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1100" windowHeight="6600" activeTab="1"/>
  </bookViews>
  <sheets>
    <sheet name="July 07-Summary" sheetId="1" r:id="rId1"/>
    <sheet name="July 07-Detailed" sheetId="2" r:id="rId2"/>
  </sheets>
  <definedNames>
    <definedName name="_xlnm.Print_Titles" localSheetId="1">'July 07-Detailed'!$1:$4</definedName>
    <definedName name="_xlnm.Print_Titles" localSheetId="0">'July 07-Summary'!$1:$4</definedName>
  </definedNames>
  <calcPr fullCalcOnLoad="1"/>
</workbook>
</file>

<file path=xl/comments2.xml><?xml version="1.0" encoding="utf-8"?>
<comments xmlns="http://schemas.openxmlformats.org/spreadsheetml/2006/main">
  <authors>
    <author>media</author>
    <author>user</author>
    <author>Mme Eunice</author>
    <author>laga</author>
    <author> Horline Njike</author>
    <author>rodriguez patrick</author>
    <author>LAGA</author>
  </authors>
  <commentList>
    <comment ref="C33" authorId="0">
      <text>
        <r>
          <rPr>
            <b/>
            <sz val="8"/>
            <rFont val="Tahoma"/>
            <family val="0"/>
          </rPr>
          <t>i5: call box</t>
        </r>
        <r>
          <rPr>
            <sz val="8"/>
            <rFont val="Tahoma"/>
            <family val="0"/>
          </rPr>
          <t xml:space="preserve">
</t>
        </r>
      </text>
    </comment>
    <comment ref="C34" authorId="0">
      <text>
        <r>
          <rPr>
            <b/>
            <sz val="8"/>
            <rFont val="Tahoma"/>
            <family val="0"/>
          </rPr>
          <t>i5: call box</t>
        </r>
        <r>
          <rPr>
            <sz val="8"/>
            <rFont val="Tahoma"/>
            <family val="0"/>
          </rPr>
          <t xml:space="preserve">
</t>
        </r>
      </text>
    </comment>
    <comment ref="C35" authorId="0">
      <text>
        <r>
          <rPr>
            <b/>
            <sz val="8"/>
            <rFont val="Tahoma"/>
            <family val="0"/>
          </rPr>
          <t>i5: call box</t>
        </r>
        <r>
          <rPr>
            <sz val="8"/>
            <rFont val="Tahoma"/>
            <family val="0"/>
          </rPr>
          <t xml:space="preserve">
</t>
        </r>
      </text>
    </comment>
    <comment ref="C36" authorId="0">
      <text>
        <r>
          <rPr>
            <b/>
            <sz val="8"/>
            <rFont val="Tahoma"/>
            <family val="0"/>
          </rPr>
          <t>i5: call box</t>
        </r>
        <r>
          <rPr>
            <sz val="8"/>
            <rFont val="Tahoma"/>
            <family val="0"/>
          </rPr>
          <t xml:space="preserve">
</t>
        </r>
      </text>
    </comment>
    <comment ref="C41" authorId="0">
      <text>
        <r>
          <rPr>
            <b/>
            <sz val="8"/>
            <rFont val="Tahoma"/>
            <family val="0"/>
          </rPr>
          <t>i5: by private transport</t>
        </r>
        <r>
          <rPr>
            <sz val="8"/>
            <rFont val="Tahoma"/>
            <family val="0"/>
          </rPr>
          <t xml:space="preserve">
</t>
        </r>
      </text>
    </comment>
    <comment ref="C43" authorId="0">
      <text>
        <r>
          <rPr>
            <b/>
            <sz val="8"/>
            <rFont val="Tahoma"/>
            <family val="0"/>
          </rPr>
          <t>i5: with Dr. LEH</t>
        </r>
        <r>
          <rPr>
            <sz val="8"/>
            <rFont val="Tahoma"/>
            <family val="0"/>
          </rPr>
          <t xml:space="preserve">
by bikes</t>
        </r>
      </text>
    </comment>
    <comment ref="C44" authorId="0">
      <text>
        <r>
          <rPr>
            <b/>
            <sz val="8"/>
            <rFont val="Tahoma"/>
            <family val="0"/>
          </rPr>
          <t>i5: with Dr. LEH</t>
        </r>
        <r>
          <rPr>
            <sz val="8"/>
            <rFont val="Tahoma"/>
            <family val="0"/>
          </rPr>
          <t xml:space="preserve">
by bikes</t>
        </r>
      </text>
    </comment>
    <comment ref="C46" authorId="0">
      <text>
        <r>
          <rPr>
            <b/>
            <sz val="8"/>
            <rFont val="Tahoma"/>
            <family val="0"/>
          </rPr>
          <t>i5: by private transport</t>
        </r>
        <r>
          <rPr>
            <sz val="8"/>
            <rFont val="Tahoma"/>
            <family val="0"/>
          </rPr>
          <t xml:space="preserve">
</t>
        </r>
      </text>
    </comment>
    <comment ref="C47" authorId="0">
      <text>
        <r>
          <rPr>
            <b/>
            <sz val="8"/>
            <rFont val="Tahoma"/>
            <family val="0"/>
          </rPr>
          <t>i5: by private transport</t>
        </r>
        <r>
          <rPr>
            <sz val="8"/>
            <rFont val="Tahoma"/>
            <family val="0"/>
          </rPr>
          <t xml:space="preserve">
</t>
        </r>
      </text>
    </comment>
    <comment ref="C48" authorId="0">
      <text>
        <r>
          <rPr>
            <b/>
            <sz val="8"/>
            <rFont val="Tahoma"/>
            <family val="0"/>
          </rPr>
          <t>i5: with Tom on bikes</t>
        </r>
        <r>
          <rPr>
            <sz val="8"/>
            <rFont val="Tahoma"/>
            <family val="0"/>
          </rPr>
          <t xml:space="preserve">
</t>
        </r>
      </text>
    </comment>
    <comment ref="C49" authorId="0">
      <text>
        <r>
          <rPr>
            <b/>
            <sz val="8"/>
            <rFont val="Tahoma"/>
            <family val="0"/>
          </rPr>
          <t>i5: with Tom on bikes</t>
        </r>
        <r>
          <rPr>
            <sz val="8"/>
            <rFont val="Tahoma"/>
            <family val="0"/>
          </rPr>
          <t xml:space="preserve">
</t>
        </r>
      </text>
    </comment>
    <comment ref="C50" authorId="0">
      <text>
        <r>
          <rPr>
            <b/>
            <sz val="8"/>
            <rFont val="Tahoma"/>
            <family val="0"/>
          </rPr>
          <t>i5: by private transport</t>
        </r>
        <r>
          <rPr>
            <sz val="8"/>
            <rFont val="Tahoma"/>
            <family val="0"/>
          </rPr>
          <t xml:space="preserve">
</t>
        </r>
      </text>
    </comment>
    <comment ref="C51" authorId="0">
      <text>
        <r>
          <rPr>
            <b/>
            <sz val="8"/>
            <rFont val="Tahoma"/>
            <family val="0"/>
          </rPr>
          <t>i5: by private transport</t>
        </r>
        <r>
          <rPr>
            <sz val="8"/>
            <rFont val="Tahoma"/>
            <family val="0"/>
          </rPr>
          <t xml:space="preserve">
</t>
        </r>
      </text>
    </comment>
    <comment ref="C63" authorId="0">
      <text>
        <r>
          <rPr>
            <b/>
            <sz val="8"/>
            <rFont val="Tahoma"/>
            <family val="0"/>
          </rPr>
          <t>i5: transport for informer Dr. Leh</t>
        </r>
        <r>
          <rPr>
            <sz val="8"/>
            <rFont val="Tahoma"/>
            <family val="0"/>
          </rPr>
          <t xml:space="preserve">
</t>
        </r>
      </text>
    </comment>
    <comment ref="C65" authorId="0">
      <text>
        <r>
          <rPr>
            <b/>
            <sz val="8"/>
            <rFont val="Tahoma"/>
            <family val="0"/>
          </rPr>
          <t>i5: transport for informer Dr. Leh</t>
        </r>
        <r>
          <rPr>
            <sz val="8"/>
            <rFont val="Tahoma"/>
            <family val="0"/>
          </rPr>
          <t xml:space="preserve">
</t>
        </r>
      </text>
    </comment>
    <comment ref="C84" authorId="0">
      <text>
        <r>
          <rPr>
            <b/>
            <sz val="8"/>
            <rFont val="Tahoma"/>
            <family val="0"/>
          </rPr>
          <t>i5: Dr. Leh</t>
        </r>
        <r>
          <rPr>
            <sz val="8"/>
            <rFont val="Tahoma"/>
            <family val="0"/>
          </rPr>
          <t xml:space="preserve">
</t>
        </r>
      </text>
    </comment>
    <comment ref="C85" authorId="0">
      <text>
        <r>
          <rPr>
            <b/>
            <sz val="8"/>
            <rFont val="Tahoma"/>
            <family val="0"/>
          </rPr>
          <t>i5: Dr. Leh</t>
        </r>
        <r>
          <rPr>
            <sz val="8"/>
            <rFont val="Tahoma"/>
            <family val="0"/>
          </rPr>
          <t xml:space="preserve">
</t>
        </r>
      </text>
    </comment>
    <comment ref="C86" authorId="0">
      <text>
        <r>
          <rPr>
            <b/>
            <sz val="8"/>
            <rFont val="Tahoma"/>
            <family val="0"/>
          </rPr>
          <t>i5: Tom</t>
        </r>
        <r>
          <rPr>
            <sz val="8"/>
            <rFont val="Tahoma"/>
            <family val="0"/>
          </rPr>
          <t xml:space="preserve">
</t>
        </r>
      </text>
    </comment>
    <comment ref="C90" authorId="0">
      <text>
        <r>
          <rPr>
            <b/>
            <sz val="8"/>
            <rFont val="Tahoma"/>
            <family val="0"/>
          </rPr>
          <t>i5: Dr. Leh</t>
        </r>
        <r>
          <rPr>
            <sz val="8"/>
            <rFont val="Tahoma"/>
            <family val="0"/>
          </rPr>
          <t xml:space="preserve">
</t>
        </r>
      </text>
    </comment>
    <comment ref="C91" authorId="0">
      <text>
        <r>
          <rPr>
            <b/>
            <sz val="8"/>
            <rFont val="Tahoma"/>
            <family val="0"/>
          </rPr>
          <t>i5: Dr. Leh</t>
        </r>
        <r>
          <rPr>
            <sz val="8"/>
            <rFont val="Tahoma"/>
            <family val="0"/>
          </rPr>
          <t xml:space="preserve">
</t>
        </r>
      </text>
    </comment>
    <comment ref="C92" authorId="0">
      <text>
        <r>
          <rPr>
            <b/>
            <sz val="8"/>
            <rFont val="Tahoma"/>
            <family val="0"/>
          </rPr>
          <t>i5: Tom</t>
        </r>
        <r>
          <rPr>
            <sz val="8"/>
            <rFont val="Tahoma"/>
            <family val="0"/>
          </rPr>
          <t xml:space="preserve">
</t>
        </r>
      </text>
    </comment>
    <comment ref="C103" authorId="1">
      <text>
        <r>
          <rPr>
            <b/>
            <sz val="8"/>
            <rFont val="Tahoma"/>
            <family val="0"/>
          </rPr>
          <t>Manfred: call box and transfer</t>
        </r>
        <r>
          <rPr>
            <sz val="8"/>
            <rFont val="Tahoma"/>
            <family val="0"/>
          </rPr>
          <t xml:space="preserve">
</t>
        </r>
      </text>
    </comment>
    <comment ref="C125" authorId="1">
      <text>
        <r>
          <rPr>
            <b/>
            <sz val="8"/>
            <rFont val="Tahoma"/>
            <family val="0"/>
          </rPr>
          <t>Manfred: Michelle and Tanton</t>
        </r>
        <r>
          <rPr>
            <sz val="8"/>
            <rFont val="Tahoma"/>
            <family val="0"/>
          </rPr>
          <t xml:space="preserve">
</t>
        </r>
      </text>
    </comment>
    <comment ref="C126" authorId="1">
      <text>
        <r>
          <rPr>
            <b/>
            <sz val="8"/>
            <rFont val="Tahoma"/>
            <family val="0"/>
          </rPr>
          <t>Manfred: Roger and Abessolo</t>
        </r>
        <r>
          <rPr>
            <sz val="8"/>
            <rFont val="Tahoma"/>
            <family val="0"/>
          </rPr>
          <t xml:space="preserve">
</t>
        </r>
      </text>
    </comment>
    <comment ref="C127" authorId="1">
      <text>
        <r>
          <rPr>
            <b/>
            <sz val="8"/>
            <rFont val="Tahoma"/>
            <family val="0"/>
          </rPr>
          <t>Manfred:Bilun and Parfact</t>
        </r>
        <r>
          <rPr>
            <sz val="8"/>
            <rFont val="Tahoma"/>
            <family val="0"/>
          </rPr>
          <t xml:space="preserve">
</t>
        </r>
      </text>
    </comment>
    <comment ref="C128" authorId="1">
      <text>
        <r>
          <rPr>
            <b/>
            <sz val="8"/>
            <rFont val="Tahoma"/>
            <family val="0"/>
          </rPr>
          <t>Manfred: Bertrand and Marshall</t>
        </r>
        <r>
          <rPr>
            <sz val="8"/>
            <rFont val="Tahoma"/>
            <family val="0"/>
          </rPr>
          <t xml:space="preserve">
</t>
        </r>
      </text>
    </comment>
    <comment ref="C143" authorId="2">
      <text>
        <r>
          <rPr>
            <b/>
            <sz val="8"/>
            <rFont val="Tahoma"/>
            <family val="0"/>
          </rPr>
          <t>i25: by private transport</t>
        </r>
        <r>
          <rPr>
            <sz val="8"/>
            <rFont val="Tahoma"/>
            <family val="0"/>
          </rPr>
          <t xml:space="preserve">
</t>
        </r>
      </text>
    </comment>
    <comment ref="C144" authorId="2">
      <text>
        <r>
          <rPr>
            <b/>
            <sz val="8"/>
            <rFont val="Tahoma"/>
            <family val="0"/>
          </rPr>
          <t>i25: by private transport</t>
        </r>
        <r>
          <rPr>
            <sz val="8"/>
            <rFont val="Tahoma"/>
            <family val="0"/>
          </rPr>
          <t xml:space="preserve">
</t>
        </r>
      </text>
    </comment>
    <comment ref="C170" authorId="1">
      <text>
        <r>
          <rPr>
            <b/>
            <sz val="8"/>
            <rFont val="Tahoma"/>
            <family val="0"/>
          </rPr>
          <t>Magdalene: by private transport</t>
        </r>
      </text>
    </comment>
    <comment ref="C171" authorId="1">
      <text>
        <r>
          <rPr>
            <b/>
            <sz val="8"/>
            <rFont val="Tahoma"/>
            <family val="0"/>
          </rPr>
          <t>Magdalene: by private transport</t>
        </r>
      </text>
    </comment>
    <comment ref="C172" authorId="1">
      <text>
        <r>
          <rPr>
            <b/>
            <sz val="8"/>
            <rFont val="Tahoma"/>
            <family val="0"/>
          </rPr>
          <t>Magdalene: by private transport</t>
        </r>
      </text>
    </comment>
    <comment ref="C173" authorId="1">
      <text>
        <r>
          <rPr>
            <b/>
            <sz val="8"/>
            <rFont val="Tahoma"/>
            <family val="0"/>
          </rPr>
          <t>Magdalene: by private transport</t>
        </r>
      </text>
    </comment>
    <comment ref="C174" authorId="1">
      <text>
        <r>
          <rPr>
            <b/>
            <sz val="8"/>
            <rFont val="Tahoma"/>
            <family val="0"/>
          </rPr>
          <t>Magdalene: by private transport</t>
        </r>
      </text>
    </comment>
    <comment ref="C210" authorId="2">
      <text>
        <r>
          <rPr>
            <b/>
            <sz val="8"/>
            <rFont val="Tahoma"/>
            <family val="0"/>
          </rPr>
          <t>Louis: Jonathan</t>
        </r>
        <r>
          <rPr>
            <sz val="8"/>
            <rFont val="Tahoma"/>
            <family val="0"/>
          </rPr>
          <t xml:space="preserve">
</t>
        </r>
      </text>
    </comment>
    <comment ref="C227" authorId="2">
      <text>
        <r>
          <rPr>
            <b/>
            <sz val="8"/>
            <rFont val="Tahoma"/>
            <family val="0"/>
          </rPr>
          <t>i25: by private transport</t>
        </r>
        <r>
          <rPr>
            <sz val="8"/>
            <rFont val="Tahoma"/>
            <family val="0"/>
          </rPr>
          <t xml:space="preserve">
</t>
        </r>
      </text>
    </comment>
    <comment ref="C228" authorId="2">
      <text>
        <r>
          <rPr>
            <b/>
            <sz val="8"/>
            <rFont val="Tahoma"/>
            <family val="0"/>
          </rPr>
          <t>i25: by private transport</t>
        </r>
        <r>
          <rPr>
            <sz val="8"/>
            <rFont val="Tahoma"/>
            <family val="0"/>
          </rPr>
          <t xml:space="preserve">
</t>
        </r>
      </text>
    </comment>
    <comment ref="C229" authorId="2">
      <text>
        <r>
          <rPr>
            <b/>
            <sz val="8"/>
            <rFont val="Tahoma"/>
            <family val="0"/>
          </rPr>
          <t>i25: by private transport</t>
        </r>
        <r>
          <rPr>
            <sz val="8"/>
            <rFont val="Tahoma"/>
            <family val="0"/>
          </rPr>
          <t xml:space="preserve">
</t>
        </r>
      </text>
    </comment>
    <comment ref="C230" authorId="2">
      <text>
        <r>
          <rPr>
            <b/>
            <sz val="8"/>
            <rFont val="Tahoma"/>
            <family val="0"/>
          </rPr>
          <t>i25: by private transport</t>
        </r>
        <r>
          <rPr>
            <sz val="8"/>
            <rFont val="Tahoma"/>
            <family val="0"/>
          </rPr>
          <t xml:space="preserve">
</t>
        </r>
      </text>
    </comment>
    <comment ref="C231" authorId="2">
      <text>
        <r>
          <rPr>
            <b/>
            <sz val="8"/>
            <rFont val="Tahoma"/>
            <family val="0"/>
          </rPr>
          <t>i25: by private transport</t>
        </r>
        <r>
          <rPr>
            <sz val="8"/>
            <rFont val="Tahoma"/>
            <family val="0"/>
          </rPr>
          <t xml:space="preserve">
</t>
        </r>
      </text>
    </comment>
    <comment ref="C232" authorId="2">
      <text>
        <r>
          <rPr>
            <b/>
            <sz val="8"/>
            <rFont val="Tahoma"/>
            <family val="0"/>
          </rPr>
          <t>i25: by private transport</t>
        </r>
        <r>
          <rPr>
            <sz val="8"/>
            <rFont val="Tahoma"/>
            <family val="0"/>
          </rPr>
          <t xml:space="preserve">
</t>
        </r>
      </text>
    </comment>
    <comment ref="C263" authorId="2">
      <text>
        <r>
          <rPr>
            <b/>
            <sz val="8"/>
            <rFont val="Tahoma"/>
            <family val="0"/>
          </rPr>
          <t>i25: Martin</t>
        </r>
        <r>
          <rPr>
            <sz val="8"/>
            <rFont val="Tahoma"/>
            <family val="0"/>
          </rPr>
          <t xml:space="preserve">
</t>
        </r>
      </text>
    </comment>
    <comment ref="C281" authorId="0">
      <text>
        <r>
          <rPr>
            <b/>
            <sz val="8"/>
            <rFont val="Tahoma"/>
            <family val="0"/>
          </rPr>
          <t>i5: by private transport</t>
        </r>
        <r>
          <rPr>
            <sz val="8"/>
            <rFont val="Tahoma"/>
            <family val="0"/>
          </rPr>
          <t xml:space="preserve">
</t>
        </r>
      </text>
    </comment>
    <comment ref="C282" authorId="0">
      <text>
        <r>
          <rPr>
            <b/>
            <sz val="8"/>
            <rFont val="Tahoma"/>
            <family val="0"/>
          </rPr>
          <t>i5: by private transport</t>
        </r>
        <r>
          <rPr>
            <sz val="8"/>
            <rFont val="Tahoma"/>
            <family val="0"/>
          </rPr>
          <t xml:space="preserve">
</t>
        </r>
      </text>
    </comment>
    <comment ref="C283" authorId="0">
      <text>
        <r>
          <rPr>
            <b/>
            <sz val="8"/>
            <rFont val="Tahoma"/>
            <family val="0"/>
          </rPr>
          <t>i5: by private transport</t>
        </r>
        <r>
          <rPr>
            <sz val="8"/>
            <rFont val="Tahoma"/>
            <family val="0"/>
          </rPr>
          <t xml:space="preserve">
</t>
        </r>
      </text>
    </comment>
    <comment ref="C284" authorId="0">
      <text>
        <r>
          <rPr>
            <b/>
            <sz val="8"/>
            <rFont val="Tahoma"/>
            <family val="0"/>
          </rPr>
          <t>i5: by private transport</t>
        </r>
        <r>
          <rPr>
            <sz val="8"/>
            <rFont val="Tahoma"/>
            <family val="0"/>
          </rPr>
          <t xml:space="preserve">
</t>
        </r>
      </text>
    </comment>
    <comment ref="C285" authorId="0">
      <text>
        <r>
          <rPr>
            <b/>
            <sz val="8"/>
            <rFont val="Tahoma"/>
            <family val="0"/>
          </rPr>
          <t>i5: by private transport</t>
        </r>
        <r>
          <rPr>
            <sz val="8"/>
            <rFont val="Tahoma"/>
            <family val="0"/>
          </rPr>
          <t xml:space="preserve">
</t>
        </r>
      </text>
    </comment>
    <comment ref="C286" authorId="0">
      <text>
        <r>
          <rPr>
            <b/>
            <sz val="8"/>
            <rFont val="Tahoma"/>
            <family val="0"/>
          </rPr>
          <t>i5: by private transport</t>
        </r>
        <r>
          <rPr>
            <sz val="8"/>
            <rFont val="Tahoma"/>
            <family val="0"/>
          </rPr>
          <t xml:space="preserve">
</t>
        </r>
      </text>
    </comment>
    <comment ref="C287" authorId="0">
      <text>
        <r>
          <rPr>
            <b/>
            <sz val="8"/>
            <rFont val="Tahoma"/>
            <family val="0"/>
          </rPr>
          <t>i5: by private transport</t>
        </r>
        <r>
          <rPr>
            <sz val="8"/>
            <rFont val="Tahoma"/>
            <family val="0"/>
          </rPr>
          <t xml:space="preserve">
</t>
        </r>
      </text>
    </comment>
    <comment ref="C288" authorId="0">
      <text>
        <r>
          <rPr>
            <b/>
            <sz val="8"/>
            <rFont val="Tahoma"/>
            <family val="0"/>
          </rPr>
          <t>i5: by private transport</t>
        </r>
        <r>
          <rPr>
            <sz val="8"/>
            <rFont val="Tahoma"/>
            <family val="0"/>
          </rPr>
          <t xml:space="preserve">
</t>
        </r>
      </text>
    </comment>
    <comment ref="C289" authorId="0">
      <text>
        <r>
          <rPr>
            <b/>
            <sz val="8"/>
            <rFont val="Tahoma"/>
            <family val="0"/>
          </rPr>
          <t>i5: by private transport</t>
        </r>
        <r>
          <rPr>
            <sz val="8"/>
            <rFont val="Tahoma"/>
            <family val="0"/>
          </rPr>
          <t xml:space="preserve">
</t>
        </r>
      </text>
    </comment>
    <comment ref="C290" authorId="0">
      <text>
        <r>
          <rPr>
            <b/>
            <sz val="8"/>
            <rFont val="Tahoma"/>
            <family val="0"/>
          </rPr>
          <t>i5: by private transport</t>
        </r>
        <r>
          <rPr>
            <sz val="8"/>
            <rFont val="Tahoma"/>
            <family val="0"/>
          </rPr>
          <t xml:space="preserve">
</t>
        </r>
      </text>
    </comment>
    <comment ref="C318" authorId="0">
      <text>
        <r>
          <rPr>
            <b/>
            <sz val="8"/>
            <rFont val="Tahoma"/>
            <family val="0"/>
          </rPr>
          <t>i5: Martin</t>
        </r>
        <r>
          <rPr>
            <sz val="8"/>
            <rFont val="Tahoma"/>
            <family val="0"/>
          </rPr>
          <t xml:space="preserve">
</t>
        </r>
      </text>
    </comment>
    <comment ref="C322" authorId="0">
      <text>
        <r>
          <rPr>
            <b/>
            <sz val="8"/>
            <rFont val="Tahoma"/>
            <family val="0"/>
          </rPr>
          <t>i5: Kamgan Pierre</t>
        </r>
        <r>
          <rPr>
            <sz val="8"/>
            <rFont val="Tahoma"/>
            <family val="0"/>
          </rPr>
          <t xml:space="preserve">
</t>
        </r>
      </text>
    </comment>
    <comment ref="C323" authorId="0">
      <text>
        <r>
          <rPr>
            <b/>
            <sz val="8"/>
            <rFont val="Tahoma"/>
            <family val="0"/>
          </rPr>
          <t>i5: Didie</t>
        </r>
        <r>
          <rPr>
            <sz val="8"/>
            <rFont val="Tahoma"/>
            <family val="0"/>
          </rPr>
          <t xml:space="preserve">
</t>
        </r>
      </text>
    </comment>
    <comment ref="C344" authorId="2">
      <text>
        <r>
          <rPr>
            <b/>
            <sz val="8"/>
            <rFont val="Tahoma"/>
            <family val="0"/>
          </rPr>
          <t>Julius: by private transport</t>
        </r>
        <r>
          <rPr>
            <sz val="8"/>
            <rFont val="Tahoma"/>
            <family val="0"/>
          </rPr>
          <t xml:space="preserve">
</t>
        </r>
      </text>
    </comment>
    <comment ref="C345" authorId="1">
      <text>
        <r>
          <rPr>
            <b/>
            <sz val="8"/>
            <rFont val="Tahoma"/>
            <family val="0"/>
          </rPr>
          <t>Julius: by hired car</t>
        </r>
        <r>
          <rPr>
            <sz val="8"/>
            <rFont val="Tahoma"/>
            <family val="0"/>
          </rPr>
          <t xml:space="preserve">
</t>
        </r>
      </text>
    </comment>
    <comment ref="C346" authorId="2">
      <text>
        <r>
          <rPr>
            <b/>
            <sz val="8"/>
            <rFont val="Tahoma"/>
            <family val="0"/>
          </rPr>
          <t>Julius: by private transport</t>
        </r>
        <r>
          <rPr>
            <sz val="8"/>
            <rFont val="Tahoma"/>
            <family val="0"/>
          </rPr>
          <t xml:space="preserve">
</t>
        </r>
      </text>
    </comment>
    <comment ref="C374" authorId="2">
      <text>
        <r>
          <rPr>
            <b/>
            <sz val="8"/>
            <rFont val="Tahoma"/>
            <family val="0"/>
          </rPr>
          <t>Julius: by private transport</t>
        </r>
        <r>
          <rPr>
            <sz val="8"/>
            <rFont val="Tahoma"/>
            <family val="0"/>
          </rPr>
          <t xml:space="preserve">
</t>
        </r>
      </text>
    </comment>
    <comment ref="C375" authorId="1">
      <text>
        <r>
          <rPr>
            <b/>
            <sz val="8"/>
            <rFont val="Tahoma"/>
            <family val="0"/>
          </rPr>
          <t>Julius: by hired car</t>
        </r>
        <r>
          <rPr>
            <sz val="8"/>
            <rFont val="Tahoma"/>
            <family val="0"/>
          </rPr>
          <t xml:space="preserve">
</t>
        </r>
      </text>
    </comment>
    <comment ref="C376" authorId="2">
      <text>
        <r>
          <rPr>
            <b/>
            <sz val="8"/>
            <rFont val="Tahoma"/>
            <family val="0"/>
          </rPr>
          <t>Julius: by private transport</t>
        </r>
        <r>
          <rPr>
            <sz val="8"/>
            <rFont val="Tahoma"/>
            <family val="0"/>
          </rPr>
          <t xml:space="preserve">
</t>
        </r>
      </text>
    </comment>
    <comment ref="C432" authorId="1">
      <text>
        <r>
          <rPr>
            <b/>
            <sz val="8"/>
            <rFont val="Tahoma"/>
            <family val="0"/>
          </rPr>
          <t>Manfred: by bike. About 150kms</t>
        </r>
        <r>
          <rPr>
            <sz val="8"/>
            <rFont val="Tahoma"/>
            <family val="0"/>
          </rPr>
          <t xml:space="preserve">
</t>
        </r>
      </text>
    </comment>
    <comment ref="C433" authorId="1">
      <text>
        <r>
          <rPr>
            <b/>
            <sz val="8"/>
            <rFont val="Tahoma"/>
            <family val="0"/>
          </rPr>
          <t>Manfred: by bike. About 160kms</t>
        </r>
        <r>
          <rPr>
            <sz val="8"/>
            <rFont val="Tahoma"/>
            <family val="0"/>
          </rPr>
          <t xml:space="preserve">
</t>
        </r>
      </text>
    </comment>
    <comment ref="C434" authorId="1">
      <text>
        <r>
          <rPr>
            <b/>
            <sz val="8"/>
            <rFont val="Tahoma"/>
            <family val="0"/>
          </rPr>
          <t>Manfred: by bike. About 170kms</t>
        </r>
        <r>
          <rPr>
            <sz val="8"/>
            <rFont val="Tahoma"/>
            <family val="0"/>
          </rPr>
          <t xml:space="preserve">
</t>
        </r>
      </text>
    </comment>
    <comment ref="C435" authorId="1">
      <text>
        <r>
          <rPr>
            <b/>
            <sz val="8"/>
            <rFont val="Tahoma"/>
            <family val="0"/>
          </rPr>
          <t>Manfred: by bike. About 180kms</t>
        </r>
        <r>
          <rPr>
            <sz val="8"/>
            <rFont val="Tahoma"/>
            <family val="0"/>
          </rPr>
          <t xml:space="preserve">
</t>
        </r>
      </text>
    </comment>
    <comment ref="C456" authorId="1">
      <text>
        <r>
          <rPr>
            <b/>
            <sz val="8"/>
            <rFont val="Tahoma"/>
            <family val="0"/>
          </rPr>
          <t>Manfred: Martins and Edgar</t>
        </r>
        <r>
          <rPr>
            <sz val="8"/>
            <rFont val="Tahoma"/>
            <family val="0"/>
          </rPr>
          <t xml:space="preserve">
</t>
        </r>
      </text>
    </comment>
    <comment ref="C457" authorId="1">
      <text>
        <r>
          <rPr>
            <b/>
            <sz val="8"/>
            <rFont val="Tahoma"/>
            <family val="0"/>
          </rPr>
          <t>Manfred:Abdou, solo Roderique</t>
        </r>
        <r>
          <rPr>
            <sz val="8"/>
            <rFont val="Tahoma"/>
            <family val="0"/>
          </rPr>
          <t xml:space="preserve">
</t>
        </r>
      </text>
    </comment>
    <comment ref="C458" authorId="1">
      <text>
        <r>
          <rPr>
            <b/>
            <sz val="8"/>
            <rFont val="Tahoma"/>
            <family val="0"/>
          </rPr>
          <t>Manfred:Nyambe Abedi and Bakari</t>
        </r>
        <r>
          <rPr>
            <sz val="8"/>
            <rFont val="Tahoma"/>
            <family val="0"/>
          </rPr>
          <t xml:space="preserve">
</t>
        </r>
      </text>
    </comment>
    <comment ref="C459" authorId="1">
      <text>
        <r>
          <rPr>
            <b/>
            <sz val="8"/>
            <rFont val="Tahoma"/>
            <family val="0"/>
          </rPr>
          <t>Manfred:mussock Jean</t>
        </r>
      </text>
    </comment>
    <comment ref="C460" authorId="1">
      <text>
        <r>
          <rPr>
            <b/>
            <sz val="8"/>
            <rFont val="Tahoma"/>
            <family val="0"/>
          </rPr>
          <t>Manfred: Nibbil Andre and myself</t>
        </r>
        <r>
          <rPr>
            <sz val="8"/>
            <rFont val="Tahoma"/>
            <family val="0"/>
          </rPr>
          <t xml:space="preserve">
</t>
        </r>
      </text>
    </comment>
    <comment ref="C461" authorId="1">
      <text>
        <r>
          <rPr>
            <b/>
            <sz val="8"/>
            <rFont val="Tahoma"/>
            <family val="0"/>
          </rPr>
          <t>Manfred:Abenolo Jacque</t>
        </r>
        <r>
          <rPr>
            <sz val="8"/>
            <rFont val="Tahoma"/>
            <family val="0"/>
          </rPr>
          <t xml:space="preserve">
</t>
        </r>
      </text>
    </comment>
    <comment ref="C484" authorId="2">
      <text>
        <r>
          <rPr>
            <b/>
            <sz val="8"/>
            <rFont val="Tahoma"/>
            <family val="0"/>
          </rPr>
          <t>i25: by private transport</t>
        </r>
        <r>
          <rPr>
            <sz val="8"/>
            <rFont val="Tahoma"/>
            <family val="0"/>
          </rPr>
          <t xml:space="preserve">
</t>
        </r>
      </text>
    </comment>
    <comment ref="C485" authorId="0">
      <text>
        <r>
          <rPr>
            <b/>
            <sz val="8"/>
            <rFont val="Tahoma"/>
            <family val="0"/>
          </rPr>
          <t>i5: by private transport</t>
        </r>
        <r>
          <rPr>
            <sz val="8"/>
            <rFont val="Tahoma"/>
            <family val="0"/>
          </rPr>
          <t xml:space="preserve">
</t>
        </r>
      </text>
    </comment>
    <comment ref="C487" authorId="2">
      <text>
        <r>
          <rPr>
            <b/>
            <sz val="8"/>
            <rFont val="Tahoma"/>
            <family val="0"/>
          </rPr>
          <t>i25: by private transport</t>
        </r>
        <r>
          <rPr>
            <sz val="8"/>
            <rFont val="Tahoma"/>
            <family val="0"/>
          </rPr>
          <t xml:space="preserve">
</t>
        </r>
      </text>
    </comment>
    <comment ref="C488" authorId="0">
      <text>
        <r>
          <rPr>
            <b/>
            <sz val="8"/>
            <rFont val="Tahoma"/>
            <family val="0"/>
          </rPr>
          <t>i5: by private transport</t>
        </r>
        <r>
          <rPr>
            <sz val="8"/>
            <rFont val="Tahoma"/>
            <family val="0"/>
          </rPr>
          <t xml:space="preserve">
</t>
        </r>
      </text>
    </comment>
    <comment ref="C490" authorId="0">
      <text>
        <r>
          <rPr>
            <b/>
            <sz val="8"/>
            <rFont val="Tahoma"/>
            <family val="0"/>
          </rPr>
          <t>i5: by private transport</t>
        </r>
        <r>
          <rPr>
            <sz val="8"/>
            <rFont val="Tahoma"/>
            <family val="0"/>
          </rPr>
          <t xml:space="preserve">
</t>
        </r>
      </text>
    </comment>
    <comment ref="C491" authorId="0">
      <text>
        <r>
          <rPr>
            <b/>
            <sz val="8"/>
            <rFont val="Tahoma"/>
            <family val="0"/>
          </rPr>
          <t>i5: with informer Samuel</t>
        </r>
        <r>
          <rPr>
            <sz val="8"/>
            <rFont val="Tahoma"/>
            <family val="0"/>
          </rPr>
          <t xml:space="preserve">
by private transport</t>
        </r>
      </text>
    </comment>
    <comment ref="C492" authorId="0">
      <text>
        <r>
          <rPr>
            <b/>
            <sz val="8"/>
            <rFont val="Tahoma"/>
            <family val="0"/>
          </rPr>
          <t>i5: by private transport</t>
        </r>
        <r>
          <rPr>
            <sz val="8"/>
            <rFont val="Tahoma"/>
            <family val="0"/>
          </rPr>
          <t xml:space="preserve">
</t>
        </r>
      </text>
    </comment>
    <comment ref="C493" authorId="0">
      <text>
        <r>
          <rPr>
            <b/>
            <sz val="8"/>
            <rFont val="Tahoma"/>
            <family val="0"/>
          </rPr>
          <t>i5: by private transport</t>
        </r>
        <r>
          <rPr>
            <sz val="8"/>
            <rFont val="Tahoma"/>
            <family val="0"/>
          </rPr>
          <t xml:space="preserve">
</t>
        </r>
      </text>
    </comment>
    <comment ref="C494" authorId="2">
      <text>
        <r>
          <rPr>
            <b/>
            <sz val="8"/>
            <rFont val="Tahoma"/>
            <family val="0"/>
          </rPr>
          <t>i25: by private transport</t>
        </r>
        <r>
          <rPr>
            <sz val="8"/>
            <rFont val="Tahoma"/>
            <family val="0"/>
          </rPr>
          <t xml:space="preserve">
</t>
        </r>
      </text>
    </comment>
    <comment ref="C538" authorId="0">
      <text>
        <r>
          <rPr>
            <b/>
            <sz val="8"/>
            <rFont val="Tahoma"/>
            <family val="0"/>
          </rPr>
          <t>i5:Tom</t>
        </r>
        <r>
          <rPr>
            <sz val="8"/>
            <rFont val="Tahoma"/>
            <family val="0"/>
          </rPr>
          <t xml:space="preserve">
</t>
        </r>
      </text>
    </comment>
    <comment ref="C542" authorId="0">
      <text>
        <r>
          <rPr>
            <b/>
            <sz val="8"/>
            <rFont val="Tahoma"/>
            <family val="0"/>
          </rPr>
          <t>i5:Jean</t>
        </r>
        <r>
          <rPr>
            <sz val="8"/>
            <rFont val="Tahoma"/>
            <family val="0"/>
          </rPr>
          <t xml:space="preserve">
</t>
        </r>
      </text>
    </comment>
    <comment ref="C543" authorId="2">
      <text>
        <r>
          <rPr>
            <b/>
            <sz val="8"/>
            <rFont val="Tahoma"/>
            <family val="0"/>
          </rPr>
          <t>i25: informer Martin</t>
        </r>
        <r>
          <rPr>
            <sz val="8"/>
            <rFont val="Tahoma"/>
            <family val="0"/>
          </rPr>
          <t xml:space="preserve">
</t>
        </r>
      </text>
    </comment>
    <comment ref="C544" authorId="2">
      <text>
        <r>
          <rPr>
            <b/>
            <sz val="8"/>
            <rFont val="Tahoma"/>
            <family val="0"/>
          </rPr>
          <t>i25: THOMAS</t>
        </r>
        <r>
          <rPr>
            <sz val="8"/>
            <rFont val="Tahoma"/>
            <family val="0"/>
          </rPr>
          <t xml:space="preserve">
</t>
        </r>
      </text>
    </comment>
    <comment ref="C545" authorId="0">
      <text>
        <r>
          <rPr>
            <b/>
            <sz val="8"/>
            <rFont val="Tahoma"/>
            <family val="0"/>
          </rPr>
          <t>i5:Tom</t>
        </r>
        <r>
          <rPr>
            <sz val="8"/>
            <rFont val="Tahoma"/>
            <family val="0"/>
          </rPr>
          <t xml:space="preserve">
</t>
        </r>
      </text>
    </comment>
    <comment ref="C564" authorId="2">
      <text>
        <r>
          <rPr>
            <b/>
            <sz val="8"/>
            <rFont val="Tahoma"/>
            <family val="0"/>
          </rPr>
          <t>Magdalene: by private</t>
        </r>
        <r>
          <rPr>
            <sz val="8"/>
            <rFont val="Tahoma"/>
            <family val="0"/>
          </rPr>
          <t xml:space="preserve">
</t>
        </r>
      </text>
    </comment>
    <comment ref="C565" authorId="2">
      <text>
        <r>
          <rPr>
            <b/>
            <sz val="8"/>
            <rFont val="Tahoma"/>
            <family val="0"/>
          </rPr>
          <t>Magdalene: by private</t>
        </r>
        <r>
          <rPr>
            <sz val="8"/>
            <rFont val="Tahoma"/>
            <family val="0"/>
          </rPr>
          <t xml:space="preserve">
</t>
        </r>
      </text>
    </comment>
    <comment ref="C566" authorId="2">
      <text>
        <r>
          <rPr>
            <b/>
            <sz val="8"/>
            <rFont val="Tahoma"/>
            <family val="0"/>
          </rPr>
          <t>Magdalene: by private</t>
        </r>
        <r>
          <rPr>
            <sz val="8"/>
            <rFont val="Tahoma"/>
            <family val="0"/>
          </rPr>
          <t xml:space="preserve">
</t>
        </r>
      </text>
    </comment>
    <comment ref="C567" authorId="2">
      <text>
        <r>
          <rPr>
            <b/>
            <sz val="8"/>
            <rFont val="Tahoma"/>
            <family val="0"/>
          </rPr>
          <t>Magdalene: by private</t>
        </r>
        <r>
          <rPr>
            <sz val="8"/>
            <rFont val="Tahoma"/>
            <family val="0"/>
          </rPr>
          <t xml:space="preserve">
</t>
        </r>
      </text>
    </comment>
    <comment ref="C568" authorId="2">
      <text>
        <r>
          <rPr>
            <b/>
            <sz val="8"/>
            <rFont val="Tahoma"/>
            <family val="0"/>
          </rPr>
          <t>Magdalene: by private</t>
        </r>
        <r>
          <rPr>
            <sz val="8"/>
            <rFont val="Tahoma"/>
            <family val="0"/>
          </rPr>
          <t xml:space="preserve">
</t>
        </r>
      </text>
    </comment>
    <comment ref="C584" authorId="1">
      <text>
        <r>
          <rPr>
            <b/>
            <sz val="8"/>
            <rFont val="Tahoma"/>
            <family val="0"/>
          </rPr>
          <t>i5: 2500 for attempted operation in Bafoussam</t>
        </r>
        <r>
          <rPr>
            <sz val="8"/>
            <rFont val="Tahoma"/>
            <family val="0"/>
          </rPr>
          <t xml:space="preserve">
</t>
        </r>
      </text>
    </comment>
    <comment ref="C585" authorId="1">
      <text>
        <r>
          <rPr>
            <b/>
            <sz val="8"/>
            <rFont val="Tahoma"/>
            <family val="0"/>
          </rPr>
          <t>i25: 2500 for attempted operation in Bafoussam</t>
        </r>
        <r>
          <rPr>
            <sz val="8"/>
            <rFont val="Tahoma"/>
            <family val="0"/>
          </rPr>
          <t xml:space="preserve">
</t>
        </r>
      </text>
    </comment>
    <comment ref="C586" authorId="1">
      <text>
        <r>
          <rPr>
            <b/>
            <sz val="8"/>
            <rFont val="Tahoma"/>
            <family val="0"/>
          </rPr>
          <t>Julius: 5000 for attempted operation in Bafoussam</t>
        </r>
        <r>
          <rPr>
            <sz val="8"/>
            <rFont val="Tahoma"/>
            <family val="0"/>
          </rPr>
          <t xml:space="preserve">
</t>
        </r>
      </text>
    </comment>
    <comment ref="C593" authorId="0">
      <text>
        <r>
          <rPr>
            <b/>
            <sz val="8"/>
            <rFont val="Tahoma"/>
            <family val="0"/>
          </rPr>
          <t>i5: by private transport</t>
        </r>
        <r>
          <rPr>
            <sz val="8"/>
            <rFont val="Tahoma"/>
            <family val="0"/>
          </rPr>
          <t xml:space="preserve">
</t>
        </r>
      </text>
    </comment>
    <comment ref="C594" authorId="2">
      <text>
        <r>
          <rPr>
            <b/>
            <sz val="8"/>
            <rFont val="Tahoma"/>
            <family val="0"/>
          </rPr>
          <t>i25: by private transport</t>
        </r>
        <r>
          <rPr>
            <sz val="8"/>
            <rFont val="Tahoma"/>
            <family val="0"/>
          </rPr>
          <t xml:space="preserve">
</t>
        </r>
      </text>
    </comment>
    <comment ref="C595" authorId="2">
      <text>
        <r>
          <rPr>
            <b/>
            <sz val="8"/>
            <rFont val="Tahoma"/>
            <family val="0"/>
          </rPr>
          <t>i25: by private transport</t>
        </r>
        <r>
          <rPr>
            <sz val="8"/>
            <rFont val="Tahoma"/>
            <family val="0"/>
          </rPr>
          <t xml:space="preserve">
</t>
        </r>
      </text>
    </comment>
    <comment ref="C603" authorId="1">
      <text>
        <r>
          <rPr>
            <b/>
            <sz val="8"/>
            <rFont val="Tahoma"/>
            <family val="0"/>
          </rPr>
          <t>Julius:x2 hrs car hire for attempted operation</t>
        </r>
        <r>
          <rPr>
            <sz val="8"/>
            <rFont val="Tahoma"/>
            <family val="0"/>
          </rPr>
          <t xml:space="preserve">
</t>
        </r>
      </text>
    </comment>
    <comment ref="C604" authorId="1">
      <text>
        <r>
          <rPr>
            <b/>
            <sz val="8"/>
            <rFont val="Tahoma"/>
            <family val="0"/>
          </rPr>
          <t>Julius: for undercover</t>
        </r>
        <r>
          <rPr>
            <sz val="8"/>
            <rFont val="Tahoma"/>
            <family val="0"/>
          </rPr>
          <t xml:space="preserve">
during attempted operation</t>
        </r>
      </text>
    </comment>
    <comment ref="C626" authorId="2">
      <text>
        <r>
          <rPr>
            <b/>
            <sz val="8"/>
            <rFont val="Tahoma"/>
            <family val="0"/>
          </rPr>
          <t>i25:Tida</t>
        </r>
        <r>
          <rPr>
            <sz val="8"/>
            <rFont val="Tahoma"/>
            <family val="0"/>
          </rPr>
          <t xml:space="preserve">
</t>
        </r>
      </text>
    </comment>
    <comment ref="C642" authorId="1">
      <text>
        <r>
          <rPr>
            <b/>
            <sz val="8"/>
            <rFont val="Tahoma"/>
            <family val="0"/>
          </rPr>
          <t>i26: testing and training Amate in Buea</t>
        </r>
        <r>
          <rPr>
            <sz val="8"/>
            <rFont val="Tahoma"/>
            <family val="0"/>
          </rPr>
          <t xml:space="preserve">
</t>
        </r>
      </text>
    </comment>
    <comment ref="C643" authorId="1">
      <text>
        <r>
          <rPr>
            <b/>
            <sz val="8"/>
            <rFont val="Tahoma"/>
            <family val="0"/>
          </rPr>
          <t>i26: for Amate in Buea</t>
        </r>
        <r>
          <rPr>
            <sz val="8"/>
            <rFont val="Tahoma"/>
            <family val="0"/>
          </rPr>
          <t xml:space="preserve">
</t>
        </r>
      </text>
    </comment>
    <comment ref="C644" authorId="1">
      <text>
        <r>
          <rPr>
            <b/>
            <sz val="8"/>
            <rFont val="Tahoma"/>
            <family val="0"/>
          </rPr>
          <t>i26: for Amate in Buea</t>
        </r>
        <r>
          <rPr>
            <sz val="8"/>
            <rFont val="Tahoma"/>
            <family val="0"/>
          </rPr>
          <t xml:space="preserve">
</t>
        </r>
      </text>
    </comment>
    <comment ref="C645" authorId="1">
      <text>
        <r>
          <rPr>
            <b/>
            <sz val="8"/>
            <rFont val="Tahoma"/>
            <family val="0"/>
          </rPr>
          <t>i26: for Amate in Buea</t>
        </r>
        <r>
          <rPr>
            <sz val="8"/>
            <rFont val="Tahoma"/>
            <family val="0"/>
          </rPr>
          <t xml:space="preserve">
</t>
        </r>
      </text>
    </comment>
    <comment ref="C646" authorId="1">
      <text>
        <r>
          <rPr>
            <b/>
            <sz val="8"/>
            <rFont val="Tahoma"/>
            <family val="0"/>
          </rPr>
          <t>i26: for Amate in Buea</t>
        </r>
        <r>
          <rPr>
            <sz val="8"/>
            <rFont val="Tahoma"/>
            <family val="0"/>
          </rPr>
          <t xml:space="preserve">
</t>
        </r>
      </text>
    </comment>
    <comment ref="C647" authorId="1">
      <text>
        <r>
          <rPr>
            <b/>
            <sz val="8"/>
            <rFont val="Tahoma"/>
            <family val="0"/>
          </rPr>
          <t>i26: for Amate in Buea</t>
        </r>
        <r>
          <rPr>
            <sz val="8"/>
            <rFont val="Tahoma"/>
            <family val="0"/>
          </rPr>
          <t xml:space="preserve">
</t>
        </r>
      </text>
    </comment>
    <comment ref="C654" authorId="1">
      <text>
        <r>
          <rPr>
            <b/>
            <sz val="8"/>
            <rFont val="Tahoma"/>
            <family val="0"/>
          </rPr>
          <t>i26:by private transport</t>
        </r>
        <r>
          <rPr>
            <sz val="8"/>
            <rFont val="Tahoma"/>
            <family val="0"/>
          </rPr>
          <t xml:space="preserve">
</t>
        </r>
      </text>
    </comment>
    <comment ref="C681" authorId="1">
      <text>
        <r>
          <rPr>
            <b/>
            <sz val="8"/>
            <rFont val="Tahoma"/>
            <family val="0"/>
          </rPr>
          <t>i26: Peter</t>
        </r>
        <r>
          <rPr>
            <sz val="8"/>
            <rFont val="Tahoma"/>
            <family val="0"/>
          </rPr>
          <t xml:space="preserve">
</t>
        </r>
      </text>
    </comment>
    <comment ref="C682" authorId="1">
      <text>
        <r>
          <rPr>
            <b/>
            <sz val="8"/>
            <rFont val="Tahoma"/>
            <family val="0"/>
          </rPr>
          <t>i26: Martin</t>
        </r>
        <r>
          <rPr>
            <sz val="8"/>
            <rFont val="Tahoma"/>
            <family val="0"/>
          </rPr>
          <t xml:space="preserve">
</t>
        </r>
      </text>
    </comment>
    <comment ref="C690" authorId="1">
      <text>
        <r>
          <rPr>
            <b/>
            <sz val="8"/>
            <rFont val="Tahoma"/>
            <family val="0"/>
          </rPr>
          <t>i25: 2500 for attempted operation in Bafoussam</t>
        </r>
        <r>
          <rPr>
            <sz val="8"/>
            <rFont val="Tahoma"/>
            <family val="0"/>
          </rPr>
          <t xml:space="preserve">
</t>
        </r>
      </text>
    </comment>
    <comment ref="C691" authorId="1">
      <text>
        <r>
          <rPr>
            <b/>
            <sz val="8"/>
            <rFont val="Tahoma"/>
            <family val="0"/>
          </rPr>
          <t>i5: 2500 for attempted operation in Bafoussam</t>
        </r>
        <r>
          <rPr>
            <sz val="8"/>
            <rFont val="Tahoma"/>
            <family val="0"/>
          </rPr>
          <t xml:space="preserve">
</t>
        </r>
      </text>
    </comment>
    <comment ref="C693" authorId="1">
      <text>
        <r>
          <rPr>
            <b/>
            <sz val="8"/>
            <rFont val="Tahoma"/>
            <family val="0"/>
          </rPr>
          <t>i5: 2000 for operation Bafoussam</t>
        </r>
        <r>
          <rPr>
            <sz val="8"/>
            <rFont val="Tahoma"/>
            <family val="0"/>
          </rPr>
          <t xml:space="preserve">
</t>
        </r>
      </text>
    </comment>
    <comment ref="C697" authorId="2">
      <text>
        <r>
          <rPr>
            <b/>
            <sz val="8"/>
            <rFont val="Tahoma"/>
            <family val="0"/>
          </rPr>
          <t>i25: by private transport</t>
        </r>
        <r>
          <rPr>
            <sz val="8"/>
            <rFont val="Tahoma"/>
            <family val="0"/>
          </rPr>
          <t xml:space="preserve">
</t>
        </r>
      </text>
    </comment>
    <comment ref="C698" authorId="0">
      <text>
        <r>
          <rPr>
            <b/>
            <sz val="8"/>
            <rFont val="Tahoma"/>
            <family val="0"/>
          </rPr>
          <t>i5: by private transport</t>
        </r>
        <r>
          <rPr>
            <sz val="8"/>
            <rFont val="Tahoma"/>
            <family val="0"/>
          </rPr>
          <t xml:space="preserve">
</t>
        </r>
      </text>
    </comment>
    <comment ref="C699" authorId="0">
      <text>
        <r>
          <rPr>
            <b/>
            <sz val="8"/>
            <rFont val="Tahoma"/>
            <family val="0"/>
          </rPr>
          <t>i5: by private transport</t>
        </r>
        <r>
          <rPr>
            <sz val="8"/>
            <rFont val="Tahoma"/>
            <family val="0"/>
          </rPr>
          <t xml:space="preserve">
</t>
        </r>
      </text>
    </comment>
    <comment ref="C700" authorId="0">
      <text>
        <r>
          <rPr>
            <b/>
            <sz val="8"/>
            <rFont val="Tahoma"/>
            <family val="0"/>
          </rPr>
          <t>i5: by private transport</t>
        </r>
        <r>
          <rPr>
            <sz val="8"/>
            <rFont val="Tahoma"/>
            <family val="0"/>
          </rPr>
          <t xml:space="preserve">
</t>
        </r>
      </text>
    </comment>
    <comment ref="C701" authorId="0">
      <text>
        <r>
          <rPr>
            <b/>
            <sz val="8"/>
            <rFont val="Tahoma"/>
            <family val="0"/>
          </rPr>
          <t>i5: by private transport</t>
        </r>
        <r>
          <rPr>
            <sz val="8"/>
            <rFont val="Tahoma"/>
            <family val="0"/>
          </rPr>
          <t xml:space="preserve">
</t>
        </r>
      </text>
    </comment>
    <comment ref="C702" authorId="1">
      <text>
        <r>
          <rPr>
            <b/>
            <sz val="8"/>
            <rFont val="Tahoma"/>
            <family val="0"/>
          </rPr>
          <t>Julius: by hired car</t>
        </r>
        <r>
          <rPr>
            <sz val="8"/>
            <rFont val="Tahoma"/>
            <family val="0"/>
          </rPr>
          <t xml:space="preserve">
</t>
        </r>
      </text>
    </comment>
    <comment ref="C708" authorId="0">
      <text>
        <r>
          <rPr>
            <b/>
            <sz val="8"/>
            <rFont val="Tahoma"/>
            <family val="0"/>
          </rPr>
          <t>i5: for attempted operation</t>
        </r>
      </text>
    </comment>
    <comment ref="C710" authorId="0">
      <text>
        <r>
          <rPr>
            <b/>
            <sz val="8"/>
            <rFont val="Tahoma"/>
            <family val="0"/>
          </rPr>
          <t>i5: during operation</t>
        </r>
        <r>
          <rPr>
            <sz val="8"/>
            <rFont val="Tahoma"/>
            <family val="0"/>
          </rPr>
          <t xml:space="preserve">
</t>
        </r>
      </text>
    </comment>
    <comment ref="C711" authorId="1">
      <text>
        <r>
          <rPr>
            <b/>
            <sz val="8"/>
            <rFont val="Tahoma"/>
            <family val="0"/>
          </rPr>
          <t>Julius: for undercover</t>
        </r>
        <r>
          <rPr>
            <sz val="8"/>
            <rFont val="Tahoma"/>
            <family val="0"/>
          </rPr>
          <t xml:space="preserve">
during attempted operation</t>
        </r>
      </text>
    </comment>
    <comment ref="C741" authorId="2">
      <text>
        <r>
          <rPr>
            <b/>
            <sz val="8"/>
            <rFont val="Tahoma"/>
            <family val="0"/>
          </rPr>
          <t>i25: by private transport</t>
        </r>
        <r>
          <rPr>
            <sz val="8"/>
            <rFont val="Tahoma"/>
            <family val="0"/>
          </rPr>
          <t xml:space="preserve">
</t>
        </r>
      </text>
    </comment>
    <comment ref="C757" authorId="2">
      <text>
        <r>
          <rPr>
            <b/>
            <sz val="8"/>
            <rFont val="Tahoma"/>
            <family val="0"/>
          </rPr>
          <t>i25: Tagne</t>
        </r>
        <r>
          <rPr>
            <sz val="8"/>
            <rFont val="Tahoma"/>
            <family val="0"/>
          </rPr>
          <t xml:space="preserve">
</t>
        </r>
      </text>
    </comment>
    <comment ref="C770" authorId="2">
      <text>
        <r>
          <rPr>
            <b/>
            <sz val="8"/>
            <rFont val="Tahoma"/>
            <family val="0"/>
          </rPr>
          <t>i25: by private transport</t>
        </r>
        <r>
          <rPr>
            <sz val="8"/>
            <rFont val="Tahoma"/>
            <family val="0"/>
          </rPr>
          <t xml:space="preserve">
</t>
        </r>
      </text>
    </comment>
    <comment ref="C771" authorId="2">
      <text>
        <r>
          <rPr>
            <b/>
            <sz val="8"/>
            <rFont val="Tahoma"/>
            <family val="0"/>
          </rPr>
          <t>i25: by private transport</t>
        </r>
        <r>
          <rPr>
            <sz val="8"/>
            <rFont val="Tahoma"/>
            <family val="0"/>
          </rPr>
          <t xml:space="preserve">
</t>
        </r>
      </text>
    </comment>
    <comment ref="C789" authorId="2">
      <text>
        <r>
          <rPr>
            <b/>
            <sz val="8"/>
            <rFont val="Tahoma"/>
            <family val="0"/>
          </rPr>
          <t>i25: Ismael</t>
        </r>
        <r>
          <rPr>
            <sz val="8"/>
            <rFont val="Tahoma"/>
            <family val="0"/>
          </rPr>
          <t xml:space="preserve">
</t>
        </r>
      </text>
    </comment>
    <comment ref="C790" authorId="2">
      <text>
        <r>
          <rPr>
            <b/>
            <sz val="8"/>
            <rFont val="Tahoma"/>
            <family val="0"/>
          </rPr>
          <t>i25: Hasan</t>
        </r>
        <r>
          <rPr>
            <sz val="8"/>
            <rFont val="Tahoma"/>
            <family val="0"/>
          </rPr>
          <t xml:space="preserve">
</t>
        </r>
      </text>
    </comment>
    <comment ref="C800" authorId="1">
      <text>
        <r>
          <rPr>
            <b/>
            <sz val="8"/>
            <rFont val="Tahoma"/>
            <family val="0"/>
          </rPr>
          <t>i5:2500 for attempted operation in Bansoa</t>
        </r>
        <r>
          <rPr>
            <sz val="8"/>
            <rFont val="Tahoma"/>
            <family val="0"/>
          </rPr>
          <t xml:space="preserve">
</t>
        </r>
      </text>
    </comment>
    <comment ref="C807" authorId="0">
      <text>
        <r>
          <rPr>
            <b/>
            <sz val="8"/>
            <rFont val="Tahoma"/>
            <family val="0"/>
          </rPr>
          <t>i5: by private transport</t>
        </r>
        <r>
          <rPr>
            <sz val="8"/>
            <rFont val="Tahoma"/>
            <family val="0"/>
          </rPr>
          <t xml:space="preserve">
</t>
        </r>
      </text>
    </comment>
    <comment ref="C808" authorId="0">
      <text>
        <r>
          <rPr>
            <b/>
            <sz val="8"/>
            <rFont val="Tahoma"/>
            <family val="0"/>
          </rPr>
          <t>i5: by private transport</t>
        </r>
        <r>
          <rPr>
            <sz val="8"/>
            <rFont val="Tahoma"/>
            <family val="0"/>
          </rPr>
          <t xml:space="preserve">
</t>
        </r>
      </text>
    </comment>
    <comment ref="C809" authorId="0">
      <text>
        <r>
          <rPr>
            <b/>
            <sz val="8"/>
            <rFont val="Tahoma"/>
            <family val="0"/>
          </rPr>
          <t>i5: by private transport</t>
        </r>
        <r>
          <rPr>
            <sz val="8"/>
            <rFont val="Tahoma"/>
            <family val="0"/>
          </rPr>
          <t xml:space="preserve">
</t>
        </r>
      </text>
    </comment>
    <comment ref="C810" authorId="1">
      <text>
        <r>
          <rPr>
            <b/>
            <sz val="8"/>
            <rFont val="Tahoma"/>
            <family val="0"/>
          </rPr>
          <t>Julius: by hired car</t>
        </r>
        <r>
          <rPr>
            <sz val="8"/>
            <rFont val="Tahoma"/>
            <family val="0"/>
          </rPr>
          <t xml:space="preserve">
</t>
        </r>
      </text>
    </comment>
    <comment ref="C816" authorId="0">
      <text>
        <r>
          <rPr>
            <b/>
            <sz val="8"/>
            <rFont val="Tahoma"/>
            <family val="0"/>
          </rPr>
          <t>i5: during attempted operation</t>
        </r>
        <r>
          <rPr>
            <sz val="8"/>
            <rFont val="Tahoma"/>
            <family val="0"/>
          </rPr>
          <t xml:space="preserve">
</t>
        </r>
      </text>
    </comment>
    <comment ref="C818" authorId="1">
      <text>
        <r>
          <rPr>
            <b/>
            <sz val="8"/>
            <rFont val="Tahoma"/>
            <family val="0"/>
          </rPr>
          <t>Julius: for undercover</t>
        </r>
        <r>
          <rPr>
            <sz val="8"/>
            <rFont val="Tahoma"/>
            <family val="0"/>
          </rPr>
          <t xml:space="preserve">
during attempted operation</t>
        </r>
      </text>
    </comment>
    <comment ref="C836" authorId="0">
      <text>
        <r>
          <rPr>
            <b/>
            <sz val="8"/>
            <rFont val="Tahoma"/>
            <family val="0"/>
          </rPr>
          <t>i5: Apoline</t>
        </r>
        <r>
          <rPr>
            <sz val="8"/>
            <rFont val="Tahoma"/>
            <family val="0"/>
          </rPr>
          <t xml:space="preserve">
</t>
        </r>
      </text>
    </comment>
    <comment ref="C840" authorId="0">
      <text>
        <r>
          <rPr>
            <b/>
            <sz val="8"/>
            <rFont val="Tahoma"/>
            <family val="0"/>
          </rPr>
          <t>i5: Apoline</t>
        </r>
        <r>
          <rPr>
            <sz val="8"/>
            <rFont val="Tahoma"/>
            <family val="0"/>
          </rPr>
          <t xml:space="preserve">
</t>
        </r>
      </text>
    </comment>
    <comment ref="C853" authorId="2">
      <text>
        <r>
          <rPr>
            <b/>
            <sz val="8"/>
            <rFont val="Tahoma"/>
            <family val="0"/>
          </rPr>
          <t>Magdalene: by private</t>
        </r>
        <r>
          <rPr>
            <sz val="8"/>
            <rFont val="Tahoma"/>
            <family val="0"/>
          </rPr>
          <t xml:space="preserve">
</t>
        </r>
      </text>
    </comment>
    <comment ref="C854" authorId="2">
      <text>
        <r>
          <rPr>
            <b/>
            <sz val="8"/>
            <rFont val="Tahoma"/>
            <family val="0"/>
          </rPr>
          <t>Magdalene: by private</t>
        </r>
        <r>
          <rPr>
            <sz val="8"/>
            <rFont val="Tahoma"/>
            <family val="0"/>
          </rPr>
          <t xml:space="preserve">
</t>
        </r>
      </text>
    </comment>
    <comment ref="C855" authorId="2">
      <text>
        <r>
          <rPr>
            <b/>
            <sz val="8"/>
            <rFont val="Tahoma"/>
            <family val="0"/>
          </rPr>
          <t>Magdalene: by private</t>
        </r>
        <r>
          <rPr>
            <sz val="8"/>
            <rFont val="Tahoma"/>
            <family val="0"/>
          </rPr>
          <t xml:space="preserve">
</t>
        </r>
      </text>
    </comment>
    <comment ref="C880" authorId="2">
      <text>
        <r>
          <rPr>
            <b/>
            <sz val="8"/>
            <rFont val="Tahoma"/>
            <family val="0"/>
          </rPr>
          <t>i25: by private transport</t>
        </r>
        <r>
          <rPr>
            <sz val="8"/>
            <rFont val="Tahoma"/>
            <family val="0"/>
          </rPr>
          <t xml:space="preserve">
</t>
        </r>
      </text>
    </comment>
    <comment ref="C881" authorId="2">
      <text>
        <r>
          <rPr>
            <b/>
            <sz val="8"/>
            <rFont val="Tahoma"/>
            <family val="0"/>
          </rPr>
          <t>i25: by private transport</t>
        </r>
        <r>
          <rPr>
            <sz val="8"/>
            <rFont val="Tahoma"/>
            <family val="0"/>
          </rPr>
          <t xml:space="preserve">
</t>
        </r>
      </text>
    </comment>
    <comment ref="C882" authorId="2">
      <text>
        <r>
          <rPr>
            <b/>
            <sz val="8"/>
            <rFont val="Tahoma"/>
            <family val="0"/>
          </rPr>
          <t>i25: by private transport</t>
        </r>
        <r>
          <rPr>
            <sz val="8"/>
            <rFont val="Tahoma"/>
            <family val="0"/>
          </rPr>
          <t xml:space="preserve">
</t>
        </r>
      </text>
    </comment>
    <comment ref="C883" authorId="2">
      <text>
        <r>
          <rPr>
            <b/>
            <sz val="8"/>
            <rFont val="Tahoma"/>
            <family val="0"/>
          </rPr>
          <t>i25: by private transport</t>
        </r>
        <r>
          <rPr>
            <sz val="8"/>
            <rFont val="Tahoma"/>
            <family val="0"/>
          </rPr>
          <t xml:space="preserve">
</t>
        </r>
      </text>
    </comment>
    <comment ref="C906" authorId="2">
      <text>
        <r>
          <rPr>
            <b/>
            <sz val="8"/>
            <rFont val="Tahoma"/>
            <family val="0"/>
          </rPr>
          <t>i25: Oseni</t>
        </r>
        <r>
          <rPr>
            <sz val="8"/>
            <rFont val="Tahoma"/>
            <family val="0"/>
          </rPr>
          <t xml:space="preserve">
</t>
        </r>
      </text>
    </comment>
    <comment ref="C918" authorId="0">
      <text>
        <r>
          <rPr>
            <b/>
            <sz val="8"/>
            <rFont val="Tahoma"/>
            <family val="0"/>
          </rPr>
          <t>i5: by private transport</t>
        </r>
        <r>
          <rPr>
            <sz val="8"/>
            <rFont val="Tahoma"/>
            <family val="0"/>
          </rPr>
          <t xml:space="preserve">
</t>
        </r>
      </text>
    </comment>
    <comment ref="C919" authorId="0">
      <text>
        <r>
          <rPr>
            <b/>
            <sz val="8"/>
            <rFont val="Tahoma"/>
            <family val="0"/>
          </rPr>
          <t>i5: by private transport</t>
        </r>
        <r>
          <rPr>
            <sz val="8"/>
            <rFont val="Tahoma"/>
            <family val="0"/>
          </rPr>
          <t xml:space="preserve">
</t>
        </r>
      </text>
    </comment>
    <comment ref="C938" authorId="0">
      <text>
        <r>
          <rPr>
            <b/>
            <sz val="8"/>
            <rFont val="Tahoma"/>
            <family val="0"/>
          </rPr>
          <t>i5: Idrise</t>
        </r>
        <r>
          <rPr>
            <sz val="8"/>
            <rFont val="Tahoma"/>
            <family val="0"/>
          </rPr>
          <t xml:space="preserve">
</t>
        </r>
      </text>
    </comment>
    <comment ref="C939" authorId="0">
      <text>
        <r>
          <rPr>
            <b/>
            <sz val="8"/>
            <rFont val="Tahoma"/>
            <family val="0"/>
          </rPr>
          <t>i5:Jean and Louis</t>
        </r>
        <r>
          <rPr>
            <sz val="8"/>
            <rFont val="Tahoma"/>
            <family val="0"/>
          </rPr>
          <t xml:space="preserve">
</t>
        </r>
      </text>
    </comment>
    <comment ref="C956" authorId="2">
      <text>
        <r>
          <rPr>
            <b/>
            <sz val="8"/>
            <rFont val="Tahoma"/>
            <family val="0"/>
          </rPr>
          <t>Magdalene: by private</t>
        </r>
        <r>
          <rPr>
            <sz val="8"/>
            <rFont val="Tahoma"/>
            <family val="0"/>
          </rPr>
          <t xml:space="preserve">
</t>
        </r>
      </text>
    </comment>
    <comment ref="C957" authorId="2">
      <text>
        <r>
          <rPr>
            <b/>
            <sz val="8"/>
            <rFont val="Tahoma"/>
            <family val="0"/>
          </rPr>
          <t>Magdalene: by private</t>
        </r>
        <r>
          <rPr>
            <sz val="8"/>
            <rFont val="Tahoma"/>
            <family val="0"/>
          </rPr>
          <t xml:space="preserve">
</t>
        </r>
      </text>
    </comment>
    <comment ref="C958" authorId="2">
      <text>
        <r>
          <rPr>
            <b/>
            <sz val="8"/>
            <rFont val="Tahoma"/>
            <family val="0"/>
          </rPr>
          <t>Magdalene: by private</t>
        </r>
        <r>
          <rPr>
            <sz val="8"/>
            <rFont val="Tahoma"/>
            <family val="0"/>
          </rPr>
          <t xml:space="preserve">
</t>
        </r>
      </text>
    </comment>
    <comment ref="C960" authorId="2">
      <text>
        <r>
          <rPr>
            <b/>
            <sz val="8"/>
            <rFont val="Tahoma"/>
            <family val="0"/>
          </rPr>
          <t>Magdalene: by private</t>
        </r>
        <r>
          <rPr>
            <sz val="8"/>
            <rFont val="Tahoma"/>
            <family val="0"/>
          </rPr>
          <t xml:space="preserve">
</t>
        </r>
      </text>
    </comment>
    <comment ref="C962" authorId="1">
      <text>
        <r>
          <rPr>
            <b/>
            <sz val="8"/>
            <rFont val="Tahoma"/>
            <family val="0"/>
          </rPr>
          <t>Julius: by hired car</t>
        </r>
        <r>
          <rPr>
            <sz val="8"/>
            <rFont val="Tahoma"/>
            <family val="0"/>
          </rPr>
          <t xml:space="preserve">
</t>
        </r>
      </text>
    </comment>
    <comment ref="C971" authorId="1">
      <text>
        <r>
          <rPr>
            <b/>
            <sz val="8"/>
            <rFont val="Tahoma"/>
            <family val="0"/>
          </rPr>
          <t>Julius: for first undercover</t>
        </r>
        <r>
          <rPr>
            <sz val="8"/>
            <rFont val="Tahoma"/>
            <family val="0"/>
          </rPr>
          <t xml:space="preserve">
</t>
        </r>
      </text>
    </comment>
    <comment ref="C972" authorId="1">
      <text>
        <r>
          <rPr>
            <b/>
            <sz val="8"/>
            <rFont val="Tahoma"/>
            <family val="0"/>
          </rPr>
          <t>Julius: for second undercover</t>
        </r>
        <r>
          <rPr>
            <sz val="8"/>
            <rFont val="Tahoma"/>
            <family val="0"/>
          </rPr>
          <t xml:space="preserve">
</t>
        </r>
      </text>
    </comment>
    <comment ref="C1013" authorId="0">
      <text>
        <r>
          <rPr>
            <b/>
            <sz val="8"/>
            <rFont val="Tahoma"/>
            <family val="0"/>
          </rPr>
          <t>i5: by private transport</t>
        </r>
        <r>
          <rPr>
            <sz val="8"/>
            <rFont val="Tahoma"/>
            <family val="0"/>
          </rPr>
          <t xml:space="preserve">
</t>
        </r>
      </text>
    </comment>
    <comment ref="C1014" authorId="0">
      <text>
        <r>
          <rPr>
            <b/>
            <sz val="8"/>
            <rFont val="Tahoma"/>
            <family val="0"/>
          </rPr>
          <t>i5: by private transport</t>
        </r>
        <r>
          <rPr>
            <sz val="8"/>
            <rFont val="Tahoma"/>
            <family val="0"/>
          </rPr>
          <t xml:space="preserve">
</t>
        </r>
      </text>
    </comment>
    <comment ref="C1015" authorId="0">
      <text>
        <r>
          <rPr>
            <b/>
            <sz val="8"/>
            <rFont val="Tahoma"/>
            <family val="0"/>
          </rPr>
          <t>i5: by private transport</t>
        </r>
        <r>
          <rPr>
            <sz val="8"/>
            <rFont val="Tahoma"/>
            <family val="0"/>
          </rPr>
          <t xml:space="preserve">
</t>
        </r>
      </text>
    </comment>
    <comment ref="C1016" authorId="0">
      <text>
        <r>
          <rPr>
            <b/>
            <sz val="8"/>
            <rFont val="Tahoma"/>
            <family val="0"/>
          </rPr>
          <t>i5: by private transport</t>
        </r>
        <r>
          <rPr>
            <sz val="8"/>
            <rFont val="Tahoma"/>
            <family val="0"/>
          </rPr>
          <t xml:space="preserve">
</t>
        </r>
      </text>
    </comment>
    <comment ref="C1017" authorId="2">
      <text>
        <r>
          <rPr>
            <b/>
            <sz val="8"/>
            <rFont val="Tahoma"/>
            <family val="0"/>
          </rPr>
          <t>Julius: by private transport</t>
        </r>
        <r>
          <rPr>
            <sz val="8"/>
            <rFont val="Tahoma"/>
            <family val="0"/>
          </rPr>
          <t xml:space="preserve">
</t>
        </r>
      </text>
    </comment>
    <comment ref="C1018" authorId="1">
      <text>
        <r>
          <rPr>
            <b/>
            <sz val="8"/>
            <rFont val="Tahoma"/>
            <family val="0"/>
          </rPr>
          <t>Julius: by hired car</t>
        </r>
        <r>
          <rPr>
            <sz val="8"/>
            <rFont val="Tahoma"/>
            <family val="0"/>
          </rPr>
          <t xml:space="preserve">
</t>
        </r>
      </text>
    </comment>
    <comment ref="C1019" authorId="2">
      <text>
        <r>
          <rPr>
            <b/>
            <sz val="8"/>
            <rFont val="Tahoma"/>
            <family val="0"/>
          </rPr>
          <t>Julius: by private transport</t>
        </r>
        <r>
          <rPr>
            <sz val="8"/>
            <rFont val="Tahoma"/>
            <family val="0"/>
          </rPr>
          <t xml:space="preserve">
</t>
        </r>
      </text>
    </comment>
    <comment ref="C1043" authorId="0">
      <text>
        <r>
          <rPr>
            <b/>
            <sz val="8"/>
            <rFont val="Tahoma"/>
            <family val="0"/>
          </rPr>
          <t>i5:Pa Samson and Williams</t>
        </r>
        <r>
          <rPr>
            <sz val="8"/>
            <rFont val="Tahoma"/>
            <family val="0"/>
          </rPr>
          <t xml:space="preserve">
</t>
        </r>
      </text>
    </comment>
    <comment ref="C1125" authorId="1">
      <text>
        <r>
          <rPr>
            <b/>
            <sz val="8"/>
            <rFont val="Tahoma"/>
            <family val="0"/>
          </rPr>
          <t>Julius: 2000 for operation Mbouda</t>
        </r>
        <r>
          <rPr>
            <sz val="8"/>
            <rFont val="Tahoma"/>
            <family val="0"/>
          </rPr>
          <t xml:space="preserve">
</t>
        </r>
      </text>
    </comment>
    <comment ref="C1130" authorId="1">
      <text>
        <r>
          <rPr>
            <b/>
            <sz val="8"/>
            <rFont val="Tahoma"/>
            <family val="0"/>
          </rPr>
          <t>Julius: during operation</t>
        </r>
        <r>
          <rPr>
            <sz val="8"/>
            <rFont val="Tahoma"/>
            <family val="0"/>
          </rPr>
          <t xml:space="preserve">
</t>
        </r>
      </text>
    </comment>
    <comment ref="C1149" authorId="1">
      <text>
        <r>
          <rPr>
            <b/>
            <sz val="8"/>
            <rFont val="Tahoma"/>
            <family val="0"/>
          </rPr>
          <t>Julius: by hired car</t>
        </r>
        <r>
          <rPr>
            <sz val="8"/>
            <rFont val="Tahoma"/>
            <family val="0"/>
          </rPr>
          <t xml:space="preserve">
</t>
        </r>
      </text>
    </comment>
    <comment ref="C1153" authorId="1">
      <text>
        <r>
          <rPr>
            <b/>
            <sz val="8"/>
            <rFont val="Tahoma"/>
            <family val="0"/>
          </rPr>
          <t>Julius: for first undercover</t>
        </r>
        <r>
          <rPr>
            <sz val="8"/>
            <rFont val="Tahoma"/>
            <family val="0"/>
          </rPr>
          <t xml:space="preserve">
</t>
        </r>
      </text>
    </comment>
    <comment ref="C1201" authorId="1">
      <text>
        <r>
          <rPr>
            <b/>
            <sz val="8"/>
            <rFont val="Tahoma"/>
            <family val="0"/>
          </rPr>
          <t>Horline: 2000 for operation Bafoussam</t>
        </r>
        <r>
          <rPr>
            <sz val="8"/>
            <rFont val="Tahoma"/>
            <family val="0"/>
          </rPr>
          <t xml:space="preserve">
</t>
        </r>
      </text>
    </comment>
    <comment ref="C1242" authorId="3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to phone horline 
call box</t>
        </r>
      </text>
    </comment>
    <comment ref="C1272" authorId="4">
      <text>
        <r>
          <rPr>
            <b/>
            <sz val="8"/>
            <rFont val="Tahoma"/>
            <family val="0"/>
          </rPr>
          <t xml:space="preserve"> Horline Njike:</t>
        </r>
        <r>
          <rPr>
            <sz val="8"/>
            <rFont val="Tahoma"/>
            <family val="0"/>
          </rPr>
          <t xml:space="preserve">
have to take another vehicule because of car break</t>
        </r>
      </text>
    </comment>
    <comment ref="C1277" authorId="4">
      <text>
        <r>
          <rPr>
            <b/>
            <sz val="8"/>
            <rFont val="Tahoma"/>
            <family val="0"/>
          </rPr>
          <t xml:space="preserve"> Horline Njike:</t>
        </r>
        <r>
          <rPr>
            <sz val="8"/>
            <rFont val="Tahoma"/>
            <family val="0"/>
          </rPr>
          <t xml:space="preserve">
have to take another vehicule because of car break</t>
        </r>
      </text>
    </comment>
    <comment ref="C1290" authorId="3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special taxi for the transport of 1 desk and 3chairs</t>
        </r>
      </text>
    </comment>
    <comment ref="C1312" authorId="3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special taxi in the night to go amour mezam express</t>
        </r>
      </text>
    </comment>
    <comment ref="C1316" authorId="4">
      <text>
        <r>
          <rPr>
            <b/>
            <sz val="8"/>
            <rFont val="Tahoma"/>
            <family val="0"/>
          </rPr>
          <t xml:space="preserve"> Horline Njike:</t>
        </r>
        <r>
          <rPr>
            <sz val="8"/>
            <rFont val="Tahoma"/>
            <family val="0"/>
          </rPr>
          <t xml:space="preserve">
special taxi arriving in yaoundé at 1h in the night</t>
        </r>
      </text>
    </comment>
    <comment ref="C1356" authorId="4">
      <text>
        <r>
          <rPr>
            <b/>
            <sz val="8"/>
            <rFont val="Tahoma"/>
            <family val="0"/>
          </rPr>
          <t xml:space="preserve"> Horline Njike:</t>
        </r>
        <r>
          <rPr>
            <sz val="8"/>
            <rFont val="Tahoma"/>
            <family val="0"/>
          </rPr>
          <t xml:space="preserve">
arriving in douala</t>
        </r>
      </text>
    </comment>
    <comment ref="C1391" authorId="4">
      <text>
        <r>
          <rPr>
            <b/>
            <sz val="8"/>
            <rFont val="Tahoma"/>
            <family val="0"/>
          </rPr>
          <t xml:space="preserve"> Horline Njike:</t>
        </r>
        <r>
          <rPr>
            <sz val="8"/>
            <rFont val="Tahoma"/>
            <family val="0"/>
          </rPr>
          <t xml:space="preserve">
arriving in douala</t>
        </r>
      </text>
    </comment>
    <comment ref="C1439" authorId="3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printing Legal work on closing people and presntation of seized wildlife product</t>
        </r>
      </text>
    </comment>
    <comment ref="C1453" authorId="3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to pay his penalty behind appeal court because he abandonned one of his hearing to execute the arrest warrant against chrisantus,the internet dealer in buea; case of babila and chrisantus</t>
        </r>
      </text>
    </comment>
    <comment ref="C1457" authorId="3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sending wildlife justice to Me Justice Sama</t>
        </r>
      </text>
    </comment>
    <comment ref="C1458" authorId="4">
      <text>
        <r>
          <rPr>
            <b/>
            <sz val="8"/>
            <rFont val="Tahoma"/>
            <family val="0"/>
          </rPr>
          <t xml:space="preserve"> Horline Njike:</t>
        </r>
        <r>
          <rPr>
            <sz val="8"/>
            <rFont val="Tahoma"/>
            <family val="0"/>
          </rPr>
          <t xml:space="preserve">
letter of withdrawal of the case of lion maroua sent to the court by delegation Maroua</t>
        </r>
      </text>
    </comment>
    <comment ref="C1501" authorId="1">
      <text>
        <r>
          <rPr>
            <b/>
            <sz val="8"/>
            <rFont val="Tahoma"/>
            <family val="0"/>
          </rPr>
          <t>Cynthia: 2000 in Ofir's orange phone</t>
        </r>
        <r>
          <rPr>
            <sz val="8"/>
            <rFont val="Tahoma"/>
            <family val="0"/>
          </rPr>
          <t xml:space="preserve">
</t>
        </r>
      </text>
    </comment>
    <comment ref="C1511" authorId="1">
      <text>
        <r>
          <rPr>
            <b/>
            <sz val="8"/>
            <rFont val="Tahoma"/>
            <family val="0"/>
          </rPr>
          <t>cynthia:2500 for updates on Manfred's report</t>
        </r>
        <r>
          <rPr>
            <sz val="8"/>
            <rFont val="Tahoma"/>
            <family val="0"/>
          </rPr>
          <t xml:space="preserve">
</t>
        </r>
      </text>
    </comment>
    <comment ref="C1546" authorId="0">
      <text>
        <r>
          <rPr>
            <b/>
            <sz val="8"/>
            <rFont val="Tahoma"/>
            <family val="0"/>
          </rPr>
          <t xml:space="preserve">cynthia:checking of mails
</t>
        </r>
        <r>
          <rPr>
            <sz val="8"/>
            <rFont val="Tahoma"/>
            <family val="0"/>
          </rPr>
          <t xml:space="preserve">
</t>
        </r>
      </text>
    </comment>
    <comment ref="C1547" authorId="0">
      <text>
        <r>
          <rPr>
            <b/>
            <sz val="8"/>
            <rFont val="Tahoma"/>
            <family val="0"/>
          </rPr>
          <t xml:space="preserve">cynthia:workin gon media documents and checking emails
</t>
        </r>
        <r>
          <rPr>
            <sz val="8"/>
            <rFont val="Tahoma"/>
            <family val="0"/>
          </rPr>
          <t xml:space="preserve">
</t>
        </r>
      </text>
    </comment>
    <comment ref="C1548" authorId="5">
      <text>
        <r>
          <rPr>
            <b/>
            <sz val="8"/>
            <rFont val="Tahoma"/>
            <family val="0"/>
          </rPr>
          <t>cynthia:checking mails from internet</t>
        </r>
        <r>
          <rPr>
            <sz val="8"/>
            <rFont val="Tahoma"/>
            <family val="0"/>
          </rPr>
          <t xml:space="preserve">
</t>
        </r>
      </text>
    </comment>
    <comment ref="C1549" authorId="5">
      <text>
        <r>
          <rPr>
            <b/>
            <sz val="8"/>
            <rFont val="Tahoma"/>
            <family val="0"/>
          </rPr>
          <t>cynthia:checking mails fron internet:</t>
        </r>
        <r>
          <rPr>
            <sz val="8"/>
            <rFont val="Tahoma"/>
            <family val="0"/>
          </rPr>
          <t xml:space="preserve">
</t>
        </r>
      </text>
    </comment>
    <comment ref="C1550" authorId="5">
      <text>
        <r>
          <rPr>
            <b/>
            <sz val="8"/>
            <rFont val="Tahoma"/>
            <family val="0"/>
          </rPr>
          <t>cynthia:working on laga website:</t>
        </r>
        <r>
          <rPr>
            <sz val="8"/>
            <rFont val="Tahoma"/>
            <family val="0"/>
          </rPr>
          <t xml:space="preserve">
</t>
        </r>
      </text>
    </comment>
    <comment ref="C1551" authorId="5">
      <text>
        <r>
          <rPr>
            <b/>
            <sz val="8"/>
            <rFont val="Tahoma"/>
            <family val="0"/>
          </rPr>
          <t>cynthia:working on laga website:</t>
        </r>
        <r>
          <rPr>
            <sz val="8"/>
            <rFont val="Tahoma"/>
            <family val="0"/>
          </rPr>
          <t xml:space="preserve">
</t>
        </r>
      </text>
    </comment>
    <comment ref="C1552" authorId="5">
      <text>
        <r>
          <rPr>
            <b/>
            <sz val="8"/>
            <rFont val="Tahoma"/>
            <family val="0"/>
          </rPr>
          <t>cynthia:sending of mail in preparation for carpe meeting in us embassy</t>
        </r>
        <r>
          <rPr>
            <sz val="8"/>
            <rFont val="Tahoma"/>
            <family val="0"/>
          </rPr>
          <t xml:space="preserve">
</t>
        </r>
      </text>
    </comment>
    <comment ref="C1553" authorId="5">
      <text>
        <r>
          <rPr>
            <b/>
            <sz val="8"/>
            <rFont val="Tahoma"/>
            <family val="0"/>
          </rPr>
          <t>cynthia:working on laga website</t>
        </r>
        <r>
          <rPr>
            <sz val="8"/>
            <rFont val="Tahoma"/>
            <family val="0"/>
          </rPr>
          <t xml:space="preserve">
</t>
        </r>
      </text>
    </comment>
    <comment ref="C1554" authorId="5">
      <text>
        <r>
          <rPr>
            <b/>
            <sz val="8"/>
            <rFont val="Tahoma"/>
            <family val="0"/>
          </rPr>
          <t>cynthia:working on website because on internet problem in office:</t>
        </r>
        <r>
          <rPr>
            <sz val="8"/>
            <rFont val="Tahoma"/>
            <family val="0"/>
          </rPr>
          <t xml:space="preserve">
</t>
        </r>
      </text>
    </comment>
    <comment ref="C1603" authorId="5">
      <text>
        <r>
          <rPr>
            <b/>
            <sz val="8"/>
            <rFont val="Tahoma"/>
            <family val="0"/>
          </rPr>
          <t>cynthia: to pick up mail from guarantee and deposit at plan cameroon</t>
        </r>
      </text>
    </comment>
    <comment ref="C1604" authorId="5">
      <text>
        <r>
          <rPr>
            <b/>
            <sz val="8"/>
            <rFont val="Tahoma"/>
            <family val="0"/>
          </rPr>
          <t>cynthia:transportation of computer from home to office</t>
        </r>
        <r>
          <rPr>
            <sz val="8"/>
            <rFont val="Tahoma"/>
            <family val="0"/>
          </rPr>
          <t xml:space="preserve">
</t>
        </r>
      </text>
    </comment>
    <comment ref="C1631" authorId="0">
      <text>
        <r>
          <rPr>
            <b/>
            <sz val="8"/>
            <rFont val="Tahoma"/>
            <family val="0"/>
          </rPr>
          <t>cynthia: working out electricity problem with sonel</t>
        </r>
        <r>
          <rPr>
            <sz val="8"/>
            <rFont val="Tahoma"/>
            <family val="0"/>
          </rPr>
          <t xml:space="preserve">
</t>
        </r>
      </text>
    </comment>
    <comment ref="C1745" authorId="0">
      <text>
        <r>
          <rPr>
            <b/>
            <sz val="8"/>
            <rFont val="Tahoma"/>
            <family val="0"/>
          </rPr>
          <t>cynthia:recommendation letter from us embassy</t>
        </r>
        <r>
          <rPr>
            <sz val="8"/>
            <rFont val="Tahoma"/>
            <family val="0"/>
          </rPr>
          <t xml:space="preserve">
</t>
        </r>
      </text>
    </comment>
    <comment ref="C1747" authorId="5">
      <text>
        <r>
          <rPr>
            <b/>
            <sz val="8"/>
            <rFont val="Tahoma"/>
            <family val="0"/>
          </rPr>
          <t>cynthia: ofir's keys</t>
        </r>
        <r>
          <rPr>
            <sz val="8"/>
            <rFont val="Tahoma"/>
            <family val="0"/>
          </rPr>
          <t xml:space="preserve">
</t>
        </r>
      </text>
    </comment>
    <comment ref="C1748" authorId="0">
      <text>
        <r>
          <rPr>
            <sz val="8"/>
            <rFont val="Tahoma"/>
            <family val="0"/>
          </rPr>
          <t>Cynthia:10 photocopies of recommendation letterof Neils and environment tit bit</t>
        </r>
      </text>
    </comment>
    <comment ref="C1749" authorId="0">
      <text>
        <r>
          <rPr>
            <b/>
            <sz val="8"/>
            <rFont val="Tahoma"/>
            <family val="0"/>
          </rPr>
          <t>cynthia:press releases and environment titbits</t>
        </r>
        <r>
          <rPr>
            <sz val="8"/>
            <rFont val="Tahoma"/>
            <family val="0"/>
          </rPr>
          <t xml:space="preserve">
</t>
        </r>
      </text>
    </comment>
    <comment ref="C1750" authorId="0">
      <text>
        <r>
          <rPr>
            <sz val="8"/>
            <rFont val="Tahoma"/>
            <family val="0"/>
          </rPr>
          <t xml:space="preserve">Cynthia: Letter for the head of communication unit general delegation of national security
9 copies of letter to the assistant general manager of CRTV
and 4 copies of both french and english kits
</t>
        </r>
      </text>
    </comment>
    <comment ref="C1757" authorId="1">
      <text>
        <r>
          <rPr>
            <b/>
            <sz val="8"/>
            <rFont val="Tahoma"/>
            <family val="0"/>
          </rPr>
          <t>cynthia: to register press releases</t>
        </r>
        <r>
          <rPr>
            <sz val="8"/>
            <rFont val="Tahoma"/>
            <family val="0"/>
          </rPr>
          <t xml:space="preserve">
</t>
        </r>
      </text>
    </comment>
    <comment ref="C1761" authorId="0">
      <text>
        <r>
          <rPr>
            <b/>
            <sz val="8"/>
            <rFont val="Tahoma"/>
            <family val="0"/>
          </rPr>
          <t>cynthia: to complete and make 50 media kits</t>
        </r>
        <r>
          <rPr>
            <sz val="8"/>
            <rFont val="Tahoma"/>
            <family val="0"/>
          </rPr>
          <t xml:space="preserve">
</t>
        </r>
      </text>
    </comment>
    <comment ref="C1764" authorId="0">
      <text>
        <r>
          <rPr>
            <b/>
            <sz val="8"/>
            <rFont val="Tahoma"/>
            <family val="0"/>
          </rPr>
          <t>cynthia: information kits for researchers</t>
        </r>
        <r>
          <rPr>
            <sz val="8"/>
            <rFont val="Tahoma"/>
            <family val="0"/>
          </rPr>
          <t xml:space="preserve">
</t>
        </r>
      </text>
    </comment>
    <comment ref="C1765" authorId="0">
      <text>
        <r>
          <rPr>
            <b/>
            <sz val="8"/>
            <rFont val="Tahoma"/>
            <family val="0"/>
          </rPr>
          <t xml:space="preserve">cynthia:part of list of wildlife offenders published in cameroon tribune
</t>
        </r>
        <r>
          <rPr>
            <sz val="8"/>
            <rFont val="Tahoma"/>
            <family val="0"/>
          </rPr>
          <t xml:space="preserve">
</t>
        </r>
      </text>
    </comment>
    <comment ref="C1766" authorId="0">
      <text>
        <r>
          <rPr>
            <b/>
            <sz val="8"/>
            <rFont val="Tahoma"/>
            <family val="0"/>
          </rPr>
          <t>cynthia:  photocopies of press releases in english and french</t>
        </r>
        <r>
          <rPr>
            <sz val="8"/>
            <rFont val="Tahoma"/>
            <family val="0"/>
          </rPr>
          <t xml:space="preserve">
</t>
        </r>
      </text>
    </comment>
    <comment ref="C1767" authorId="0">
      <text>
        <r>
          <rPr>
            <b/>
            <sz val="8"/>
            <rFont val="Tahoma"/>
            <family val="0"/>
          </rPr>
          <t>cynthia: Dupication of the book entitledunderstanding yhe African union convention on preventing and combating corruption and related offences.</t>
        </r>
        <r>
          <rPr>
            <sz val="8"/>
            <rFont val="Tahoma"/>
            <family val="0"/>
          </rPr>
          <t xml:space="preserve">
</t>
        </r>
      </text>
    </comment>
    <comment ref="C1768" authorId="1">
      <text>
        <r>
          <rPr>
            <b/>
            <sz val="8"/>
            <rFont val="Tahoma"/>
            <family val="0"/>
          </rPr>
          <t>Ofir: 144.19ILS X 112=15029CFA</t>
        </r>
        <r>
          <rPr>
            <sz val="8"/>
            <rFont val="Tahoma"/>
            <family val="0"/>
          </rPr>
          <t xml:space="preserve">
</t>
        </r>
      </text>
    </comment>
    <comment ref="C1769" authorId="5">
      <text>
        <r>
          <rPr>
            <b/>
            <sz val="8"/>
            <rFont val="Tahoma"/>
            <family val="0"/>
          </rPr>
          <t>cynthia:completing information kits for media</t>
        </r>
        <r>
          <rPr>
            <sz val="8"/>
            <rFont val="Tahoma"/>
            <family val="0"/>
          </rPr>
          <t xml:space="preserve">
</t>
        </r>
      </text>
    </comment>
    <comment ref="C1770" authorId="5">
      <text>
        <r>
          <rPr>
            <b/>
            <sz val="8"/>
            <rFont val="Tahoma"/>
            <family val="0"/>
          </rPr>
          <t>cynthia:fax to minister minfof on demand of audience</t>
        </r>
        <r>
          <rPr>
            <sz val="8"/>
            <rFont val="Tahoma"/>
            <family val="0"/>
          </rPr>
          <t xml:space="preserve">
</t>
        </r>
      </text>
    </comment>
    <comment ref="C1771" authorId="0">
      <text>
        <r>
          <rPr>
            <b/>
            <sz val="8"/>
            <rFont val="Tahoma"/>
            <family val="0"/>
          </rPr>
          <t>cynthia: press release No 00012</t>
        </r>
        <r>
          <rPr>
            <sz val="8"/>
            <rFont val="Tahoma"/>
            <family val="0"/>
          </rPr>
          <t xml:space="preserve">
</t>
        </r>
      </text>
    </comment>
    <comment ref="C1773" authorId="0">
      <text>
        <r>
          <rPr>
            <b/>
            <sz val="8"/>
            <rFont val="Tahoma"/>
            <family val="0"/>
          </rPr>
          <t>cynthia:duplication of the last great ape organisation book-clients and products</t>
        </r>
        <r>
          <rPr>
            <sz val="8"/>
            <rFont val="Tahoma"/>
            <family val="0"/>
          </rPr>
          <t xml:space="preserve">
</t>
        </r>
      </text>
    </comment>
    <comment ref="C1775" authorId="0">
      <text>
        <r>
          <rPr>
            <b/>
            <sz val="8"/>
            <rFont val="Tahoma"/>
            <family val="0"/>
          </rPr>
          <t>vincent:Comifac and minfof inspector general correspondeces</t>
        </r>
        <r>
          <rPr>
            <sz val="8"/>
            <rFont val="Tahoma"/>
            <family val="0"/>
          </rPr>
          <t xml:space="preserve">
</t>
        </r>
      </text>
    </comment>
    <comment ref="C1776" authorId="0">
      <text>
        <r>
          <rPr>
            <b/>
            <sz val="8"/>
            <rFont val="Tahoma"/>
            <family val="0"/>
          </rPr>
          <t>vincent:press release and information kits in french</t>
        </r>
        <r>
          <rPr>
            <sz val="8"/>
            <rFont val="Tahoma"/>
            <family val="0"/>
          </rPr>
          <t xml:space="preserve">
</t>
        </r>
      </text>
    </comment>
    <comment ref="C1777" authorId="0">
      <text>
        <r>
          <rPr>
            <b/>
            <sz val="8"/>
            <rFont val="Tahoma"/>
            <family val="0"/>
          </rPr>
          <t>vincent:press releases in french and english for radio and written press, media kits in english</t>
        </r>
        <r>
          <rPr>
            <sz val="8"/>
            <rFont val="Tahoma"/>
            <family val="0"/>
          </rPr>
          <t xml:space="preserve">
</t>
        </r>
      </text>
    </comment>
    <comment ref="C1778" authorId="6">
      <text>
        <r>
          <rPr>
            <b/>
            <sz val="8"/>
            <rFont val="Tahoma"/>
            <family val="0"/>
          </rPr>
          <t>vincent:for radio newsflashes and features</t>
        </r>
        <r>
          <rPr>
            <sz val="8"/>
            <rFont val="Tahoma"/>
            <family val="0"/>
          </rPr>
          <t xml:space="preserve">
</t>
        </r>
      </text>
    </comment>
    <comment ref="C1779" authorId="0">
      <text>
        <r>
          <rPr>
            <b/>
            <sz val="8"/>
            <rFont val="Tahoma"/>
            <family val="0"/>
          </rPr>
          <t>Vincent:Assignment sheets media department</t>
        </r>
        <r>
          <rPr>
            <sz val="8"/>
            <rFont val="Tahoma"/>
            <family val="0"/>
          </rPr>
          <t xml:space="preserve">
</t>
        </r>
      </text>
    </comment>
    <comment ref="C1783" authorId="0">
      <text>
        <r>
          <rPr>
            <sz val="8"/>
            <rFont val="Tahoma"/>
            <family val="0"/>
          </rPr>
          <t xml:space="preserve">cynthia: letter postage to Dr. Simon Tammungang
lectuere in the university of Dschang.
</t>
        </r>
      </text>
    </comment>
    <comment ref="C1784" authorId="5">
      <text>
        <r>
          <rPr>
            <b/>
            <sz val="8"/>
            <rFont val="Tahoma"/>
            <family val="0"/>
          </rPr>
          <t>cynthia:sending of book by cardinal tumi to julius in bafaoussam</t>
        </r>
        <r>
          <rPr>
            <sz val="8"/>
            <rFont val="Tahoma"/>
            <family val="0"/>
          </rPr>
          <t xml:space="preserve">
</t>
        </r>
      </text>
    </comment>
    <comment ref="C1800" authorId="1">
      <text>
        <r>
          <rPr>
            <b/>
            <sz val="8"/>
            <rFont val="Tahoma"/>
            <family val="0"/>
          </rPr>
          <t>user: Cynthia</t>
        </r>
        <r>
          <rPr>
            <sz val="8"/>
            <rFont val="Tahoma"/>
            <family val="0"/>
          </rPr>
          <t xml:space="preserve">
</t>
        </r>
      </text>
    </comment>
    <comment ref="C1801" authorId="1">
      <text>
        <r>
          <rPr>
            <b/>
            <sz val="8"/>
            <rFont val="Tahoma"/>
            <family val="0"/>
          </rPr>
          <t>user: Emeline</t>
        </r>
      </text>
    </comment>
    <comment ref="C1802" authorId="1">
      <text>
        <r>
          <rPr>
            <b/>
            <sz val="8"/>
            <rFont val="Tahoma"/>
            <family val="0"/>
          </rPr>
          <t>user: Cynthia</t>
        </r>
        <r>
          <rPr>
            <sz val="8"/>
            <rFont val="Tahoma"/>
            <family val="0"/>
          </rPr>
          <t xml:space="preserve">
</t>
        </r>
      </text>
    </comment>
    <comment ref="C1803" authorId="1">
      <text>
        <r>
          <rPr>
            <b/>
            <sz val="8"/>
            <rFont val="Tahoma"/>
            <family val="0"/>
          </rPr>
          <t>user: Emeline</t>
        </r>
      </text>
    </comment>
    <comment ref="C1804" authorId="1">
      <text>
        <r>
          <rPr>
            <b/>
            <sz val="8"/>
            <rFont val="Tahoma"/>
            <family val="0"/>
          </rPr>
          <t>user: Emeline</t>
        </r>
      </text>
    </comment>
    <comment ref="C1805" authorId="1">
      <text>
        <r>
          <rPr>
            <b/>
            <sz val="8"/>
            <rFont val="Tahoma"/>
            <family val="0"/>
          </rPr>
          <t>user: Cynthia</t>
        </r>
        <r>
          <rPr>
            <sz val="8"/>
            <rFont val="Tahoma"/>
            <family val="0"/>
          </rPr>
          <t xml:space="preserve">
</t>
        </r>
      </text>
    </comment>
    <comment ref="C1806" authorId="1">
      <text>
        <r>
          <rPr>
            <b/>
            <sz val="8"/>
            <rFont val="Tahoma"/>
            <family val="0"/>
          </rPr>
          <t>user: Emeline</t>
        </r>
      </text>
    </comment>
    <comment ref="C1807" authorId="1">
      <text>
        <r>
          <rPr>
            <b/>
            <sz val="8"/>
            <rFont val="Tahoma"/>
            <family val="0"/>
          </rPr>
          <t>user: Cynthia</t>
        </r>
        <r>
          <rPr>
            <sz val="8"/>
            <rFont val="Tahoma"/>
            <family val="0"/>
          </rPr>
          <t xml:space="preserve">
</t>
        </r>
      </text>
    </comment>
    <comment ref="C1816" authorId="1">
      <text>
        <r>
          <rPr>
            <b/>
            <sz val="8"/>
            <rFont val="Tahoma"/>
            <family val="0"/>
          </rPr>
          <t>Ofir: 5.60ILS x 112=627cfa</t>
        </r>
        <r>
          <rPr>
            <sz val="8"/>
            <rFont val="Tahoma"/>
            <family val="0"/>
          </rPr>
          <t xml:space="preserve">
Packet to BornFree</t>
        </r>
      </text>
    </comment>
    <comment ref="C1833" authorId="1">
      <text>
        <r>
          <rPr>
            <b/>
            <sz val="8"/>
            <rFont val="Tahoma"/>
            <family val="0"/>
          </rPr>
          <t>Ofir:5000 for money transfer Thailand</t>
        </r>
        <r>
          <rPr>
            <sz val="8"/>
            <rFont val="Tahoma"/>
            <family val="0"/>
          </rPr>
          <t xml:space="preserve">
</t>
        </r>
      </text>
    </comment>
    <comment ref="C1837" authorId="1">
      <text>
        <r>
          <rPr>
            <b/>
            <sz val="8"/>
            <rFont val="Tahoma"/>
            <family val="0"/>
          </rPr>
          <t>Ofir: transferred credit to MTN phone for Ofir as he was moving to Israel</t>
        </r>
        <r>
          <rPr>
            <sz val="8"/>
            <rFont val="Tahoma"/>
            <family val="0"/>
          </rPr>
          <t xml:space="preserve">
</t>
        </r>
      </text>
    </comment>
    <comment ref="C1839" authorId="1">
      <text>
        <r>
          <rPr>
            <b/>
            <sz val="8"/>
            <rFont val="Tahoma"/>
            <family val="0"/>
          </rPr>
          <t>Ofir: 2000 for attempted operation in Bafoussam</t>
        </r>
        <r>
          <rPr>
            <sz val="8"/>
            <rFont val="Tahoma"/>
            <family val="0"/>
          </rPr>
          <t xml:space="preserve">
</t>
        </r>
      </text>
    </comment>
    <comment ref="C1840" authorId="1">
      <text>
        <r>
          <rPr>
            <b/>
            <sz val="8"/>
            <rFont val="Tahoma"/>
            <family val="0"/>
          </rPr>
          <t>Ofir: 2000 for attempted operation in Bafoussam</t>
        </r>
        <r>
          <rPr>
            <sz val="8"/>
            <rFont val="Tahoma"/>
            <family val="0"/>
          </rPr>
          <t xml:space="preserve">
</t>
        </r>
      </text>
    </comment>
    <comment ref="C1909" authorId="1">
      <text>
        <r>
          <rPr>
            <b/>
            <sz val="8"/>
            <rFont val="Tahoma"/>
            <family val="0"/>
          </rPr>
          <t>Emeline: call people to come to office and sign money</t>
        </r>
        <r>
          <rPr>
            <sz val="8"/>
            <rFont val="Tahoma"/>
            <family val="0"/>
          </rPr>
          <t xml:space="preserve">
</t>
        </r>
      </text>
    </comment>
    <comment ref="C1911" authorId="1">
      <text>
        <r>
          <rPr>
            <b/>
            <sz val="8"/>
            <rFont val="Tahoma"/>
            <family val="0"/>
          </rPr>
          <t>Emeline: 2500 for more money distribution</t>
        </r>
        <r>
          <rPr>
            <sz val="8"/>
            <rFont val="Tahoma"/>
            <family val="0"/>
          </rPr>
          <t xml:space="preserve">
</t>
        </r>
      </text>
    </comment>
    <comment ref="C1914" authorId="1">
      <text>
        <r>
          <rPr>
            <b/>
            <sz val="8"/>
            <rFont val="Tahoma"/>
            <family val="0"/>
          </rPr>
          <t>Emeline: 2500 to call BHC and ask whether check is ready</t>
        </r>
        <r>
          <rPr>
            <sz val="8"/>
            <rFont val="Tahoma"/>
            <family val="0"/>
          </rPr>
          <t xml:space="preserve">
</t>
        </r>
      </text>
    </comment>
    <comment ref="C1920" authorId="1">
      <text>
        <r>
          <rPr>
            <b/>
            <sz val="8"/>
            <rFont val="Tahoma"/>
            <family val="0"/>
          </rPr>
          <t>Emeline: attempted operation in foumbot</t>
        </r>
        <r>
          <rPr>
            <sz val="8"/>
            <rFont val="Tahoma"/>
            <family val="0"/>
          </rPr>
          <t xml:space="preserve">
</t>
        </r>
      </text>
    </comment>
    <comment ref="C1929" authorId="1">
      <text>
        <r>
          <rPr>
            <b/>
            <sz val="8"/>
            <rFont val="Tahoma"/>
            <family val="0"/>
          </rPr>
          <t>Emeline: 2500 for transfer to Bienvenu</t>
        </r>
        <r>
          <rPr>
            <sz val="8"/>
            <rFont val="Tahoma"/>
            <family val="0"/>
          </rPr>
          <t xml:space="preserve">
</t>
        </r>
      </text>
    </comment>
    <comment ref="C1944" authorId="1">
      <text>
        <r>
          <rPr>
            <b/>
            <sz val="8"/>
            <rFont val="Tahoma"/>
            <family val="0"/>
          </rPr>
          <t>Emeline:office-home because I had money with me</t>
        </r>
        <r>
          <rPr>
            <sz val="8"/>
            <rFont val="Tahoma"/>
            <family val="0"/>
          </rPr>
          <t xml:space="preserve">
</t>
        </r>
      </text>
    </comment>
    <comment ref="C1945" authorId="2">
      <text>
        <r>
          <rPr>
            <b/>
            <sz val="8"/>
            <rFont val="Tahoma"/>
            <family val="0"/>
          </rPr>
          <t>Emeline: for Ofir from Afriland-unics-office</t>
        </r>
        <r>
          <rPr>
            <sz val="8"/>
            <rFont val="Tahoma"/>
            <family val="0"/>
          </rPr>
          <t xml:space="preserve">
</t>
        </r>
      </text>
    </comment>
    <comment ref="C1946" authorId="2">
      <text>
        <r>
          <rPr>
            <b/>
            <sz val="8"/>
            <rFont val="Tahoma"/>
            <family val="0"/>
          </rPr>
          <t>Emeline: for Ofir to western union-Afriland and Emeline to unics</t>
        </r>
        <r>
          <rPr>
            <sz val="8"/>
            <rFont val="Tahoma"/>
            <family val="0"/>
          </rPr>
          <t xml:space="preserve">
</t>
        </r>
      </text>
    </comment>
    <comment ref="C1961" authorId="2">
      <text>
        <r>
          <rPr>
            <b/>
            <sz val="8"/>
            <rFont val="Tahoma"/>
            <family val="0"/>
          </rPr>
          <t>Emeline: Ofir from central voyage-office and Emeline to express union</t>
        </r>
        <r>
          <rPr>
            <sz val="8"/>
            <rFont val="Tahoma"/>
            <family val="0"/>
          </rPr>
          <t xml:space="preserve">
</t>
        </r>
      </text>
    </comment>
    <comment ref="C1962" authorId="1">
      <text>
        <r>
          <rPr>
            <b/>
            <sz val="8"/>
            <rFont val="Tahoma"/>
            <family val="0"/>
          </rPr>
          <t>Emeline: unics-office with money</t>
        </r>
        <r>
          <rPr>
            <sz val="8"/>
            <rFont val="Tahoma"/>
            <family val="0"/>
          </rPr>
          <t xml:space="preserve">
</t>
        </r>
      </text>
    </comment>
    <comment ref="C1967" authorId="1">
      <text>
        <r>
          <rPr>
            <b/>
            <sz val="8"/>
            <rFont val="Tahoma"/>
            <family val="0"/>
          </rPr>
          <t>Emeline: for Ofir to MINFOF to hold a meeting with the Minister</t>
        </r>
        <r>
          <rPr>
            <sz val="8"/>
            <rFont val="Tahoma"/>
            <family val="0"/>
          </rPr>
          <t xml:space="preserve">
</t>
        </r>
      </text>
    </comment>
    <comment ref="C1968" authorId="1">
      <text>
        <r>
          <rPr>
            <b/>
            <sz val="8"/>
            <rFont val="Tahoma"/>
            <family val="0"/>
          </rPr>
          <t>Emeline: UNICs to office with money</t>
        </r>
        <r>
          <rPr>
            <sz val="8"/>
            <rFont val="Tahoma"/>
            <family val="0"/>
          </rPr>
          <t xml:space="preserve">
</t>
        </r>
      </text>
    </comment>
    <comment ref="C2001" authorId="2">
      <text>
        <r>
          <rPr>
            <b/>
            <sz val="8"/>
            <rFont val="Tahoma"/>
            <family val="0"/>
          </rPr>
          <t>Emeline: x100 financial report sheets</t>
        </r>
        <r>
          <rPr>
            <sz val="8"/>
            <rFont val="Tahoma"/>
            <family val="0"/>
          </rPr>
          <t xml:space="preserve">
-x28 investigations field report forms</t>
        </r>
      </text>
    </comment>
    <comment ref="C2010" authorId="2">
      <text>
        <r>
          <rPr>
            <b/>
            <sz val="8"/>
            <rFont val="Tahoma"/>
            <family val="0"/>
          </rPr>
          <t>Emeline: office kids</t>
        </r>
        <r>
          <rPr>
            <sz val="8"/>
            <rFont val="Tahoma"/>
            <family val="0"/>
          </rPr>
          <t xml:space="preserve">
</t>
        </r>
      </text>
    </comment>
    <comment ref="C2013" authorId="2">
      <text>
        <r>
          <rPr>
            <b/>
            <sz val="8"/>
            <rFont val="Tahoma"/>
            <family val="0"/>
          </rPr>
          <t>Emeline: for electricity meter.</t>
        </r>
        <r>
          <rPr>
            <sz val="8"/>
            <rFont val="Tahoma"/>
            <family val="0"/>
          </rPr>
          <t xml:space="preserve">
</t>
        </r>
      </text>
    </comment>
    <comment ref="C2033" authorId="2">
      <text>
        <r>
          <rPr>
            <b/>
            <sz val="8"/>
            <rFont val="Tahoma"/>
            <family val="0"/>
          </rPr>
          <t>Emeline: 30,000frs to Julius in Bafoussam</t>
        </r>
        <r>
          <rPr>
            <sz val="8"/>
            <rFont val="Tahoma"/>
            <family val="0"/>
          </rPr>
          <t xml:space="preserve">
</t>
        </r>
      </text>
    </comment>
    <comment ref="C2034" authorId="2">
      <text>
        <r>
          <rPr>
            <b/>
            <sz val="8"/>
            <rFont val="Tahoma"/>
            <family val="0"/>
          </rPr>
          <t>Emeline: 24500frs to Jp in Doula</t>
        </r>
        <r>
          <rPr>
            <sz val="8"/>
            <rFont val="Tahoma"/>
            <family val="0"/>
          </rPr>
          <t xml:space="preserve">
</t>
        </r>
      </text>
    </comment>
    <comment ref="C2035" authorId="4">
      <text>
        <r>
          <rPr>
            <b/>
            <sz val="8"/>
            <rFont val="Tahoma"/>
            <family val="0"/>
          </rPr>
          <t xml:space="preserve"> Horline Njike:</t>
        </r>
        <r>
          <rPr>
            <sz val="8"/>
            <rFont val="Tahoma"/>
            <family val="0"/>
          </rPr>
          <t xml:space="preserve">
LAGA accepted to pay 100.000 fine put on ME mbuan by the court of dschang because he failed to represent a client while he was involved in a LAGA internet case in Buéa in may. </t>
        </r>
      </text>
    </comment>
    <comment ref="C2036" authorId="0">
      <text>
        <r>
          <rPr>
            <b/>
            <sz val="8"/>
            <rFont val="Tahoma"/>
            <family val="0"/>
          </rPr>
          <t>vincent:</t>
        </r>
        <r>
          <rPr>
            <sz val="8"/>
            <rFont val="Tahoma"/>
            <family val="0"/>
          </rPr>
          <t xml:space="preserve">
money sent to bafoussam for minidv tape</t>
        </r>
      </text>
    </comment>
    <comment ref="C2037" authorId="2">
      <text>
        <r>
          <rPr>
            <b/>
            <sz val="8"/>
            <rFont val="Tahoma"/>
            <family val="0"/>
          </rPr>
          <t>Emeline: 100,000frs to Jp in kekem</t>
        </r>
        <r>
          <rPr>
            <sz val="8"/>
            <rFont val="Tahoma"/>
            <family val="0"/>
          </rPr>
          <t xml:space="preserve">
</t>
        </r>
      </text>
    </comment>
    <comment ref="C2038" authorId="2">
      <text>
        <r>
          <rPr>
            <b/>
            <sz val="8"/>
            <rFont val="Tahoma"/>
            <family val="0"/>
          </rPr>
          <t>Emeline:38,000frs to Julius in Bafoussam</t>
        </r>
        <r>
          <rPr>
            <sz val="8"/>
            <rFont val="Tahoma"/>
            <family val="0"/>
          </rPr>
          <t xml:space="preserve">
</t>
        </r>
      </text>
    </comment>
    <comment ref="C2039" authorId="2">
      <text>
        <r>
          <rPr>
            <b/>
            <sz val="8"/>
            <rFont val="Tahoma"/>
            <family val="0"/>
          </rPr>
          <t>Emeline:32000frs to Jp in Bafoussam</t>
        </r>
      </text>
    </comment>
    <comment ref="C2040" authorId="2">
      <text>
        <r>
          <rPr>
            <b/>
            <sz val="8"/>
            <rFont val="Tahoma"/>
            <family val="0"/>
          </rPr>
          <t>Emeline: 60,000frs to Limson in Bafoussam</t>
        </r>
        <r>
          <rPr>
            <sz val="8"/>
            <rFont val="Tahoma"/>
            <family val="0"/>
          </rPr>
          <t xml:space="preserve">
</t>
        </r>
      </text>
    </comment>
    <comment ref="C2041" authorId="2">
      <text>
        <r>
          <rPr>
            <b/>
            <sz val="8"/>
            <rFont val="Tahoma"/>
            <family val="0"/>
          </rPr>
          <t>Emeline: 32,000 frs to Julius in Bafoussam</t>
        </r>
        <r>
          <rPr>
            <sz val="8"/>
            <rFont val="Tahoma"/>
            <family val="0"/>
          </rPr>
          <t xml:space="preserve">
</t>
        </r>
      </text>
    </comment>
    <comment ref="C2042" authorId="2">
      <text>
        <r>
          <rPr>
            <b/>
            <sz val="8"/>
            <rFont val="Tahoma"/>
            <family val="0"/>
          </rPr>
          <t>Emeline:25,000frs to Limson in Bafoussam</t>
        </r>
        <r>
          <rPr>
            <sz val="8"/>
            <rFont val="Tahoma"/>
            <family val="0"/>
          </rPr>
          <t xml:space="preserve">
</t>
        </r>
      </text>
    </comment>
    <comment ref="C2043" authorId="1">
      <text>
        <r>
          <rPr>
            <b/>
            <sz val="8"/>
            <rFont val="Tahoma"/>
            <family val="0"/>
          </rPr>
          <t>Emeline:23,000frs to Jp in Bafoussam</t>
        </r>
        <r>
          <rPr>
            <sz val="8"/>
            <rFont val="Tahoma"/>
            <family val="0"/>
          </rPr>
          <t xml:space="preserve">
</t>
        </r>
      </text>
    </comment>
    <comment ref="C2044" authorId="2">
      <text>
        <r>
          <rPr>
            <b/>
            <sz val="8"/>
            <rFont val="Tahoma"/>
            <family val="0"/>
          </rPr>
          <t>Emeline:10,000frs to Magdalene in Mbouda</t>
        </r>
        <r>
          <rPr>
            <sz val="8"/>
            <rFont val="Tahoma"/>
            <family val="0"/>
          </rPr>
          <t xml:space="preserve">
</t>
        </r>
      </text>
    </comment>
    <comment ref="C2045" authorId="2">
      <text>
        <r>
          <rPr>
            <b/>
            <sz val="8"/>
            <rFont val="Tahoma"/>
            <family val="0"/>
          </rPr>
          <t>Emeline: 60,000frs to Julius in Bafoussam</t>
        </r>
        <r>
          <rPr>
            <sz val="8"/>
            <rFont val="Tahoma"/>
            <family val="0"/>
          </rPr>
          <t xml:space="preserve">
</t>
        </r>
      </text>
    </comment>
    <comment ref="C2046" authorId="2">
      <text>
        <r>
          <rPr>
            <b/>
            <sz val="8"/>
            <rFont val="Tahoma"/>
            <family val="0"/>
          </rPr>
          <t>Emeline:6000frs to Magdalene in Bafoussam</t>
        </r>
        <r>
          <rPr>
            <sz val="8"/>
            <rFont val="Tahoma"/>
            <family val="0"/>
          </rPr>
          <t xml:space="preserve">
</t>
        </r>
      </text>
    </comment>
    <comment ref="C2047" authorId="2">
      <text>
        <r>
          <rPr>
            <b/>
            <sz val="8"/>
            <rFont val="Tahoma"/>
            <family val="0"/>
          </rPr>
          <t>Emeline: 25000frs to Limson in Bafoussam</t>
        </r>
        <r>
          <rPr>
            <sz val="8"/>
            <rFont val="Tahoma"/>
            <family val="0"/>
          </rPr>
          <t xml:space="preserve">
</t>
        </r>
      </text>
    </comment>
    <comment ref="C2048" authorId="2">
      <text>
        <r>
          <rPr>
            <b/>
            <sz val="8"/>
            <rFont val="Tahoma"/>
            <family val="0"/>
          </rPr>
          <t>Emeline: 17000frs to Jp in Bafoussam</t>
        </r>
        <r>
          <rPr>
            <sz val="8"/>
            <rFont val="Tahoma"/>
            <family val="0"/>
          </rPr>
          <t xml:space="preserve">
</t>
        </r>
      </text>
    </comment>
    <comment ref="C2049" authorId="2">
      <text>
        <r>
          <rPr>
            <b/>
            <sz val="8"/>
            <rFont val="Tahoma"/>
            <family val="0"/>
          </rPr>
          <t>Emeline: 45,000frs to Julius in Mbouda</t>
        </r>
        <r>
          <rPr>
            <sz val="8"/>
            <rFont val="Tahoma"/>
            <family val="0"/>
          </rPr>
          <t xml:space="preserve">
</t>
        </r>
      </text>
    </comment>
    <comment ref="C2050" authorId="2">
      <text>
        <r>
          <rPr>
            <b/>
            <sz val="8"/>
            <rFont val="Tahoma"/>
            <family val="0"/>
          </rPr>
          <t>Emeline: 16,000frs to Jp in Douala</t>
        </r>
        <r>
          <rPr>
            <sz val="8"/>
            <rFont val="Tahoma"/>
            <family val="0"/>
          </rPr>
          <t xml:space="preserve">
</t>
        </r>
      </text>
    </comment>
    <comment ref="C2051" authorId="2">
      <text>
        <r>
          <rPr>
            <b/>
            <sz val="8"/>
            <rFont val="Tahoma"/>
            <family val="0"/>
          </rPr>
          <t>Emeline: 21,000frs to Limson in Bafoussam</t>
        </r>
        <r>
          <rPr>
            <sz val="8"/>
            <rFont val="Tahoma"/>
            <family val="0"/>
          </rPr>
          <t xml:space="preserve">
</t>
        </r>
      </text>
    </comment>
    <comment ref="C2052" authorId="2">
      <text>
        <r>
          <rPr>
            <b/>
            <sz val="8"/>
            <rFont val="Tahoma"/>
            <family val="0"/>
          </rPr>
          <t>Emeline:70,000frs to Julius in Bafoussam</t>
        </r>
        <r>
          <rPr>
            <sz val="8"/>
            <rFont val="Tahoma"/>
            <family val="0"/>
          </rPr>
          <t xml:space="preserve">
</t>
        </r>
      </text>
    </comment>
    <comment ref="C2053" authorId="2">
      <text>
        <r>
          <rPr>
            <b/>
            <sz val="8"/>
            <rFont val="Tahoma"/>
            <family val="0"/>
          </rPr>
          <t>Emeline: 30,000 to Sone in Buea</t>
        </r>
        <r>
          <rPr>
            <sz val="8"/>
            <rFont val="Tahoma"/>
            <family val="0"/>
          </rPr>
          <t xml:space="preserve">
</t>
        </r>
      </text>
    </comment>
    <comment ref="C2054" authorId="2">
      <text>
        <r>
          <rPr>
            <b/>
            <sz val="8"/>
            <rFont val="Tahoma"/>
            <family val="0"/>
          </rPr>
          <t>Emeline:17,000frs to Jp in Bafoussam</t>
        </r>
        <r>
          <rPr>
            <sz val="8"/>
            <rFont val="Tahoma"/>
            <family val="0"/>
          </rPr>
          <t xml:space="preserve">
</t>
        </r>
      </text>
    </comment>
    <comment ref="C2055" authorId="2">
      <text>
        <r>
          <rPr>
            <b/>
            <sz val="8"/>
            <rFont val="Tahoma"/>
            <family val="0"/>
          </rPr>
          <t>Emeline: 26,000frs to Limson in Bafoussam</t>
        </r>
        <r>
          <rPr>
            <sz val="8"/>
            <rFont val="Tahoma"/>
            <family val="0"/>
          </rPr>
          <t xml:space="preserve">
</t>
        </r>
      </text>
    </comment>
    <comment ref="C2056" authorId="2">
      <text>
        <r>
          <rPr>
            <b/>
            <sz val="8"/>
            <rFont val="Tahoma"/>
            <family val="0"/>
          </rPr>
          <t>Emeline: 24500 to Jp in Bafoussam</t>
        </r>
        <r>
          <rPr>
            <sz val="8"/>
            <rFont val="Tahoma"/>
            <family val="0"/>
          </rPr>
          <t xml:space="preserve">
</t>
        </r>
      </text>
    </comment>
    <comment ref="C2057" authorId="2">
      <text>
        <r>
          <rPr>
            <b/>
            <sz val="8"/>
            <rFont val="Tahoma"/>
            <family val="0"/>
          </rPr>
          <t>Emeline: 80,000frs to Julius in Bafoussam</t>
        </r>
        <r>
          <rPr>
            <sz val="8"/>
            <rFont val="Tahoma"/>
            <family val="0"/>
          </rPr>
          <t xml:space="preserve">
</t>
        </r>
      </text>
    </comment>
    <comment ref="C2058" authorId="2">
      <text>
        <r>
          <rPr>
            <b/>
            <sz val="8"/>
            <rFont val="Tahoma"/>
            <family val="0"/>
          </rPr>
          <t>Emeline: 33500frs to Limson in Bafoussam</t>
        </r>
        <r>
          <rPr>
            <sz val="8"/>
            <rFont val="Tahoma"/>
            <family val="0"/>
          </rPr>
          <t xml:space="preserve">
</t>
        </r>
      </text>
    </comment>
    <comment ref="C2059" authorId="2">
      <text>
        <r>
          <rPr>
            <b/>
            <sz val="8"/>
            <rFont val="Tahoma"/>
            <family val="0"/>
          </rPr>
          <t>Emeline: 39,000frs to Julius in Bafoussam</t>
        </r>
        <r>
          <rPr>
            <sz val="8"/>
            <rFont val="Tahoma"/>
            <family val="0"/>
          </rPr>
          <t xml:space="preserve">
</t>
        </r>
      </text>
    </comment>
    <comment ref="C2060" authorId="2">
      <text>
        <r>
          <rPr>
            <b/>
            <sz val="8"/>
            <rFont val="Tahoma"/>
            <family val="0"/>
          </rPr>
          <t>Emeline: 15,000frs to Jp in Bamenda</t>
        </r>
        <r>
          <rPr>
            <sz val="8"/>
            <rFont val="Tahoma"/>
            <family val="0"/>
          </rPr>
          <t xml:space="preserve">
</t>
        </r>
      </text>
    </comment>
    <comment ref="C2061" authorId="2">
      <text>
        <r>
          <rPr>
            <b/>
            <sz val="8"/>
            <rFont val="Tahoma"/>
            <family val="0"/>
          </rPr>
          <t>Emeline: 82,000frs to Limson Bafoussam</t>
        </r>
        <r>
          <rPr>
            <sz val="8"/>
            <rFont val="Tahoma"/>
            <family val="0"/>
          </rPr>
          <t xml:space="preserve">
</t>
        </r>
      </text>
    </comment>
    <comment ref="C2062" authorId="2">
      <text>
        <r>
          <rPr>
            <b/>
            <sz val="8"/>
            <rFont val="Tahoma"/>
            <family val="0"/>
          </rPr>
          <t>Emeline: 20,000frs to Julius in Bafoussam</t>
        </r>
        <r>
          <rPr>
            <sz val="8"/>
            <rFont val="Tahoma"/>
            <family val="0"/>
          </rPr>
          <t xml:space="preserve">
</t>
        </r>
      </text>
    </comment>
    <comment ref="C2063" authorId="2">
      <text>
        <r>
          <rPr>
            <b/>
            <sz val="8"/>
            <rFont val="Tahoma"/>
            <family val="0"/>
          </rPr>
          <t>Emeline: 55,000frs to Jp in Bafoussam</t>
        </r>
        <r>
          <rPr>
            <sz val="8"/>
            <rFont val="Tahoma"/>
            <family val="0"/>
          </rPr>
          <t xml:space="preserve">
</t>
        </r>
      </text>
    </comment>
    <comment ref="C2064" authorId="2">
      <text>
        <r>
          <rPr>
            <b/>
            <sz val="8"/>
            <rFont val="Tahoma"/>
            <family val="0"/>
          </rPr>
          <t>Emeline: 20,000frs to Jp in Bamenda</t>
        </r>
        <r>
          <rPr>
            <sz val="8"/>
            <rFont val="Tahoma"/>
            <family val="0"/>
          </rPr>
          <t xml:space="preserve">
</t>
        </r>
      </text>
    </comment>
    <comment ref="C2065" authorId="2">
      <text>
        <r>
          <rPr>
            <b/>
            <sz val="8"/>
            <rFont val="Tahoma"/>
            <family val="0"/>
          </rPr>
          <t>Emeline:18,000frs to Limson in Bafoussam</t>
        </r>
        <r>
          <rPr>
            <sz val="8"/>
            <rFont val="Tahoma"/>
            <family val="0"/>
          </rPr>
          <t xml:space="preserve">
</t>
        </r>
      </text>
    </comment>
    <comment ref="C2066" authorId="2">
      <text>
        <r>
          <rPr>
            <b/>
            <sz val="8"/>
            <rFont val="Tahoma"/>
            <family val="0"/>
          </rPr>
          <t>Emeline: 15,000frs to Magdalene in Bafoussam</t>
        </r>
        <r>
          <rPr>
            <sz val="8"/>
            <rFont val="Tahoma"/>
            <family val="0"/>
          </rPr>
          <t xml:space="preserve">
</t>
        </r>
      </text>
    </comment>
    <comment ref="C2067" authorId="2">
      <text>
        <r>
          <rPr>
            <b/>
            <sz val="8"/>
            <rFont val="Tahoma"/>
            <family val="0"/>
          </rPr>
          <t>Emeline: 50,000frs to Julius in Bafoussam</t>
        </r>
        <r>
          <rPr>
            <sz val="8"/>
            <rFont val="Tahoma"/>
            <family val="0"/>
          </rPr>
          <t xml:space="preserve">
</t>
        </r>
      </text>
    </comment>
    <comment ref="C2068" authorId="2">
      <text>
        <r>
          <rPr>
            <b/>
            <sz val="8"/>
            <rFont val="Tahoma"/>
            <family val="0"/>
          </rPr>
          <t>Emeline: 1,000,000frs to Azaria Drori in Thailand</t>
        </r>
        <r>
          <rPr>
            <sz val="8"/>
            <rFont val="Tahoma"/>
            <family val="0"/>
          </rPr>
          <t xml:space="preserve">
</t>
        </r>
      </text>
    </comment>
    <comment ref="C489" authorId="1">
      <text>
        <r>
          <rPr>
            <b/>
            <sz val="8"/>
            <rFont val="Tahoma"/>
            <family val="0"/>
          </rPr>
          <t>Julius: by hired car</t>
        </r>
        <r>
          <rPr>
            <sz val="8"/>
            <rFont val="Tahoma"/>
            <family val="0"/>
          </rPr>
          <t xml:space="preserve">
</t>
        </r>
      </text>
    </comment>
    <comment ref="C504" authorId="2">
      <text>
        <r>
          <rPr>
            <b/>
            <sz val="8"/>
            <rFont val="Tahoma"/>
            <family val="0"/>
          </rPr>
          <t>i5: for attempted operation</t>
        </r>
        <r>
          <rPr>
            <sz val="8"/>
            <rFont val="Tahoma"/>
            <family val="0"/>
          </rPr>
          <t xml:space="preserve">
</t>
        </r>
      </text>
    </comment>
    <comment ref="C502" authorId="1">
      <text>
        <r>
          <rPr>
            <b/>
            <sz val="8"/>
            <rFont val="Tahoma"/>
            <family val="0"/>
          </rPr>
          <t>Julius: for undercover</t>
        </r>
        <r>
          <rPr>
            <sz val="8"/>
            <rFont val="Tahoma"/>
            <family val="0"/>
          </rPr>
          <t xml:space="preserve">
during attempted operation</t>
        </r>
      </text>
    </comment>
    <comment ref="C506" authorId="1">
      <text>
        <r>
          <rPr>
            <b/>
            <sz val="8"/>
            <rFont val="Tahoma"/>
            <family val="0"/>
          </rPr>
          <t>Julius: for undercover</t>
        </r>
        <r>
          <rPr>
            <sz val="8"/>
            <rFont val="Tahoma"/>
            <family val="0"/>
          </rPr>
          <t xml:space="preserve">
during attempted operation</t>
        </r>
      </text>
    </comment>
    <comment ref="C692" authorId="1">
      <text>
        <r>
          <rPr>
            <b/>
            <sz val="8"/>
            <rFont val="Tahoma"/>
            <family val="0"/>
          </rPr>
          <t>Julius: 5000 for attempted operation in Bafoussam</t>
        </r>
        <r>
          <rPr>
            <sz val="8"/>
            <rFont val="Tahoma"/>
            <family val="0"/>
          </rPr>
          <t xml:space="preserve">
</t>
        </r>
      </text>
    </comment>
    <comment ref="C2014" authorId="2">
      <text>
        <r>
          <rPr>
            <b/>
            <sz val="8"/>
            <rFont val="Tahoma"/>
            <family val="0"/>
          </rPr>
          <t>Emeline: install new secuit breaker in meter</t>
        </r>
        <r>
          <rPr>
            <sz val="8"/>
            <rFont val="Tahoma"/>
            <family val="0"/>
          </rPr>
          <t xml:space="preserve">
</t>
        </r>
      </text>
    </comment>
    <comment ref="C1448" authorId="6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doc on the bail custody conditions</t>
        </r>
      </text>
    </comment>
    <comment ref="C806" authorId="1">
      <text>
        <r>
          <rPr>
            <b/>
            <sz val="8"/>
            <rFont val="Tahoma"/>
            <family val="0"/>
          </rPr>
          <t>Julius:x3 bikes for myself and 2 undercovers to Bamougom</t>
        </r>
        <r>
          <rPr>
            <sz val="8"/>
            <rFont val="Tahoma"/>
            <family val="0"/>
          </rPr>
          <t xml:space="preserve">
</t>
        </r>
      </text>
    </comment>
    <comment ref="C1163" authorId="2">
      <text>
        <r>
          <rPr>
            <b/>
            <sz val="8"/>
            <rFont val="Tahoma"/>
            <family val="0"/>
          </rPr>
          <t>Julius: for elements wounded during operation</t>
        </r>
        <r>
          <rPr>
            <sz val="8"/>
            <rFont val="Tahoma"/>
            <family val="0"/>
          </rPr>
          <t xml:space="preserve">
</t>
        </r>
      </text>
    </comment>
    <comment ref="C1164" authorId="2">
      <text>
        <r>
          <rPr>
            <b/>
            <sz val="8"/>
            <rFont val="Tahoma"/>
            <family val="0"/>
          </rPr>
          <t>Julius: for elements wounded during operation</t>
        </r>
        <r>
          <rPr>
            <sz val="8"/>
            <rFont val="Tahoma"/>
            <family val="0"/>
          </rPr>
          <t xml:space="preserve">
</t>
        </r>
      </text>
    </comment>
    <comment ref="C1165" authorId="2">
      <text>
        <r>
          <rPr>
            <b/>
            <sz val="8"/>
            <rFont val="Tahoma"/>
            <family val="0"/>
          </rPr>
          <t>Julius: for elements wounded during operation</t>
        </r>
        <r>
          <rPr>
            <sz val="8"/>
            <rFont val="Tahoma"/>
            <family val="0"/>
          </rPr>
          <t xml:space="preserve">
</t>
        </r>
      </text>
    </comment>
    <comment ref="C1008" authorId="2">
      <text>
        <r>
          <rPr>
            <b/>
            <sz val="8"/>
            <rFont val="Tahoma"/>
            <family val="0"/>
          </rPr>
          <t>i5: Ndop investigations</t>
        </r>
        <r>
          <rPr>
            <sz val="8"/>
            <rFont val="Tahoma"/>
            <family val="0"/>
          </rPr>
          <t xml:space="preserve">
</t>
        </r>
      </text>
    </comment>
    <comment ref="C879" authorId="2">
      <text>
        <r>
          <rPr>
            <b/>
            <sz val="8"/>
            <rFont val="Tahoma"/>
            <family val="0"/>
          </rPr>
          <t>i25: by private transport</t>
        </r>
        <r>
          <rPr>
            <sz val="8"/>
            <rFont val="Tahoma"/>
            <family val="0"/>
          </rPr>
          <t xml:space="preserve">
</t>
        </r>
      </text>
    </comment>
    <comment ref="C1171" authorId="1">
      <text>
        <r>
          <rPr>
            <b/>
            <sz val="8"/>
            <rFont val="Tahoma"/>
            <family val="0"/>
          </rPr>
          <t>Ofir: 23,97Euros x 656=15724cfa</t>
        </r>
      </text>
    </comment>
    <comment ref="C1106" authorId="1">
      <text>
        <r>
          <rPr>
            <b/>
            <sz val="8"/>
            <rFont val="Tahoma"/>
            <family val="0"/>
          </rPr>
          <t>Ofir: 6080EU  x 656=4460cfa</t>
        </r>
        <r>
          <rPr>
            <sz val="8"/>
            <rFont val="Tahoma"/>
            <family val="0"/>
          </rPr>
          <t xml:space="preserve">
</t>
        </r>
      </text>
    </comment>
    <comment ref="C1105" authorId="1">
      <text>
        <r>
          <rPr>
            <b/>
            <sz val="8"/>
            <rFont val="Tahoma"/>
            <family val="0"/>
          </rPr>
          <t>Ofir: 78ILS X 112=8736CFA</t>
        </r>
        <r>
          <rPr>
            <sz val="8"/>
            <rFont val="Tahoma"/>
            <family val="0"/>
          </rPr>
          <t xml:space="preserve">
</t>
        </r>
      </text>
    </comment>
    <comment ref="C182" authorId="2">
      <text>
        <r>
          <rPr>
            <b/>
            <sz val="8"/>
            <rFont val="Tahoma"/>
            <family val="0"/>
          </rPr>
          <t>Mag: Amadou</t>
        </r>
        <r>
          <rPr>
            <sz val="8"/>
            <rFont val="Tahoma"/>
            <family val="0"/>
          </rPr>
          <t xml:space="preserve">
</t>
        </r>
      </text>
    </comment>
    <comment ref="C183" authorId="2">
      <text>
        <r>
          <rPr>
            <b/>
            <sz val="8"/>
            <rFont val="Tahoma"/>
            <family val="0"/>
          </rPr>
          <t>Mag:Zachari</t>
        </r>
        <r>
          <rPr>
            <sz val="8"/>
            <rFont val="Tahoma"/>
            <family val="0"/>
          </rPr>
          <t xml:space="preserve">
</t>
        </r>
      </text>
    </comment>
    <comment ref="C995" authorId="2">
      <text>
        <r>
          <rPr>
            <b/>
            <sz val="8"/>
            <rFont val="Tahoma"/>
            <family val="0"/>
          </rPr>
          <t>Mag: Zachari</t>
        </r>
        <r>
          <rPr>
            <sz val="8"/>
            <rFont val="Tahoma"/>
            <family val="0"/>
          </rPr>
          <t xml:space="preserve">
</t>
        </r>
      </text>
    </comment>
    <comment ref="C864" authorId="2">
      <text>
        <r>
          <rPr>
            <b/>
            <sz val="8"/>
            <rFont val="Tahoma"/>
            <family val="0"/>
          </rPr>
          <t>Mag: Simon</t>
        </r>
        <r>
          <rPr>
            <sz val="8"/>
            <rFont val="Tahoma"/>
            <family val="0"/>
          </rPr>
          <t xml:space="preserve">
</t>
        </r>
      </text>
    </comment>
    <comment ref="C865" authorId="2">
      <text>
        <r>
          <rPr>
            <b/>
            <sz val="8"/>
            <rFont val="Tahoma"/>
            <family val="0"/>
          </rPr>
          <t>Mag: Jean</t>
        </r>
        <r>
          <rPr>
            <sz val="8"/>
            <rFont val="Tahoma"/>
            <family val="0"/>
          </rPr>
          <t xml:space="preserve">
</t>
        </r>
      </text>
    </comment>
    <comment ref="C414" authorId="2">
      <text>
        <r>
          <rPr>
            <b/>
            <sz val="8"/>
            <rFont val="Tahoma"/>
            <family val="0"/>
          </rPr>
          <t>Mag: Simon</t>
        </r>
        <r>
          <rPr>
            <sz val="8"/>
            <rFont val="Tahoma"/>
            <family val="0"/>
          </rPr>
          <t xml:space="preserve">
</t>
        </r>
      </text>
    </comment>
    <comment ref="C403" authorId="2">
      <text>
        <r>
          <rPr>
            <b/>
            <sz val="8"/>
            <rFont val="Tahoma"/>
            <family val="0"/>
          </rPr>
          <t>Mag: By private</t>
        </r>
        <r>
          <rPr>
            <sz val="8"/>
            <rFont val="Tahoma"/>
            <family val="0"/>
          </rPr>
          <t xml:space="preserve">
</t>
        </r>
      </text>
    </comment>
    <comment ref="C404" authorId="2">
      <text>
        <r>
          <rPr>
            <b/>
            <sz val="8"/>
            <rFont val="Tahoma"/>
            <family val="0"/>
          </rPr>
          <t>Mag: By private</t>
        </r>
        <r>
          <rPr>
            <sz val="8"/>
            <rFont val="Tahoma"/>
            <family val="0"/>
          </rPr>
          <t xml:space="preserve">
</t>
        </r>
      </text>
    </comment>
    <comment ref="C959" authorId="0">
      <text>
        <r>
          <rPr>
            <b/>
            <sz val="8"/>
            <rFont val="Tahoma"/>
            <family val="0"/>
          </rPr>
          <t>i5: by private transport</t>
        </r>
        <r>
          <rPr>
            <sz val="8"/>
            <rFont val="Tahoma"/>
            <family val="0"/>
          </rPr>
          <t xml:space="preserve">
</t>
        </r>
      </text>
    </comment>
    <comment ref="C961" authorId="0">
      <text>
        <r>
          <rPr>
            <b/>
            <sz val="8"/>
            <rFont val="Tahoma"/>
            <family val="0"/>
          </rPr>
          <t>i5: by private transport</t>
        </r>
        <r>
          <rPr>
            <sz val="8"/>
            <rFont val="Tahoma"/>
            <family val="0"/>
          </rPr>
          <t xml:space="preserve">
</t>
        </r>
      </text>
    </comment>
    <comment ref="C968" authorId="0">
      <text>
        <r>
          <rPr>
            <b/>
            <sz val="8"/>
            <rFont val="Tahoma"/>
            <family val="0"/>
          </rPr>
          <t>i5: during attempted operation</t>
        </r>
        <r>
          <rPr>
            <sz val="8"/>
            <rFont val="Tahoma"/>
            <family val="0"/>
          </rPr>
          <t xml:space="preserve">
</t>
        </r>
      </text>
    </comment>
    <comment ref="C973" authorId="0">
      <text>
        <r>
          <rPr>
            <b/>
            <sz val="8"/>
            <rFont val="Tahoma"/>
            <family val="0"/>
          </rPr>
          <t>i5: during operation</t>
        </r>
        <r>
          <rPr>
            <sz val="8"/>
            <rFont val="Tahoma"/>
            <family val="0"/>
          </rPr>
          <t xml:space="preserve">
</t>
        </r>
      </text>
    </comment>
    <comment ref="C949" authorId="1">
      <text>
        <r>
          <rPr>
            <b/>
            <sz val="8"/>
            <rFont val="Tahoma"/>
            <family val="0"/>
          </rPr>
          <t xml:space="preserve">i5: </t>
        </r>
        <r>
          <rPr>
            <sz val="8"/>
            <rFont val="Tahoma"/>
            <family val="0"/>
          </rPr>
          <t xml:space="preserve">
Foumban attempted operation</t>
        </r>
      </text>
    </comment>
    <comment ref="C952" authorId="1">
      <text>
        <r>
          <rPr>
            <b/>
            <sz val="8"/>
            <rFont val="Tahoma"/>
            <family val="0"/>
          </rPr>
          <t>i5: operation Foumban</t>
        </r>
        <r>
          <rPr>
            <sz val="8"/>
            <rFont val="Tahoma"/>
            <family val="0"/>
          </rPr>
          <t xml:space="preserve">
</t>
        </r>
      </text>
    </comment>
    <comment ref="C948" authorId="1">
      <text>
        <r>
          <rPr>
            <b/>
            <sz val="8"/>
            <rFont val="Tahoma"/>
            <family val="0"/>
          </rPr>
          <t xml:space="preserve">i5: </t>
        </r>
        <r>
          <rPr>
            <sz val="8"/>
            <rFont val="Tahoma"/>
            <family val="0"/>
          </rPr>
          <t xml:space="preserve">
Foumban attempted operation</t>
        </r>
      </text>
    </comment>
    <comment ref="C470" authorId="1">
      <text>
        <r>
          <rPr>
            <b/>
            <sz val="8"/>
            <rFont val="Tahoma"/>
            <family val="0"/>
          </rPr>
          <t>i5: attempted operation in foumbot</t>
        </r>
        <r>
          <rPr>
            <sz val="8"/>
            <rFont val="Tahoma"/>
            <family val="0"/>
          </rPr>
          <t xml:space="preserve">
</t>
        </r>
      </text>
    </comment>
    <comment ref="C2072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Ofir to Israel</t>
        </r>
      </text>
    </comment>
    <comment ref="C1432" authorId="4">
      <text>
        <r>
          <rPr>
            <b/>
            <sz val="8"/>
            <rFont val="Tahoma"/>
            <family val="0"/>
          </rPr>
          <t xml:space="preserve"> Horline Njike:</t>
        </r>
        <r>
          <rPr>
            <sz val="8"/>
            <rFont val="Tahoma"/>
            <family val="0"/>
          </rPr>
          <t xml:space="preserve">
bread and fanta familiale to Tembi Eback in jail in new bell prison</t>
        </r>
      </text>
    </comment>
    <comment ref="C1994" authorId="1">
      <text>
        <r>
          <rPr>
            <b/>
            <sz val="8"/>
            <rFont val="Tahoma"/>
            <family val="0"/>
          </rPr>
          <t>Cynthia: of toilet sink pipe</t>
        </r>
        <r>
          <rPr>
            <sz val="8"/>
            <rFont val="Tahoma"/>
            <family val="0"/>
          </rPr>
          <t xml:space="preserve">
</t>
        </r>
      </text>
    </comment>
    <comment ref="C2000" authorId="5">
      <text>
        <r>
          <rPr>
            <b/>
            <sz val="8"/>
            <rFont val="Tahoma"/>
            <family val="0"/>
          </rPr>
          <t>cynthia:</t>
        </r>
        <r>
          <rPr>
            <sz val="8"/>
            <rFont val="Tahoma"/>
            <family val="0"/>
          </rPr>
          <t xml:space="preserve">
office toilet</t>
        </r>
      </text>
    </comment>
    <comment ref="C52" authorId="1">
      <text>
        <r>
          <rPr>
            <b/>
            <sz val="8"/>
            <rFont val="Tahoma"/>
            <family val="0"/>
          </rPr>
          <t>i5: by private</t>
        </r>
        <r>
          <rPr>
            <sz val="8"/>
            <rFont val="Tahoma"/>
            <family val="0"/>
          </rPr>
          <t xml:space="preserve">
</t>
        </r>
      </text>
    </comment>
    <comment ref="C280" authorId="0">
      <text>
        <r>
          <rPr>
            <b/>
            <sz val="8"/>
            <rFont val="Tahoma"/>
            <family val="0"/>
          </rPr>
          <t>i5: by private transport</t>
        </r>
        <r>
          <rPr>
            <sz val="8"/>
            <rFont val="Tahoma"/>
            <family val="0"/>
          </rPr>
          <t xml:space="preserve">
</t>
        </r>
      </text>
    </comment>
    <comment ref="C495" authorId="2">
      <text>
        <r>
          <rPr>
            <b/>
            <sz val="8"/>
            <rFont val="Tahoma"/>
            <family val="0"/>
          </rPr>
          <t>i25: by private transport</t>
        </r>
        <r>
          <rPr>
            <sz val="8"/>
            <rFont val="Tahoma"/>
            <family val="0"/>
          </rPr>
          <t xml:space="preserve">
</t>
        </r>
      </text>
    </comment>
    <comment ref="C496" authorId="2">
      <text>
        <r>
          <rPr>
            <b/>
            <sz val="8"/>
            <rFont val="Tahoma"/>
            <family val="0"/>
          </rPr>
          <t>i25: by private transport</t>
        </r>
        <r>
          <rPr>
            <sz val="8"/>
            <rFont val="Tahoma"/>
            <family val="0"/>
          </rPr>
          <t xml:space="preserve">
</t>
        </r>
      </text>
    </comment>
    <comment ref="C591" authorId="0">
      <text>
        <r>
          <rPr>
            <b/>
            <sz val="8"/>
            <rFont val="Tahoma"/>
            <family val="0"/>
          </rPr>
          <t>i5: by private transport</t>
        </r>
        <r>
          <rPr>
            <sz val="8"/>
            <rFont val="Tahoma"/>
            <family val="0"/>
          </rPr>
          <t xml:space="preserve">
</t>
        </r>
      </text>
    </comment>
    <comment ref="F1113" authorId="1">
      <text>
        <r>
          <rPr>
            <b/>
            <sz val="8"/>
            <rFont val="Tahoma"/>
            <family val="0"/>
          </rPr>
          <t xml:space="preserve">i25:40,000  Bonus for operation of 26/7/07 </t>
        </r>
      </text>
    </comment>
    <comment ref="F1112" authorId="1">
      <text>
        <r>
          <rPr>
            <b/>
            <sz val="8"/>
            <rFont val="Tahoma"/>
            <family val="0"/>
          </rPr>
          <t>i25: base salary</t>
        </r>
        <r>
          <rPr>
            <sz val="8"/>
            <rFont val="Tahoma"/>
            <family val="0"/>
          </rPr>
          <t xml:space="preserve">
</t>
        </r>
      </text>
    </comment>
    <comment ref="C1934" authorId="1">
      <text>
        <r>
          <rPr>
            <b/>
            <sz val="8"/>
            <rFont val="Tahoma"/>
            <family val="0"/>
          </rPr>
          <t>Emeline: repaired Emeline's phone. Was not hearing</t>
        </r>
        <r>
          <rPr>
            <sz val="8"/>
            <rFont val="Tahoma"/>
            <family val="0"/>
          </rPr>
          <t xml:space="preserve">
</t>
        </r>
      </text>
    </comment>
    <comment ref="C2023" authorId="1">
      <text>
        <r>
          <rPr>
            <b/>
            <sz val="8"/>
            <rFont val="Tahoma"/>
            <family val="0"/>
          </rPr>
          <t>Ofir: 183.4ILS X 112=20540CFA</t>
        </r>
        <r>
          <rPr>
            <sz val="8"/>
            <rFont val="Tahoma"/>
            <family val="0"/>
          </rPr>
          <t xml:space="preserve">
4G flash disc</t>
        </r>
      </text>
    </comment>
    <comment ref="C2024" authorId="1">
      <text>
        <r>
          <rPr>
            <b/>
            <sz val="8"/>
            <rFont val="Tahoma"/>
            <family val="0"/>
          </rPr>
          <t>user:44.4ILS X 112=4972CFA
1G flash disc</t>
        </r>
        <r>
          <rPr>
            <sz val="8"/>
            <rFont val="Tahoma"/>
            <family val="0"/>
          </rPr>
          <t xml:space="preserve">
</t>
        </r>
      </text>
    </comment>
    <comment ref="C2025" authorId="1">
      <text>
        <r>
          <rPr>
            <b/>
            <sz val="8"/>
            <rFont val="Tahoma"/>
            <family val="0"/>
          </rPr>
          <t>Ofir: 347.5ILS x 112=38920CFA</t>
        </r>
        <r>
          <rPr>
            <sz val="8"/>
            <rFont val="Tahoma"/>
            <family val="0"/>
          </rPr>
          <t xml:space="preserve">
</t>
        </r>
      </text>
    </comment>
    <comment ref="C2026" authorId="1">
      <text>
        <r>
          <rPr>
            <b/>
            <sz val="8"/>
            <rFont val="Tahoma"/>
            <family val="0"/>
          </rPr>
          <t>Ofir: 23.16ILS x 112=2594cfa</t>
        </r>
        <r>
          <rPr>
            <sz val="8"/>
            <rFont val="Tahoma"/>
            <family val="0"/>
          </rPr>
          <t xml:space="preserve">
</t>
        </r>
      </text>
    </comment>
    <comment ref="C2027" authorId="1">
      <text>
        <r>
          <rPr>
            <b/>
            <sz val="8"/>
            <rFont val="Tahoma"/>
            <family val="0"/>
          </rPr>
          <t>Ofir: 4817.19 ILSx 112=539,525cfa</t>
        </r>
        <r>
          <rPr>
            <sz val="8"/>
            <rFont val="Tahoma"/>
            <family val="0"/>
          </rPr>
          <t xml:space="preserve">
</t>
        </r>
      </text>
    </comment>
    <comment ref="C2028" authorId="1">
      <text>
        <r>
          <rPr>
            <b/>
            <sz val="8"/>
            <rFont val="Tahoma"/>
            <family val="0"/>
          </rPr>
          <t>Ofir: 474.14ILS 112=53104cfa</t>
        </r>
        <r>
          <rPr>
            <sz val="8"/>
            <rFont val="Tahoma"/>
            <family val="0"/>
          </rPr>
          <t xml:space="preserve">
</t>
        </r>
      </text>
    </comment>
    <comment ref="C1808" authorId="1">
      <text>
        <r>
          <rPr>
            <b/>
            <sz val="8"/>
            <rFont val="Tahoma"/>
            <family val="0"/>
          </rPr>
          <t>Ofir:30 Euros x 656=19680cfa</t>
        </r>
        <r>
          <rPr>
            <sz val="8"/>
            <rFont val="Tahoma"/>
            <family val="0"/>
          </rPr>
          <t xml:space="preserve">
</t>
        </r>
      </text>
    </comment>
    <comment ref="C1671" authorId="1">
      <text>
        <r>
          <rPr>
            <b/>
            <sz val="8"/>
            <rFont val="Tahoma"/>
            <family val="0"/>
          </rPr>
          <t>Vincent: because it is less than 132 words</t>
        </r>
        <r>
          <rPr>
            <sz val="8"/>
            <rFont val="Tahoma"/>
            <family val="0"/>
          </rPr>
          <t xml:space="preserve">
</t>
        </r>
      </text>
    </comment>
    <comment ref="C1697" authorId="1">
      <text>
        <r>
          <rPr>
            <b/>
            <sz val="8"/>
            <rFont val="Tahoma"/>
            <family val="0"/>
          </rPr>
          <t>Vincent: because it is less than 132 words</t>
        </r>
        <r>
          <rPr>
            <sz val="8"/>
            <rFont val="Tahoma"/>
            <family val="0"/>
          </rPr>
          <t xml:space="preserve">
</t>
        </r>
      </text>
    </comment>
    <comment ref="C1706" authorId="1">
      <text>
        <r>
          <rPr>
            <b/>
            <sz val="8"/>
            <rFont val="Tahoma"/>
            <family val="0"/>
          </rPr>
          <t>Vincent: because it is less than 132 words</t>
        </r>
        <r>
          <rPr>
            <sz val="8"/>
            <rFont val="Tahoma"/>
            <family val="0"/>
          </rPr>
          <t xml:space="preserve">
</t>
        </r>
      </text>
    </comment>
    <comment ref="C1143" authorId="1">
      <text>
        <r>
          <rPr>
            <b/>
            <sz val="8"/>
            <rFont val="Tahoma"/>
            <family val="0"/>
          </rPr>
          <t>Julius: operation Foumban</t>
        </r>
        <r>
          <rPr>
            <sz val="8"/>
            <rFont val="Tahoma"/>
            <family val="0"/>
          </rPr>
          <t xml:space="preserve">
</t>
        </r>
      </text>
    </comment>
    <comment ref="C1819" authorId="0">
      <text>
        <r>
          <rPr>
            <b/>
            <sz val="8"/>
            <rFont val="Tahoma"/>
            <family val="0"/>
          </rPr>
          <t>cynthia:translation of 18 pages of congo enforcement documents to end to congo</t>
        </r>
        <r>
          <rPr>
            <sz val="8"/>
            <rFont val="Tahoma"/>
            <family val="0"/>
          </rPr>
          <t xml:space="preserve">
</t>
        </r>
      </text>
    </comment>
    <comment ref="C1738" authorId="1">
      <text>
        <r>
          <rPr>
            <b/>
            <sz val="8"/>
            <rFont val="Tahoma"/>
            <family val="0"/>
          </rPr>
          <t>Vincent: footage on leapard skin dealer in the West Province</t>
        </r>
        <r>
          <rPr>
            <sz val="8"/>
            <rFont val="Tahoma"/>
            <family val="0"/>
          </rPr>
          <t xml:space="preserve">
</t>
        </r>
      </text>
    </comment>
    <comment ref="C999" authorId="1">
      <text>
        <r>
          <rPr>
            <b/>
            <sz val="8"/>
            <rFont val="Tahoma"/>
            <family val="0"/>
          </rPr>
          <t>i5:for recorder</t>
        </r>
        <r>
          <rPr>
            <sz val="8"/>
            <rFont val="Tahoma"/>
            <family val="0"/>
          </rPr>
          <t xml:space="preserve">
</t>
        </r>
      </text>
    </comment>
    <comment ref="C2029" authorId="1">
      <text>
        <r>
          <rPr>
            <b/>
            <sz val="8"/>
            <rFont val="Tahoma"/>
            <family val="0"/>
          </rPr>
          <t>Ofir: 13.00Euros  x 656=8528=cfa</t>
        </r>
        <r>
          <rPr>
            <sz val="8"/>
            <rFont val="Tahoma"/>
            <family val="0"/>
          </rPr>
          <t xml:space="preserve">
</t>
        </r>
      </text>
    </comment>
    <comment ref="C486" authorId="1">
      <text>
        <r>
          <rPr>
            <b/>
            <sz val="8"/>
            <rFont val="Tahoma"/>
            <family val="0"/>
          </rPr>
          <t>Julius: hired car</t>
        </r>
        <r>
          <rPr>
            <sz val="8"/>
            <rFont val="Tahoma"/>
            <family val="0"/>
          </rPr>
          <t xml:space="preserve">
</t>
        </r>
      </text>
    </comment>
    <comment ref="F1114" authorId="1">
      <text>
        <r>
          <rPr>
            <b/>
            <sz val="8"/>
            <rFont val="Tahoma"/>
            <family val="0"/>
          </rPr>
          <t>i30: bonus of operation of 02/08/2007 in Foumban</t>
        </r>
        <r>
          <rPr>
            <sz val="8"/>
            <rFont val="Tahoma"/>
            <family val="0"/>
          </rPr>
          <t xml:space="preserve">
</t>
        </r>
      </text>
    </comment>
    <comment ref="C1995" authorId="1">
      <text>
        <r>
          <rPr>
            <b/>
            <sz val="8"/>
            <rFont val="Tahoma"/>
            <family val="0"/>
          </rPr>
          <t>Ofir: Book titled how Africans Worsened their Misery</t>
        </r>
        <r>
          <rPr>
            <sz val="8"/>
            <rFont val="Tahoma"/>
            <family val="0"/>
          </rPr>
          <t xml:space="preserve">
</t>
        </r>
      </text>
    </comment>
    <comment ref="C1809" authorId="4">
      <text>
        <r>
          <rPr>
            <b/>
            <sz val="8"/>
            <rFont val="Tahoma"/>
            <family val="0"/>
          </rPr>
          <t xml:space="preserve"> Horline Njike:</t>
        </r>
        <r>
          <rPr>
            <sz val="8"/>
            <rFont val="Tahoma"/>
            <family val="0"/>
          </rPr>
          <t xml:space="preserve">
DRC and South Africa</t>
        </r>
      </text>
    </comment>
    <comment ref="C1811" authorId="4">
      <text>
        <r>
          <rPr>
            <b/>
            <sz val="8"/>
            <rFont val="Tahoma"/>
            <family val="0"/>
          </rPr>
          <t xml:space="preserve"> Horline Njike:</t>
        </r>
        <r>
          <rPr>
            <sz val="8"/>
            <rFont val="Tahoma"/>
            <family val="0"/>
          </rPr>
          <t xml:space="preserve">
DRC and congo brazzaville</t>
        </r>
      </text>
    </comment>
    <comment ref="C1812" authorId="1">
      <text>
        <r>
          <rPr>
            <b/>
            <sz val="8"/>
            <rFont val="Tahoma"/>
            <family val="0"/>
          </rPr>
          <t>Ofir: call South Africa</t>
        </r>
        <r>
          <rPr>
            <sz val="8"/>
            <rFont val="Tahoma"/>
            <family val="0"/>
          </rPr>
          <t xml:space="preserve">
</t>
        </r>
      </text>
    </comment>
    <comment ref="C1728" authorId="1">
      <text>
        <r>
          <rPr>
            <b/>
            <sz val="8"/>
            <rFont val="Tahoma"/>
            <family val="0"/>
          </rPr>
          <t>Vincent: because it is less than 132 words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<sst xmlns="http://schemas.openxmlformats.org/spreadsheetml/2006/main" count="8987" uniqueCount="1193">
  <si>
    <t>phone</t>
  </si>
  <si>
    <t>internet</t>
  </si>
  <si>
    <t>Exp.CFA</t>
  </si>
  <si>
    <t xml:space="preserve"> Category</t>
  </si>
  <si>
    <t>Receipt no.</t>
  </si>
  <si>
    <t xml:space="preserve">  Balance</t>
  </si>
  <si>
    <t>Date</t>
  </si>
  <si>
    <t xml:space="preserve">Value $ </t>
  </si>
  <si>
    <t>Use</t>
  </si>
  <si>
    <t>Detail</t>
  </si>
  <si>
    <t>Name</t>
  </si>
  <si>
    <t>Mission number</t>
  </si>
  <si>
    <t>investigations</t>
  </si>
  <si>
    <t>Mission 1</t>
  </si>
  <si>
    <t>2-12/7/2007</t>
  </si>
  <si>
    <t>South West</t>
  </si>
  <si>
    <t>Kumba</t>
  </si>
  <si>
    <t>Ivory</t>
  </si>
  <si>
    <t>i5</t>
  </si>
  <si>
    <t>1-phone-2a</t>
  </si>
  <si>
    <t>7/7</t>
  </si>
  <si>
    <t>1-phone-9</t>
  </si>
  <si>
    <t>8/7</t>
  </si>
  <si>
    <t>1-phone-15</t>
  </si>
  <si>
    <t>9/7</t>
  </si>
  <si>
    <t>1-phone-40</t>
  </si>
  <si>
    <t>10/7</t>
  </si>
  <si>
    <t>1-phone-49</t>
  </si>
  <si>
    <t>11/7</t>
  </si>
  <si>
    <t>1-phone-65</t>
  </si>
  <si>
    <t>12/7</t>
  </si>
  <si>
    <t>communication</t>
  </si>
  <si>
    <t>1-i5-r</t>
  </si>
  <si>
    <t>2/7</t>
  </si>
  <si>
    <t>4/7</t>
  </si>
  <si>
    <t>5/7</t>
  </si>
  <si>
    <t>6/7</t>
  </si>
  <si>
    <t>Yaounde-Douala</t>
  </si>
  <si>
    <t>travelling expenses</t>
  </si>
  <si>
    <t>1-i5-1</t>
  </si>
  <si>
    <t>Douala-Buea</t>
  </si>
  <si>
    <t>Buea-Kumba</t>
  </si>
  <si>
    <t>1-i5-2</t>
  </si>
  <si>
    <t>x2 Kumba-Ekondo</t>
  </si>
  <si>
    <t>x2 Ekondo-Kumba</t>
  </si>
  <si>
    <t>Kumba-Buea</t>
  </si>
  <si>
    <t>1i5-4</t>
  </si>
  <si>
    <t>Buea-Limbe</t>
  </si>
  <si>
    <t>Limbe-Idenau</t>
  </si>
  <si>
    <t>Idenau-Limbe</t>
  </si>
  <si>
    <t>Limbe-Douala</t>
  </si>
  <si>
    <t>Douala-Yaounde</t>
  </si>
  <si>
    <t>inter-city transport</t>
  </si>
  <si>
    <t>transport</t>
  </si>
  <si>
    <t>local transport</t>
  </si>
  <si>
    <t>3/7</t>
  </si>
  <si>
    <t>lodging</t>
  </si>
  <si>
    <t>1-i5-3</t>
  </si>
  <si>
    <t>1-i5-5</t>
  </si>
  <si>
    <t xml:space="preserve">feeding </t>
  </si>
  <si>
    <t>informer fees</t>
  </si>
  <si>
    <t>external assistance</t>
  </si>
  <si>
    <t>drink with informer</t>
  </si>
  <si>
    <t>trust building</t>
  </si>
  <si>
    <t>Mission 2</t>
  </si>
  <si>
    <t>10-15/7/2007</t>
  </si>
  <si>
    <t xml:space="preserve">South </t>
  </si>
  <si>
    <t>Djoum</t>
  </si>
  <si>
    <t>Manfred</t>
  </si>
  <si>
    <t>2-phone-44</t>
  </si>
  <si>
    <t>2-phone-69</t>
  </si>
  <si>
    <t>2-phone-97</t>
  </si>
  <si>
    <t>14/7</t>
  </si>
  <si>
    <t>2-Man-r</t>
  </si>
  <si>
    <t>13/7</t>
  </si>
  <si>
    <t>Yaounde-Sagmelima</t>
  </si>
  <si>
    <t>2-Man-1</t>
  </si>
  <si>
    <t>Sagmelima-Djoum</t>
  </si>
  <si>
    <t>2-Man-2</t>
  </si>
  <si>
    <t>Djoum-Mintom</t>
  </si>
  <si>
    <t>2-Man-4</t>
  </si>
  <si>
    <t>Mintom-Djoum</t>
  </si>
  <si>
    <t>2-Man-5</t>
  </si>
  <si>
    <t>15/7</t>
  </si>
  <si>
    <t>Djoum-Sagmelima</t>
  </si>
  <si>
    <t>2-Man-6</t>
  </si>
  <si>
    <t>Sagmelima-Yaounde</t>
  </si>
  <si>
    <t>2-Man-7</t>
  </si>
  <si>
    <t>drinks with informer</t>
  </si>
  <si>
    <t>Mission 3</t>
  </si>
  <si>
    <t>9-11/7/2007</t>
  </si>
  <si>
    <t>West</t>
  </si>
  <si>
    <t>Kemkem/Nkongsamba</t>
  </si>
  <si>
    <t>leopard skins/ivory</t>
  </si>
  <si>
    <t>i25</t>
  </si>
  <si>
    <t>3-phone-24</t>
  </si>
  <si>
    <t>3-phone-45</t>
  </si>
  <si>
    <t>3-phone-52</t>
  </si>
  <si>
    <t>Douala-Nkongsamba</t>
  </si>
  <si>
    <t>3-i25-1</t>
  </si>
  <si>
    <t>Nkongsamba-Ebome-Nkongsamba</t>
  </si>
  <si>
    <t>3-i25-r</t>
  </si>
  <si>
    <t>Nkongsamba-Kekem</t>
  </si>
  <si>
    <t>feeding</t>
  </si>
  <si>
    <t>Mission 4</t>
  </si>
  <si>
    <t>Batie/ Bafang/ Bagante</t>
  </si>
  <si>
    <t>leopard skins</t>
  </si>
  <si>
    <t>4-phone-36</t>
  </si>
  <si>
    <t>4-phone-55</t>
  </si>
  <si>
    <t>4-phone-60</t>
  </si>
  <si>
    <t>4-phone-83</t>
  </si>
  <si>
    <t>4-phone-109</t>
  </si>
  <si>
    <t>Batie-Baligham</t>
  </si>
  <si>
    <t>Baligham-Batie</t>
  </si>
  <si>
    <t>Batie-Bafang</t>
  </si>
  <si>
    <t>Bafang-Mbouda</t>
  </si>
  <si>
    <t>Mbouda-Foumbot</t>
  </si>
  <si>
    <t>Mission 5</t>
  </si>
  <si>
    <t>11-13/7/2007</t>
  </si>
  <si>
    <t>Center</t>
  </si>
  <si>
    <t>Yaounde</t>
  </si>
  <si>
    <t>Parrots</t>
  </si>
  <si>
    <t>5-Oben-r</t>
  </si>
  <si>
    <t>Oben</t>
  </si>
  <si>
    <t>Mission 6</t>
  </si>
  <si>
    <t>12-14/7/2007</t>
  </si>
  <si>
    <t>Yaounde-Soa-Yaounde</t>
  </si>
  <si>
    <t>6-Louis-r</t>
  </si>
  <si>
    <t>Louis</t>
  </si>
  <si>
    <t>Drink with informer</t>
  </si>
  <si>
    <t>Mission 7</t>
  </si>
  <si>
    <t>12-17/7/2007</t>
  </si>
  <si>
    <t>Bafousam/Foumbot</t>
  </si>
  <si>
    <t>7-phone-61</t>
  </si>
  <si>
    <t>7-phone-88</t>
  </si>
  <si>
    <t>7-phone-95</t>
  </si>
  <si>
    <t>7-phone-110</t>
  </si>
  <si>
    <t>7-phone-117</t>
  </si>
  <si>
    <t>16/7</t>
  </si>
  <si>
    <t>7-phone-129</t>
  </si>
  <si>
    <t>17/7</t>
  </si>
  <si>
    <t>Kekem-Bafoussam</t>
  </si>
  <si>
    <t>7-i25-r</t>
  </si>
  <si>
    <t>Bafoussam-Badjoum-Bafoussam</t>
  </si>
  <si>
    <t>Bafoussam-Foumbot-Bafoussam</t>
  </si>
  <si>
    <t>Bafoussam-Dschang-Bafoussam</t>
  </si>
  <si>
    <t>Bafoussam-Batcham-Bafoussam</t>
  </si>
  <si>
    <t>7-i25-4</t>
  </si>
  <si>
    <t>7-i25-5</t>
  </si>
  <si>
    <t>Mission 8</t>
  </si>
  <si>
    <t>8-phone-84</t>
  </si>
  <si>
    <t>8-phone-100</t>
  </si>
  <si>
    <t>8-phone-108</t>
  </si>
  <si>
    <t>8-phone-126</t>
  </si>
  <si>
    <t>8-phone-132</t>
  </si>
  <si>
    <t>x3 hrs internet</t>
  </si>
  <si>
    <t>8-i5-r</t>
  </si>
  <si>
    <t>Yaounde-Bafoussam</t>
  </si>
  <si>
    <t>Bafoussam-Dschang</t>
  </si>
  <si>
    <t>Dschang-Fongotongo</t>
  </si>
  <si>
    <t>Fongotongo-Dschang</t>
  </si>
  <si>
    <t>Dschang-Bafoussam</t>
  </si>
  <si>
    <t>Dschang-Fokwe</t>
  </si>
  <si>
    <t>Fokwe-Dschang</t>
  </si>
  <si>
    <t>Bafoussam-Banjoum-Bafoussam</t>
  </si>
  <si>
    <t>8-i5-8</t>
  </si>
  <si>
    <t>8-i5-9</t>
  </si>
  <si>
    <t>Mission 9</t>
  </si>
  <si>
    <t>8-14/7/2007</t>
  </si>
  <si>
    <t>Littoral</t>
  </si>
  <si>
    <t>Kopongo</t>
  </si>
  <si>
    <t>Ape</t>
  </si>
  <si>
    <t>Julius</t>
  </si>
  <si>
    <t>9-phone-7</t>
  </si>
  <si>
    <t>9-phone-20</t>
  </si>
  <si>
    <t>9-phone-34</t>
  </si>
  <si>
    <t>9-phone-47</t>
  </si>
  <si>
    <t>9-phone-71-72</t>
  </si>
  <si>
    <t>9-phone-87</t>
  </si>
  <si>
    <t>9-phone-98</t>
  </si>
  <si>
    <t>Bafoussam-Yaounde</t>
  </si>
  <si>
    <t>9-Jul-1</t>
  </si>
  <si>
    <t>9-Jul-2</t>
  </si>
  <si>
    <t>Bafoussam-Douala</t>
  </si>
  <si>
    <t>9-Jul-2a</t>
  </si>
  <si>
    <t>Douala-Edea</t>
  </si>
  <si>
    <t>9-Jul-r</t>
  </si>
  <si>
    <t>Edea-Kopongo-Edea</t>
  </si>
  <si>
    <t>9-Jul-3</t>
  </si>
  <si>
    <t>Edea-Douala</t>
  </si>
  <si>
    <t>Douala-Bafoussam</t>
  </si>
  <si>
    <t>9-Jul-4</t>
  </si>
  <si>
    <t>x1 undercover</t>
  </si>
  <si>
    <t>9-Jul-5</t>
  </si>
  <si>
    <t>Mission 10</t>
  </si>
  <si>
    <t>16-17/7/2007</t>
  </si>
  <si>
    <t>North West</t>
  </si>
  <si>
    <t>Ndop</t>
  </si>
  <si>
    <t>10-phone-124</t>
  </si>
  <si>
    <t>10-phone-133</t>
  </si>
  <si>
    <t>Bafoussam-Bamenda</t>
  </si>
  <si>
    <t>10-Jul-r</t>
  </si>
  <si>
    <t>Bamenda-Ndop-Bamenda</t>
  </si>
  <si>
    <t>10-Jul-6</t>
  </si>
  <si>
    <t>Bamenda-Bafoussam</t>
  </si>
  <si>
    <t>10-Jul-7</t>
  </si>
  <si>
    <t>10-Jul-8</t>
  </si>
  <si>
    <t>Mission 11</t>
  </si>
  <si>
    <t>16-18/7/2007</t>
  </si>
  <si>
    <t>Mbouda</t>
  </si>
  <si>
    <t>11-phone-119</t>
  </si>
  <si>
    <t>11-phone-131</t>
  </si>
  <si>
    <t>11-phone-140</t>
  </si>
  <si>
    <t>18/7</t>
  </si>
  <si>
    <t>Foumbot-Baligham</t>
  </si>
  <si>
    <t>Mission 12</t>
  </si>
  <si>
    <t>19-28/7/2007</t>
  </si>
  <si>
    <t>Protected species</t>
  </si>
  <si>
    <t>12-phone-155</t>
  </si>
  <si>
    <t>19/7</t>
  </si>
  <si>
    <t>12-phone-181</t>
  </si>
  <si>
    <t>20/7</t>
  </si>
  <si>
    <t>12-phone-183</t>
  </si>
  <si>
    <t>21/7</t>
  </si>
  <si>
    <t>12-phone-195</t>
  </si>
  <si>
    <t>22/7</t>
  </si>
  <si>
    <t>12-phone-197</t>
  </si>
  <si>
    <t>23/7</t>
  </si>
  <si>
    <t>12-phone-221</t>
  </si>
  <si>
    <t>24/7</t>
  </si>
  <si>
    <t>12-Man-8</t>
  </si>
  <si>
    <t>Ebotie-Yingui</t>
  </si>
  <si>
    <t>12-Man-r</t>
  </si>
  <si>
    <t>Yingui-Yabassi</t>
  </si>
  <si>
    <t>nkondjock-ndogtiba</t>
  </si>
  <si>
    <t>Ndikimeki-Ndogbou</t>
  </si>
  <si>
    <t>25/7</t>
  </si>
  <si>
    <t>28/7</t>
  </si>
  <si>
    <t>12-Man-9</t>
  </si>
  <si>
    <t>12-Man-10</t>
  </si>
  <si>
    <t>12-Man-11</t>
  </si>
  <si>
    <t>Mission 13</t>
  </si>
  <si>
    <t>18-21/7/2007</t>
  </si>
  <si>
    <t>Batcham</t>
  </si>
  <si>
    <t>Leopard skins</t>
  </si>
  <si>
    <t>13-phone-148</t>
  </si>
  <si>
    <t>13-phone-164</t>
  </si>
  <si>
    <t>13-phone-174</t>
  </si>
  <si>
    <t>13-phone-184</t>
  </si>
  <si>
    <t>13-phone-150-151</t>
  </si>
  <si>
    <t>13-phone-163</t>
  </si>
  <si>
    <t>13-phone-180</t>
  </si>
  <si>
    <t>13-phone-190</t>
  </si>
  <si>
    <t>13-phone-142</t>
  </si>
  <si>
    <t>13-phone-166-167</t>
  </si>
  <si>
    <t>13-phone-168</t>
  </si>
  <si>
    <t>13-phone-189</t>
  </si>
  <si>
    <t>13-i25-r</t>
  </si>
  <si>
    <t>Bafoussam-Bansoa-Bafoussam</t>
  </si>
  <si>
    <t>13-i5-r</t>
  </si>
  <si>
    <t>Bafoussam-Mbouda-Bafoussam</t>
  </si>
  <si>
    <t>Dschang-Santchou</t>
  </si>
  <si>
    <t>Santchou-Dschang</t>
  </si>
  <si>
    <t>13-Jul-9</t>
  </si>
  <si>
    <t>13-Jul-15</t>
  </si>
  <si>
    <t>x3 hrs bike</t>
  </si>
  <si>
    <t>13-Jul-r</t>
  </si>
  <si>
    <t>13-i25-5</t>
  </si>
  <si>
    <t>13-i5-9</t>
  </si>
  <si>
    <t>13-i25-6</t>
  </si>
  <si>
    <t>drink to informer</t>
  </si>
  <si>
    <t>Mission 14</t>
  </si>
  <si>
    <t>19-27/7/2007</t>
  </si>
  <si>
    <t>14-phone-159</t>
  </si>
  <si>
    <t>14-phone-175</t>
  </si>
  <si>
    <t>14-phone-191</t>
  </si>
  <si>
    <t>14-phone-208</t>
  </si>
  <si>
    <t>14-phone-220</t>
  </si>
  <si>
    <t>14-phone-243</t>
  </si>
  <si>
    <t>14-phone-265</t>
  </si>
  <si>
    <t>26/7</t>
  </si>
  <si>
    <t>14-phone-284</t>
  </si>
  <si>
    <t>27/7</t>
  </si>
  <si>
    <t>Mbouda-Bafoussam-Mbouda</t>
  </si>
  <si>
    <t>Mbouda-Batie</t>
  </si>
  <si>
    <t>Batie-Mbouda-Batie</t>
  </si>
  <si>
    <t>Mission 15</t>
  </si>
  <si>
    <t>23-24/7/2007</t>
  </si>
  <si>
    <t>Bansoa/Bafoussam</t>
  </si>
  <si>
    <t>15-phone-209-210</t>
  </si>
  <si>
    <t>15-phone-225-227</t>
  </si>
  <si>
    <t>15-phone-201a</t>
  </si>
  <si>
    <t>15-phone-223-224</t>
  </si>
  <si>
    <t>15-phone-196</t>
  </si>
  <si>
    <t>15-phone-232-235</t>
  </si>
  <si>
    <t>x1 hr internet</t>
  </si>
  <si>
    <t>15-i5-13</t>
  </si>
  <si>
    <t>15-i25-8</t>
  </si>
  <si>
    <t>15-i5-r</t>
  </si>
  <si>
    <t>15-i25-r</t>
  </si>
  <si>
    <t>Bafoussam-Baham-Bafoussam</t>
  </si>
  <si>
    <t>x2 hrs taxi</t>
  </si>
  <si>
    <t>15-Jul-19</t>
  </si>
  <si>
    <t>15-Jul-r</t>
  </si>
  <si>
    <t>15-i5-12</t>
  </si>
  <si>
    <t>15-i25-9</t>
  </si>
  <si>
    <t>Mission 16</t>
  </si>
  <si>
    <t>24-31/7/2007</t>
  </si>
  <si>
    <t>Douala/limbe/Buea</t>
  </si>
  <si>
    <t>Internet Fraud</t>
  </si>
  <si>
    <t>i26</t>
  </si>
  <si>
    <t>16-phone-238-239</t>
  </si>
  <si>
    <t>16-phone-242</t>
  </si>
  <si>
    <t>16-phone-262</t>
  </si>
  <si>
    <t>16-phone-282</t>
  </si>
  <si>
    <t>16-phone-307-308</t>
  </si>
  <si>
    <t>x8 hrs internet</t>
  </si>
  <si>
    <t>investigtions</t>
  </si>
  <si>
    <t>16-i26-6</t>
  </si>
  <si>
    <t>x6 hrs internet</t>
  </si>
  <si>
    <t>16-i26-7</t>
  </si>
  <si>
    <t>16-i26-9</t>
  </si>
  <si>
    <t>16-i26-r</t>
  </si>
  <si>
    <t>29/7</t>
  </si>
  <si>
    <t>30/7</t>
  </si>
  <si>
    <t>31/7</t>
  </si>
  <si>
    <t>16-i26-2</t>
  </si>
  <si>
    <t>16-i26-3a</t>
  </si>
  <si>
    <t>Limbe-Buea</t>
  </si>
  <si>
    <t>Buea-Yaounde</t>
  </si>
  <si>
    <t>16-i26-4</t>
  </si>
  <si>
    <t>16-i26-3</t>
  </si>
  <si>
    <t>Drinks with informer</t>
  </si>
  <si>
    <t>Mission 17</t>
  </si>
  <si>
    <t>17-phone-240</t>
  </si>
  <si>
    <t>17-phone-250-251</t>
  </si>
  <si>
    <t>17-phone-276-277</t>
  </si>
  <si>
    <t>17-phone-246-249</t>
  </si>
  <si>
    <t>17i25-r</t>
  </si>
  <si>
    <t>17-i5-r</t>
  </si>
  <si>
    <t>17-Jul-24</t>
  </si>
  <si>
    <t>17-i25-r</t>
  </si>
  <si>
    <t>x2 hrs bike</t>
  </si>
  <si>
    <t>x1 hr 30mins bike</t>
  </si>
  <si>
    <t>17-Jul-r</t>
  </si>
  <si>
    <t>17-i25-9</t>
  </si>
  <si>
    <t>17-i5-12</t>
  </si>
  <si>
    <t>17-Jul-28</t>
  </si>
  <si>
    <t>Mission 18</t>
  </si>
  <si>
    <t>26/7/2007</t>
  </si>
  <si>
    <t>Dschang</t>
  </si>
  <si>
    <t>18-phone-266</t>
  </si>
  <si>
    <t>18-i25-r</t>
  </si>
  <si>
    <t>18-i25-9</t>
  </si>
  <si>
    <t>Mission 19</t>
  </si>
  <si>
    <t>27-28/7/2007</t>
  </si>
  <si>
    <t>19-phone-281</t>
  </si>
  <si>
    <t>19-phone-293</t>
  </si>
  <si>
    <t>19-i25-r</t>
  </si>
  <si>
    <t>19-i25-9</t>
  </si>
  <si>
    <t>Mission 20</t>
  </si>
  <si>
    <t>27-29/7/2007</t>
  </si>
  <si>
    <t>Bansoa</t>
  </si>
  <si>
    <t>20-phone-283</t>
  </si>
  <si>
    <t>20-phone-294-294a</t>
  </si>
  <si>
    <t>20-phone-303-304a</t>
  </si>
  <si>
    <t>20-phone-312</t>
  </si>
  <si>
    <t>20-i5-r</t>
  </si>
  <si>
    <t>20-Jul-35</t>
  </si>
  <si>
    <t>20-Jul-r</t>
  </si>
  <si>
    <t>20-i5-12</t>
  </si>
  <si>
    <t>x1 elements</t>
  </si>
  <si>
    <t>20-Jul-39</t>
  </si>
  <si>
    <t>Mission 21</t>
  </si>
  <si>
    <t>28-30/7/2007</t>
  </si>
  <si>
    <t>Bafang/Bagante/Mbouda</t>
  </si>
  <si>
    <t>Mado</t>
  </si>
  <si>
    <t>21-phone-311</t>
  </si>
  <si>
    <t>21-phone-318</t>
  </si>
  <si>
    <t>Bafang-Bagante</t>
  </si>
  <si>
    <t>Bagante-Mbouda</t>
  </si>
  <si>
    <t>Mission 22</t>
  </si>
  <si>
    <t>29-31/7/2007</t>
  </si>
  <si>
    <t>Bamenda</t>
  </si>
  <si>
    <t>22-phone-315</t>
  </si>
  <si>
    <t>22-phone-322</t>
  </si>
  <si>
    <t>22-phone-338</t>
  </si>
  <si>
    <t>Bamenda-Babanki-Bamenda</t>
  </si>
  <si>
    <t>22-i25-r</t>
  </si>
  <si>
    <t>Bamenda-Batibo-Bamenda</t>
  </si>
  <si>
    <t>Bafoussam-Santa-Bafoussam</t>
  </si>
  <si>
    <t>22-i25-10</t>
  </si>
  <si>
    <t>22-i25-11</t>
  </si>
  <si>
    <t xml:space="preserve"> </t>
  </si>
  <si>
    <t>Mission 23</t>
  </si>
  <si>
    <t>23-phone-313-314</t>
  </si>
  <si>
    <t>23-phone-332-333</t>
  </si>
  <si>
    <t>Bafoussam-fokwe-Bafoussam</t>
  </si>
  <si>
    <t>23-i5-r</t>
  </si>
  <si>
    <t>Bafoussam-Baliseng-Bafoussam</t>
  </si>
  <si>
    <t>23-i5-12</t>
  </si>
  <si>
    <t>Mission 24</t>
  </si>
  <si>
    <t>31-02/8/2007</t>
  </si>
  <si>
    <t>Foumban</t>
  </si>
  <si>
    <t>ivory/leopard</t>
  </si>
  <si>
    <t>24-phone-343</t>
  </si>
  <si>
    <t>Mbouda-Bafoussam-Foumban</t>
  </si>
  <si>
    <t>Foumban-Bafoussam</t>
  </si>
  <si>
    <t>Bafoussam-Foumban-Bafoussam</t>
  </si>
  <si>
    <t>1/8</t>
  </si>
  <si>
    <t>2/8</t>
  </si>
  <si>
    <t>24-Jul-44</t>
  </si>
  <si>
    <t>24-Jul-r</t>
  </si>
  <si>
    <t>24-Jul-49</t>
  </si>
  <si>
    <t>24-Jul-50</t>
  </si>
  <si>
    <t>Mission 25</t>
  </si>
  <si>
    <t>25-phone-345-346</t>
  </si>
  <si>
    <t>25-phone-324</t>
  </si>
  <si>
    <t>julius</t>
  </si>
  <si>
    <t>25-phone-347-348a</t>
  </si>
  <si>
    <t>25-i5-r</t>
  </si>
  <si>
    <t>Bamenda-Ndop</t>
  </si>
  <si>
    <t>Ndop-Bamenda</t>
  </si>
  <si>
    <t>25-Jul-r</t>
  </si>
  <si>
    <t>25-Jul-40</t>
  </si>
  <si>
    <t>25-i5-13</t>
  </si>
  <si>
    <t>25-Jul-41</t>
  </si>
  <si>
    <t>25-Jul-42</t>
  </si>
  <si>
    <t>25-Jul-43</t>
  </si>
  <si>
    <t>Mission 26</t>
  </si>
  <si>
    <t>8-31/7/2007</t>
  </si>
  <si>
    <t>26-i26-r</t>
  </si>
  <si>
    <t>26-phone-3</t>
  </si>
  <si>
    <t>26-phone-16</t>
  </si>
  <si>
    <t>26-phone-43</t>
  </si>
  <si>
    <t>26-phone-59</t>
  </si>
  <si>
    <t>26-phone-64</t>
  </si>
  <si>
    <t>26-phone-82</t>
  </si>
  <si>
    <t>26-phone-101</t>
  </si>
  <si>
    <t>26-phone-112</t>
  </si>
  <si>
    <t>26-phone-138</t>
  </si>
  <si>
    <t>26-phone-146</t>
  </si>
  <si>
    <t>26-phone-161</t>
  </si>
  <si>
    <t>26-phone-173</t>
  </si>
  <si>
    <t>26-phone-186</t>
  </si>
  <si>
    <t>26-phone-201</t>
  </si>
  <si>
    <t>26-phone-310</t>
  </si>
  <si>
    <t>26-phone-325</t>
  </si>
  <si>
    <t>26phone-340</t>
  </si>
  <si>
    <t>26-i26-1</t>
  </si>
  <si>
    <t>bank file</t>
  </si>
  <si>
    <t>Bonus</t>
  </si>
  <si>
    <t>Sone Nkoke</t>
  </si>
  <si>
    <t>Investigations</t>
  </si>
  <si>
    <t>salaries</t>
  </si>
  <si>
    <t>operations</t>
  </si>
  <si>
    <t>operation</t>
  </si>
  <si>
    <t>17-phone-278-279</t>
  </si>
  <si>
    <t>17-phone-286</t>
  </si>
  <si>
    <t>17-Jul-29</t>
  </si>
  <si>
    <t>17-Jul-34</t>
  </si>
  <si>
    <t>bonuses</t>
  </si>
  <si>
    <t>24-Jul-51</t>
  </si>
  <si>
    <t>24-Jul-52</t>
  </si>
  <si>
    <t>24-Jul-56</t>
  </si>
  <si>
    <t>24-Jul-57</t>
  </si>
  <si>
    <t>24-Jul-58</t>
  </si>
  <si>
    <t>24-Jul-59</t>
  </si>
  <si>
    <t>MINFOF</t>
  </si>
  <si>
    <t>24-Jul-60</t>
  </si>
  <si>
    <t>Bonuses</t>
  </si>
  <si>
    <t>Salary</t>
  </si>
  <si>
    <t>Legal</t>
  </si>
  <si>
    <t>legal</t>
  </si>
  <si>
    <t>Horline</t>
  </si>
  <si>
    <t>phone-12-13</t>
  </si>
  <si>
    <t>phone-29-30</t>
  </si>
  <si>
    <t>phone-38</t>
  </si>
  <si>
    <t>phone-51</t>
  </si>
  <si>
    <t>phone-66</t>
  </si>
  <si>
    <t>phone-89</t>
  </si>
  <si>
    <t>phone-96</t>
  </si>
  <si>
    <t>phone-115</t>
  </si>
  <si>
    <t>phone-134</t>
  </si>
  <si>
    <t>phone-143</t>
  </si>
  <si>
    <t>phone-160</t>
  </si>
  <si>
    <t>phone-176</t>
  </si>
  <si>
    <t>phone-188</t>
  </si>
  <si>
    <t>phone-199</t>
  </si>
  <si>
    <t>phone-228-229</t>
  </si>
  <si>
    <t>phone-241</t>
  </si>
  <si>
    <t>phone-267</t>
  </si>
  <si>
    <t>phone-274-275</t>
  </si>
  <si>
    <t>phone-301-302</t>
  </si>
  <si>
    <t>phone-330-331</t>
  </si>
  <si>
    <t>phone-339</t>
  </si>
  <si>
    <t>Aime</t>
  </si>
  <si>
    <t>phone-13a</t>
  </si>
  <si>
    <t>phone-19</t>
  </si>
  <si>
    <t>phone-57</t>
  </si>
  <si>
    <t>phone-122</t>
  </si>
  <si>
    <t>phone-203</t>
  </si>
  <si>
    <t>phone-215</t>
  </si>
  <si>
    <t>phone-323</t>
  </si>
  <si>
    <t>Alain</t>
  </si>
  <si>
    <t>phone-21</t>
  </si>
  <si>
    <t>phone-33</t>
  </si>
  <si>
    <t>phone-54</t>
  </si>
  <si>
    <t>phone-70</t>
  </si>
  <si>
    <t>phone-86</t>
  </si>
  <si>
    <t>phone-118</t>
  </si>
  <si>
    <t>phone-130</t>
  </si>
  <si>
    <t>phone-205</t>
  </si>
  <si>
    <t>phone-218</t>
  </si>
  <si>
    <t>phone-259</t>
  </si>
  <si>
    <t>phone-296</t>
  </si>
  <si>
    <t>phone-321</t>
  </si>
  <si>
    <t>phone-344</t>
  </si>
  <si>
    <t>Josias</t>
  </si>
  <si>
    <t>phone-18</t>
  </si>
  <si>
    <t>phone-39</t>
  </si>
  <si>
    <t>phone-58</t>
  </si>
  <si>
    <t>phone-70a</t>
  </si>
  <si>
    <t>phone-96a</t>
  </si>
  <si>
    <t>phone-123</t>
  </si>
  <si>
    <t>phone-138</t>
  </si>
  <si>
    <t>phone-144</t>
  </si>
  <si>
    <t>phone-177</t>
  </si>
  <si>
    <t>phone-216</t>
  </si>
  <si>
    <t>phone-297</t>
  </si>
  <si>
    <t>phone-327</t>
  </si>
  <si>
    <t>M. Mbuam</t>
  </si>
  <si>
    <t>phone-25</t>
  </si>
  <si>
    <t>phone-33a</t>
  </si>
  <si>
    <t>phone-272-273</t>
  </si>
  <si>
    <t>Chief of Wildlife West</t>
  </si>
  <si>
    <t>phone-245</t>
  </si>
  <si>
    <t>jos-r</t>
  </si>
  <si>
    <t>hor-1</t>
  </si>
  <si>
    <t>al-1</t>
  </si>
  <si>
    <t>al-15</t>
  </si>
  <si>
    <t>yde-bamenda</t>
  </si>
  <si>
    <t>travellig expensive</t>
  </si>
  <si>
    <t>al-2</t>
  </si>
  <si>
    <t>bamenda-yde</t>
  </si>
  <si>
    <t>al-4</t>
  </si>
  <si>
    <t>yde-bafoussam</t>
  </si>
  <si>
    <t>al-5</t>
  </si>
  <si>
    <t>bafoussam-yde</t>
  </si>
  <si>
    <t>al-7</t>
  </si>
  <si>
    <t>al-8</t>
  </si>
  <si>
    <t>bafoussam-dschang</t>
  </si>
  <si>
    <t>al-r</t>
  </si>
  <si>
    <t>dschang-bafoussam</t>
  </si>
  <si>
    <t>al-10</t>
  </si>
  <si>
    <t>al-11</t>
  </si>
  <si>
    <t>bamenda-bafoussam</t>
  </si>
  <si>
    <t>al-13</t>
  </si>
  <si>
    <t>al-16</t>
  </si>
  <si>
    <t>yde-ngdere</t>
  </si>
  <si>
    <t>jos-1</t>
  </si>
  <si>
    <t>ngdere-maroua</t>
  </si>
  <si>
    <t>jos-2</t>
  </si>
  <si>
    <t>maroua-garoua</t>
  </si>
  <si>
    <t>jos-5</t>
  </si>
  <si>
    <t>garoua-ngdere</t>
  </si>
  <si>
    <t>jos-7</t>
  </si>
  <si>
    <t>ngdere-yde</t>
  </si>
  <si>
    <t>jos-8</t>
  </si>
  <si>
    <t>yde-dla</t>
  </si>
  <si>
    <t>jos-9</t>
  </si>
  <si>
    <t>dla-buéa</t>
  </si>
  <si>
    <t>jos-11</t>
  </si>
  <si>
    <t>buéa-dla</t>
  </si>
  <si>
    <t>jos-12</t>
  </si>
  <si>
    <t>pont moungo-dla</t>
  </si>
  <si>
    <t>dla-ydé</t>
  </si>
  <si>
    <t>jos-13</t>
  </si>
  <si>
    <t>tamo-1</t>
  </si>
  <si>
    <t>tamo-3</t>
  </si>
  <si>
    <t>tamo-4</t>
  </si>
  <si>
    <t>tamo-r</t>
  </si>
  <si>
    <t>tamo-5</t>
  </si>
  <si>
    <t>local tranport</t>
  </si>
  <si>
    <t>aim-r</t>
  </si>
  <si>
    <t>special taxi</t>
  </si>
  <si>
    <t>hor-r</t>
  </si>
  <si>
    <t>1/7</t>
  </si>
  <si>
    <t>al-3</t>
  </si>
  <si>
    <t>al-6</t>
  </si>
  <si>
    <t>al-9</t>
  </si>
  <si>
    <t>al-12</t>
  </si>
  <si>
    <t>al-14</t>
  </si>
  <si>
    <t>jos-3</t>
  </si>
  <si>
    <t>jos-6</t>
  </si>
  <si>
    <t>jos-10</t>
  </si>
  <si>
    <t>tamo-2</t>
  </si>
  <si>
    <t>1table &amp; 2chairs</t>
  </si>
  <si>
    <t>office</t>
  </si>
  <si>
    <t>aim-2</t>
  </si>
  <si>
    <t>x8 photocopy</t>
  </si>
  <si>
    <t>printing</t>
  </si>
  <si>
    <t>aim-4</t>
  </si>
  <si>
    <t>photocopy</t>
  </si>
  <si>
    <t>aim-5</t>
  </si>
  <si>
    <t>X1 bulb</t>
  </si>
  <si>
    <t>hor-4</t>
  </si>
  <si>
    <t>X1pen holder</t>
  </si>
  <si>
    <t>lawyer fees</t>
  </si>
  <si>
    <t>Me Mbuan</t>
  </si>
  <si>
    <t>mb-1</t>
  </si>
  <si>
    <t>jail visit</t>
  </si>
  <si>
    <t>postage</t>
  </si>
  <si>
    <t>aim-3</t>
  </si>
  <si>
    <t>jos-4</t>
  </si>
  <si>
    <t>Nya Aime</t>
  </si>
  <si>
    <t>bonus</t>
  </si>
  <si>
    <t>horline</t>
  </si>
  <si>
    <t>Alain bernard</t>
  </si>
  <si>
    <t>Media</t>
  </si>
  <si>
    <t>media</t>
  </si>
  <si>
    <t>Vincent</t>
  </si>
  <si>
    <t>phone-4-4a</t>
  </si>
  <si>
    <t>phone-17</t>
  </si>
  <si>
    <t>phone-42</t>
  </si>
  <si>
    <t>phone-50</t>
  </si>
  <si>
    <t>phone-63</t>
  </si>
  <si>
    <t>phone-92-93</t>
  </si>
  <si>
    <t>phone-99</t>
  </si>
  <si>
    <t>phone-114</t>
  </si>
  <si>
    <t>phone-139</t>
  </si>
  <si>
    <t>phone-145</t>
  </si>
  <si>
    <t>phone-165</t>
  </si>
  <si>
    <t>phone-171</t>
  </si>
  <si>
    <t>phone-185</t>
  </si>
  <si>
    <t>phone-200</t>
  </si>
  <si>
    <t>phone-222</t>
  </si>
  <si>
    <t>phone-244</t>
  </si>
  <si>
    <t>phone-263</t>
  </si>
  <si>
    <t>phone-287-288</t>
  </si>
  <si>
    <t>phone-305-306</t>
  </si>
  <si>
    <t>phone-319</t>
  </si>
  <si>
    <t>phone-341-341a</t>
  </si>
  <si>
    <t>Cynthia</t>
  </si>
  <si>
    <t>phone-5</t>
  </si>
  <si>
    <t>phone-35</t>
  </si>
  <si>
    <t>phone-53</t>
  </si>
  <si>
    <t>phone-62</t>
  </si>
  <si>
    <t>phone-81</t>
  </si>
  <si>
    <t>phone-105-106</t>
  </si>
  <si>
    <t>phone-116</t>
  </si>
  <si>
    <t>phone-147</t>
  </si>
  <si>
    <t>phone-158</t>
  </si>
  <si>
    <t>phone-172</t>
  </si>
  <si>
    <t>phone-187</t>
  </si>
  <si>
    <t>phone-194</t>
  </si>
  <si>
    <t>phone-202</t>
  </si>
  <si>
    <t>phone-219</t>
  </si>
  <si>
    <t>phone-255-256</t>
  </si>
  <si>
    <t>phone-264</t>
  </si>
  <si>
    <t>phone-280</t>
  </si>
  <si>
    <t>phone-292</t>
  </si>
  <si>
    <t>phone-320</t>
  </si>
  <si>
    <t>phone-336</t>
  </si>
  <si>
    <t>Anna</t>
  </si>
  <si>
    <t>phone-23</t>
  </si>
  <si>
    <t>phone-40a</t>
  </si>
  <si>
    <t>phone-59a</t>
  </si>
  <si>
    <t>phone-77</t>
  </si>
  <si>
    <t>phone-79</t>
  </si>
  <si>
    <t>phone-120</t>
  </si>
  <si>
    <t>phone-135</t>
  </si>
  <si>
    <t>phone-147a</t>
  </si>
  <si>
    <t>phone-170</t>
  </si>
  <si>
    <t>phone-187a</t>
  </si>
  <si>
    <t>phone-204</t>
  </si>
  <si>
    <t>phone-214</t>
  </si>
  <si>
    <t>phone-260</t>
  </si>
  <si>
    <t>phone-298</t>
  </si>
  <si>
    <t>phone-316</t>
  </si>
  <si>
    <t>Eric</t>
  </si>
  <si>
    <t>phone-22</t>
  </si>
  <si>
    <t>phone-76</t>
  </si>
  <si>
    <t>phone-78</t>
  </si>
  <si>
    <t>phone-121</t>
  </si>
  <si>
    <t>phone-147b</t>
  </si>
  <si>
    <t>phone-169</t>
  </si>
  <si>
    <t>phone-190a</t>
  </si>
  <si>
    <t>phone-206</t>
  </si>
  <si>
    <t>phone-213</t>
  </si>
  <si>
    <t>phone-270-271</t>
  </si>
  <si>
    <t>phone-317</t>
  </si>
  <si>
    <t>x1hr internet</t>
  </si>
  <si>
    <t>cyn-3</t>
  </si>
  <si>
    <t>cynthia</t>
  </si>
  <si>
    <t>cyn-8</t>
  </si>
  <si>
    <t>cyn-27</t>
  </si>
  <si>
    <t>cyn-29</t>
  </si>
  <si>
    <t>x2hrs internet</t>
  </si>
  <si>
    <t>cyn-33</t>
  </si>
  <si>
    <t>cyn-34</t>
  </si>
  <si>
    <t>x1hour internet</t>
  </si>
  <si>
    <t>cyn-36</t>
  </si>
  <si>
    <t>cyn-37</t>
  </si>
  <si>
    <t>cyn-43</t>
  </si>
  <si>
    <t>ann-r</t>
  </si>
  <si>
    <t>02/7</t>
  </si>
  <si>
    <t>03/7</t>
  </si>
  <si>
    <t>04/7</t>
  </si>
  <si>
    <t>05/7</t>
  </si>
  <si>
    <t>06/7</t>
  </si>
  <si>
    <t>07/7</t>
  </si>
  <si>
    <t>09/7</t>
  </si>
  <si>
    <t>cyn-r</t>
  </si>
  <si>
    <t>x1hr taxi hire</t>
  </si>
  <si>
    <t>taxi hire</t>
  </si>
  <si>
    <t>eri-r</t>
  </si>
  <si>
    <t>vin-r</t>
  </si>
  <si>
    <t>01/7</t>
  </si>
  <si>
    <t>vincent</t>
  </si>
  <si>
    <t>08/7</t>
  </si>
  <si>
    <t>bonuses scaled to results</t>
  </si>
  <si>
    <t>The Herald newspaper E</t>
  </si>
  <si>
    <t xml:space="preserve"> 2 leopard skins dealers in Baham in bafoussam court of first instance</t>
  </si>
  <si>
    <t>radio news flash E</t>
  </si>
  <si>
    <t>radio news flash F</t>
  </si>
  <si>
    <t xml:space="preserve">radio news flash E </t>
  </si>
  <si>
    <t xml:space="preserve">radio news flash F </t>
  </si>
  <si>
    <t>igniting wildlife law enforcement in congos</t>
  </si>
  <si>
    <t>ivory dealers in court- Bamenda</t>
  </si>
  <si>
    <t xml:space="preserve"> vin-r</t>
  </si>
  <si>
    <t xml:space="preserve">19/7 </t>
  </si>
  <si>
    <t>killer of ecoguard jailed-South west Province</t>
  </si>
  <si>
    <t xml:space="preserve"> lion skin dealers in court- Maroua</t>
  </si>
  <si>
    <t>The role of wildlife sanctuaries in wildlife law enforcement</t>
  </si>
  <si>
    <t>editing costs</t>
  </si>
  <si>
    <t>x1cd production</t>
  </si>
  <si>
    <t>Bafoussam bushmeat seizure</t>
  </si>
  <si>
    <t>cyn-2</t>
  </si>
  <si>
    <t>x18translation</t>
  </si>
  <si>
    <t>congo enforcement documents</t>
  </si>
  <si>
    <t>cyn-1</t>
  </si>
  <si>
    <t>x1 recording</t>
  </si>
  <si>
    <t>bafoussam leopard skin arrest</t>
  </si>
  <si>
    <t>vin-5</t>
  </si>
  <si>
    <t>x2 business card papers</t>
  </si>
  <si>
    <t>x12photocopy</t>
  </si>
  <si>
    <t>cyn-4</t>
  </si>
  <si>
    <t>x1lockholder</t>
  </si>
  <si>
    <t>cyn-5</t>
  </si>
  <si>
    <t>Joinner</t>
  </si>
  <si>
    <t>cyn-6</t>
  </si>
  <si>
    <t>x2 diaries</t>
  </si>
  <si>
    <t>cyn-7</t>
  </si>
  <si>
    <t>cyn-9</t>
  </si>
  <si>
    <t>x22photocopy</t>
  </si>
  <si>
    <t>cyn-10</t>
  </si>
  <si>
    <t>x35 photocopy</t>
  </si>
  <si>
    <t>cyn-11</t>
  </si>
  <si>
    <t>cyn-13</t>
  </si>
  <si>
    <t>x5dvds</t>
  </si>
  <si>
    <t>cyn-14</t>
  </si>
  <si>
    <t>x5mini dvs</t>
  </si>
  <si>
    <t>x10 cardboard files</t>
  </si>
  <si>
    <t>cyn-15</t>
  </si>
  <si>
    <t>x25 A4envelopes</t>
  </si>
  <si>
    <t>x25 A5 envelopes</t>
  </si>
  <si>
    <t>x1 notebook</t>
  </si>
  <si>
    <t>cyn-16</t>
  </si>
  <si>
    <t>x10 audio cassettes</t>
  </si>
  <si>
    <t>cyn-17</t>
  </si>
  <si>
    <t>x10 cds</t>
  </si>
  <si>
    <t>x20 cardboards</t>
  </si>
  <si>
    <t>cyn-18</t>
  </si>
  <si>
    <t>cyn-19</t>
  </si>
  <si>
    <t>x695photocopy</t>
  </si>
  <si>
    <t>cyn-20</t>
  </si>
  <si>
    <t>x50 plastic sleeves</t>
  </si>
  <si>
    <t>cyn-21</t>
  </si>
  <si>
    <t>x3 plastic files</t>
  </si>
  <si>
    <t>cyn-22</t>
  </si>
  <si>
    <t>x 20 photocopy</t>
  </si>
  <si>
    <t>cyn-23</t>
  </si>
  <si>
    <t>x 15 photocopy</t>
  </si>
  <si>
    <t>cyn-24</t>
  </si>
  <si>
    <t>x30photocopy</t>
  </si>
  <si>
    <t>cyn-25</t>
  </si>
  <si>
    <t>x2 books duplication</t>
  </si>
  <si>
    <t>cyn-26</t>
  </si>
  <si>
    <t>DVD writer</t>
  </si>
  <si>
    <t>Ofir-1a</t>
  </si>
  <si>
    <t>Ofir</t>
  </si>
  <si>
    <t>x120 photocopy</t>
  </si>
  <si>
    <t>cyn-28</t>
  </si>
  <si>
    <t>x1page fax</t>
  </si>
  <si>
    <t>cyn-31</t>
  </si>
  <si>
    <t>x10 photocopy</t>
  </si>
  <si>
    <t>cyn-32</t>
  </si>
  <si>
    <t>x1 bloc note</t>
  </si>
  <si>
    <t>cyn-35</t>
  </si>
  <si>
    <t>cyn-38</t>
  </si>
  <si>
    <t>x1key</t>
  </si>
  <si>
    <t>cyn-42</t>
  </si>
  <si>
    <t>x20 photocopy</t>
  </si>
  <si>
    <t>vin-1</t>
  </si>
  <si>
    <t>x40 photocopy</t>
  </si>
  <si>
    <t>vin-2</t>
  </si>
  <si>
    <t>x47photocopy</t>
  </si>
  <si>
    <t>vin-3</t>
  </si>
  <si>
    <t>vin-6</t>
  </si>
  <si>
    <t>vin-7</t>
  </si>
  <si>
    <t>cyn-12</t>
  </si>
  <si>
    <t>cyn-45</t>
  </si>
  <si>
    <t>media Assistant 1</t>
  </si>
  <si>
    <t>media officer</t>
  </si>
  <si>
    <t>Anna Egbe</t>
  </si>
  <si>
    <t>Policy &amp; External Relations</t>
  </si>
  <si>
    <t>phone international</t>
  </si>
  <si>
    <t>policy and external relations</t>
  </si>
  <si>
    <t>Israel</t>
  </si>
  <si>
    <t>phone-102-103</t>
  </si>
  <si>
    <t>phone-111</t>
  </si>
  <si>
    <t>phone-127</t>
  </si>
  <si>
    <t>phone-136</t>
  </si>
  <si>
    <t>phone-141</t>
  </si>
  <si>
    <t>phone-154</t>
  </si>
  <si>
    <t>phone-156</t>
  </si>
  <si>
    <t>phone-182</t>
  </si>
  <si>
    <t xml:space="preserve">phone </t>
  </si>
  <si>
    <t>international phone</t>
  </si>
  <si>
    <t>DRC/South Africa</t>
  </si>
  <si>
    <t>hor-2</t>
  </si>
  <si>
    <t>DRC/Congo Brazaville</t>
  </si>
  <si>
    <t>hor-3</t>
  </si>
  <si>
    <t>South Africa</t>
  </si>
  <si>
    <t>phone-211-212</t>
  </si>
  <si>
    <t>Ofir-1b</t>
  </si>
  <si>
    <t>pastage</t>
  </si>
  <si>
    <t>house-report</t>
  </si>
  <si>
    <t>Management</t>
  </si>
  <si>
    <t>management</t>
  </si>
  <si>
    <t>phone-2</t>
  </si>
  <si>
    <t>phone-6</t>
  </si>
  <si>
    <t>phone-31-32</t>
  </si>
  <si>
    <t>phone-37</t>
  </si>
  <si>
    <t>phone-48</t>
  </si>
  <si>
    <t>phone-67</t>
  </si>
  <si>
    <t>phone-r</t>
  </si>
  <si>
    <t>phone-207</t>
  </si>
  <si>
    <t>phone-236-237</t>
  </si>
  <si>
    <t>phone-252-254</t>
  </si>
  <si>
    <t>phone-261</t>
  </si>
  <si>
    <t>phone-285</t>
  </si>
  <si>
    <t>phone-295</t>
  </si>
  <si>
    <t>phone-328-329</t>
  </si>
  <si>
    <t>phone-342</t>
  </si>
  <si>
    <t>Ofir-1d</t>
  </si>
  <si>
    <t>Ofir-1e</t>
  </si>
  <si>
    <t>Ofir-1f</t>
  </si>
  <si>
    <t>Eunice</t>
  </si>
  <si>
    <t>phone-10-11</t>
  </si>
  <si>
    <t>phone-14</t>
  </si>
  <si>
    <t>phone-46</t>
  </si>
  <si>
    <t>phone-56</t>
  </si>
  <si>
    <t>phone-68</t>
  </si>
  <si>
    <t>phone-85</t>
  </si>
  <si>
    <t>phone-94</t>
  </si>
  <si>
    <t>phone-125</t>
  </si>
  <si>
    <t>phone-137</t>
  </si>
  <si>
    <t>phone-149</t>
  </si>
  <si>
    <t>phone-157</t>
  </si>
  <si>
    <t>phone-178</t>
  </si>
  <si>
    <t>phone-326</t>
  </si>
  <si>
    <t>phone-337</t>
  </si>
  <si>
    <t>sim card</t>
  </si>
  <si>
    <t>Ofir-4</t>
  </si>
  <si>
    <t>Phone</t>
  </si>
  <si>
    <t>Ofir-r</t>
  </si>
  <si>
    <t>30/6</t>
  </si>
  <si>
    <t>Eun-r</t>
  </si>
  <si>
    <t>Assistant manager</t>
  </si>
  <si>
    <t>salary</t>
  </si>
  <si>
    <t>Director</t>
  </si>
  <si>
    <t>Emeline</t>
  </si>
  <si>
    <t>phone-1</t>
  </si>
  <si>
    <t>phone-8</t>
  </si>
  <si>
    <t>phone-27-28</t>
  </si>
  <si>
    <t>phone-41</t>
  </si>
  <si>
    <t>phone-59</t>
  </si>
  <si>
    <t>phone-73-75</t>
  </si>
  <si>
    <t>phone-90-91</t>
  </si>
  <si>
    <t>phone-103-104</t>
  </si>
  <si>
    <t>phone-107</t>
  </si>
  <si>
    <t>phone-113</t>
  </si>
  <si>
    <t>phone-128</t>
  </si>
  <si>
    <t>phone-152-153</t>
  </si>
  <si>
    <t>phone-162</t>
  </si>
  <si>
    <t>phone-179</t>
  </si>
  <si>
    <t>phone-192</t>
  </si>
  <si>
    <t>phone-193</t>
  </si>
  <si>
    <t>phone-198</t>
  </si>
  <si>
    <t>phone-230-231</t>
  </si>
  <si>
    <t>phone-257-258</t>
  </si>
  <si>
    <t>phone-268-269</t>
  </si>
  <si>
    <t>phone-289-291</t>
  </si>
  <si>
    <t>phone-299-300</t>
  </si>
  <si>
    <t>phone-309</t>
  </si>
  <si>
    <t>phone-334-335</t>
  </si>
  <si>
    <t>phone-349-350</t>
  </si>
  <si>
    <t>Eme-r</t>
  </si>
  <si>
    <t>x1 depot</t>
  </si>
  <si>
    <t>office cleaner</t>
  </si>
  <si>
    <t>Eme-1</t>
  </si>
  <si>
    <t>Eme-5</t>
  </si>
  <si>
    <t>x6 toilet tissues</t>
  </si>
  <si>
    <t>Eme-6</t>
  </si>
  <si>
    <t>x1 ink (black)</t>
  </si>
  <si>
    <t>Eme-7</t>
  </si>
  <si>
    <t>x1 ink (color)</t>
  </si>
  <si>
    <t>x50 A5 envelopes</t>
  </si>
  <si>
    <t>Eme-8</t>
  </si>
  <si>
    <t>x100 plastic sleeves</t>
  </si>
  <si>
    <t>x25 A4 envelopes</t>
  </si>
  <si>
    <t>Eme-9</t>
  </si>
  <si>
    <t>gloves</t>
  </si>
  <si>
    <t>x2 signing book</t>
  </si>
  <si>
    <t>x10 carton folders</t>
  </si>
  <si>
    <t>Eme-10</t>
  </si>
  <si>
    <t>x25 small envelopes</t>
  </si>
  <si>
    <t>x3 info notes</t>
  </si>
  <si>
    <t>x2 bold makers</t>
  </si>
  <si>
    <t>x10 pens</t>
  </si>
  <si>
    <t>x2 pencils</t>
  </si>
  <si>
    <t>toilet refresher</t>
  </si>
  <si>
    <t>Literature professional</t>
  </si>
  <si>
    <t>Ofir-1</t>
  </si>
  <si>
    <t>Eme-14</t>
  </si>
  <si>
    <t>Eme-15</t>
  </si>
  <si>
    <t>x2 liters la croix</t>
  </si>
  <si>
    <t>Eme-18</t>
  </si>
  <si>
    <t>x220  photocopies</t>
  </si>
  <si>
    <t>Eme-21</t>
  </si>
  <si>
    <t>x1 packet papers</t>
  </si>
  <si>
    <t>Eme-23</t>
  </si>
  <si>
    <t>x1 note book</t>
  </si>
  <si>
    <t>external hard disc</t>
  </si>
  <si>
    <t>Webcam</t>
  </si>
  <si>
    <t>Eme-30</t>
  </si>
  <si>
    <t>Eme-31</t>
  </si>
  <si>
    <t>20/6</t>
  </si>
  <si>
    <t>X4 pack office pins</t>
  </si>
  <si>
    <t>Eme-32</t>
  </si>
  <si>
    <t>x4 toilet tissues</t>
  </si>
  <si>
    <t>Eme-33</t>
  </si>
  <si>
    <t>x82 photocopies</t>
  </si>
  <si>
    <t>Eme-34</t>
  </si>
  <si>
    <t>x1bulb</t>
  </si>
  <si>
    <t>cyn-30</t>
  </si>
  <si>
    <t>x1 distributor</t>
  </si>
  <si>
    <t>Eme-37</t>
  </si>
  <si>
    <t>Eme-42</t>
  </si>
  <si>
    <t>Eme-44</t>
  </si>
  <si>
    <t>x2 bulbs</t>
  </si>
  <si>
    <t>Eme-45</t>
  </si>
  <si>
    <t>x3 bulbs</t>
  </si>
  <si>
    <t>Eme-46</t>
  </si>
  <si>
    <t>cyn-39</t>
  </si>
  <si>
    <t>x3bulb</t>
  </si>
  <si>
    <t>cyn-40</t>
  </si>
  <si>
    <t>cyn-41</t>
  </si>
  <si>
    <t>Eme-50</t>
  </si>
  <si>
    <t>x2 fuse</t>
  </si>
  <si>
    <t>Eme-51</t>
  </si>
  <si>
    <t>transfer fees</t>
  </si>
  <si>
    <t>Express Union</t>
  </si>
  <si>
    <t>Eme-3</t>
  </si>
  <si>
    <t>Eme-4</t>
  </si>
  <si>
    <t>transfert fees</t>
  </si>
  <si>
    <t>aim-1</t>
  </si>
  <si>
    <t>vin-4</t>
  </si>
  <si>
    <t>Eme-11</t>
  </si>
  <si>
    <t>Eme-12</t>
  </si>
  <si>
    <t>Eme-13</t>
  </si>
  <si>
    <t>Eme-16</t>
  </si>
  <si>
    <t>Eme-17</t>
  </si>
  <si>
    <t>Eme-19</t>
  </si>
  <si>
    <t>Eme-20</t>
  </si>
  <si>
    <t>Eme-24</t>
  </si>
  <si>
    <t>Eme-25</t>
  </si>
  <si>
    <t>Eme-26</t>
  </si>
  <si>
    <t>Eme-27</t>
  </si>
  <si>
    <t>Eme-28</t>
  </si>
  <si>
    <t>Eme-29</t>
  </si>
  <si>
    <t>Eme-35</t>
  </si>
  <si>
    <t>Eme-36</t>
  </si>
  <si>
    <t>Eme-38</t>
  </si>
  <si>
    <t>Eme-39</t>
  </si>
  <si>
    <t>Eme-40</t>
  </si>
  <si>
    <t>Eme-41</t>
  </si>
  <si>
    <t>Eme-47</t>
  </si>
  <si>
    <t>Eme-48</t>
  </si>
  <si>
    <t>Eme-49</t>
  </si>
  <si>
    <t>Eme-52</t>
  </si>
  <si>
    <t>Eme-53</t>
  </si>
  <si>
    <t>Eme-54</t>
  </si>
  <si>
    <t>Eme-55</t>
  </si>
  <si>
    <t>Eme-56</t>
  </si>
  <si>
    <t>Eme-57</t>
  </si>
  <si>
    <t>Eme-58</t>
  </si>
  <si>
    <t>Eme-59</t>
  </si>
  <si>
    <t>Western Union</t>
  </si>
  <si>
    <t>Eme-2</t>
  </si>
  <si>
    <t>Bank charges</t>
  </si>
  <si>
    <t>UNICS</t>
  </si>
  <si>
    <t>Afriland</t>
  </si>
  <si>
    <t>rent</t>
  </si>
  <si>
    <t>rent+bills</t>
  </si>
  <si>
    <t>office report</t>
  </si>
  <si>
    <t>water-SNEC</t>
  </si>
  <si>
    <t>rent + bills</t>
  </si>
  <si>
    <t>electricity-Sonel</t>
  </si>
  <si>
    <t>Secretary</t>
  </si>
  <si>
    <t>Office</t>
  </si>
  <si>
    <t>phone internationas</t>
  </si>
  <si>
    <t>Nigeria</t>
  </si>
  <si>
    <t>$1=490CFA</t>
  </si>
  <si>
    <t>Amount CFA</t>
  </si>
  <si>
    <t>Budget line</t>
  </si>
  <si>
    <t>Details</t>
  </si>
  <si>
    <t>Amount USD</t>
  </si>
  <si>
    <t>Operations</t>
  </si>
  <si>
    <t>Coordination</t>
  </si>
  <si>
    <t>total exp</t>
  </si>
  <si>
    <t xml:space="preserve">      TOTAL EXPENDITURE JULY</t>
  </si>
  <si>
    <t>Israel/South Africa/DRC/Nigeria</t>
  </si>
  <si>
    <t>Mbouda/Bafoussam</t>
  </si>
  <si>
    <t>AmountCFA</t>
  </si>
  <si>
    <t>Donor</t>
  </si>
  <si>
    <t>Born Free</t>
  </si>
  <si>
    <t>Used</t>
  </si>
  <si>
    <t>BHC</t>
  </si>
  <si>
    <t>FWS</t>
  </si>
  <si>
    <t>Arcus</t>
  </si>
  <si>
    <t>Body Shop</t>
  </si>
  <si>
    <t>ProWildlife</t>
  </si>
  <si>
    <t>UNEP</t>
  </si>
  <si>
    <t>TOTAL</t>
  </si>
  <si>
    <t>Balance end March</t>
  </si>
  <si>
    <t>Donated April</t>
  </si>
  <si>
    <t>Used April</t>
  </si>
  <si>
    <t>Used may</t>
  </si>
  <si>
    <t>Used June</t>
  </si>
  <si>
    <t>Bank file</t>
  </si>
  <si>
    <t>Donated May</t>
  </si>
  <si>
    <t>Used May</t>
  </si>
  <si>
    <t>Donated June</t>
  </si>
  <si>
    <t>Balance 2006 Grant</t>
  </si>
  <si>
    <t>Donated December for 2007 Grant</t>
  </si>
  <si>
    <t>Used January</t>
  </si>
  <si>
    <t>Used February</t>
  </si>
  <si>
    <t>Used March</t>
  </si>
  <si>
    <t>US FWS</t>
  </si>
  <si>
    <t>Donated March</t>
  </si>
  <si>
    <t>bankfile</t>
  </si>
  <si>
    <t>12/3</t>
  </si>
  <si>
    <t xml:space="preserve">Advance payments  </t>
  </si>
  <si>
    <t>Guarantee</t>
  </si>
  <si>
    <t>equipping office</t>
  </si>
  <si>
    <t>House-rep</t>
  </si>
  <si>
    <t>Eme-43</t>
  </si>
  <si>
    <t>Eme-22</t>
  </si>
  <si>
    <t>x7 transparent files</t>
  </si>
  <si>
    <t>x1pens</t>
  </si>
  <si>
    <t>x7 Pens</t>
  </si>
  <si>
    <t xml:space="preserve"> x5 printing</t>
  </si>
  <si>
    <t>arrived at 2pm</t>
  </si>
  <si>
    <t>follow up 26cases12locked subjects</t>
  </si>
  <si>
    <t xml:space="preserve">26 inv,6 provinces, </t>
  </si>
  <si>
    <t>Device</t>
  </si>
  <si>
    <t>device</t>
  </si>
  <si>
    <t>x3 Bafoussam-Bamougom-Bafoussam</t>
  </si>
  <si>
    <t>x4 elements</t>
  </si>
  <si>
    <t>20-phone-286</t>
  </si>
  <si>
    <t>24-phone-351-352</t>
  </si>
  <si>
    <t>24-phone-353</t>
  </si>
  <si>
    <t>24-phone-354</t>
  </si>
  <si>
    <t>24-phone-355-357</t>
  </si>
  <si>
    <t>24-phone-358</t>
  </si>
  <si>
    <t>24-phone-359</t>
  </si>
  <si>
    <t>3/8</t>
  </si>
  <si>
    <t>walky-talky</t>
  </si>
  <si>
    <t>equipment</t>
  </si>
  <si>
    <t>Ofir-2</t>
  </si>
  <si>
    <t>adaptor</t>
  </si>
  <si>
    <t>Ofir-3</t>
  </si>
  <si>
    <t>x2 tear gaz</t>
  </si>
  <si>
    <t>material</t>
  </si>
  <si>
    <t>Ofir-1c</t>
  </si>
  <si>
    <t>Baligham-Mbouda</t>
  </si>
  <si>
    <t>x10 biz card papers</t>
  </si>
  <si>
    <t>toilet detergent</t>
  </si>
  <si>
    <t>x9 night watch</t>
  </si>
  <si>
    <t>Eun-1</t>
  </si>
  <si>
    <t>Idenau-Bomana</t>
  </si>
  <si>
    <t>Bomana- Idenau</t>
  </si>
  <si>
    <t>24-i5-r</t>
  </si>
  <si>
    <t>24-i5-13</t>
  </si>
  <si>
    <t>24-i5-14</t>
  </si>
  <si>
    <t>24-phone-353a-b</t>
  </si>
  <si>
    <t>24-phone-358a</t>
  </si>
  <si>
    <t>25-26/7/2007</t>
  </si>
  <si>
    <t>x4 Police</t>
  </si>
  <si>
    <t>Equipment</t>
  </si>
  <si>
    <t>Passing to August 07</t>
  </si>
  <si>
    <t>Used July</t>
  </si>
  <si>
    <t>Passing to August 2007</t>
  </si>
  <si>
    <t>Donated July</t>
  </si>
  <si>
    <t xml:space="preserve">FINANCIAL REPORT      - July  2007     </t>
  </si>
  <si>
    <t>14-22/7</t>
  </si>
  <si>
    <t>30-31/7/2007</t>
  </si>
  <si>
    <t>29-30/7/2007</t>
  </si>
  <si>
    <t xml:space="preserve"> shower handle</t>
  </si>
  <si>
    <t>i30</t>
  </si>
  <si>
    <t>Mission 27</t>
  </si>
  <si>
    <t>Center/South West</t>
  </si>
  <si>
    <t>Yaounde/Buea</t>
  </si>
  <si>
    <t>3.9 ton ivory</t>
  </si>
  <si>
    <t>27-phone-26</t>
  </si>
  <si>
    <t>27-phone-80</t>
  </si>
  <si>
    <t>27-phone-217</t>
  </si>
  <si>
    <t>9-25/7/2007</t>
  </si>
  <si>
    <t xml:space="preserve"> repair phone</t>
  </si>
  <si>
    <t>repair toilet</t>
  </si>
  <si>
    <t>Flash disc 4Gb</t>
  </si>
  <si>
    <t>Flash disc 1Gb</t>
  </si>
  <si>
    <t>Laptop</t>
  </si>
  <si>
    <t>Battery laptop</t>
  </si>
  <si>
    <t>x1 lampholder</t>
  </si>
  <si>
    <t>secuit breaker</t>
  </si>
  <si>
    <t>repairs secuit breaker</t>
  </si>
  <si>
    <t>Garbage bags</t>
  </si>
  <si>
    <t>stapling pins</t>
  </si>
  <si>
    <t>scissor</t>
  </si>
  <si>
    <t>Igniting wildlife law enforcement in Congos</t>
  </si>
  <si>
    <t>Ivory dealers in court- Bamenda</t>
  </si>
  <si>
    <t>x3 keys Duplicating</t>
  </si>
  <si>
    <t>x5 big files</t>
  </si>
  <si>
    <t xml:space="preserve">x2 book duplication </t>
  </si>
  <si>
    <t>Maroua</t>
  </si>
  <si>
    <t>17-Jul-30-33</t>
  </si>
  <si>
    <t>Bafoussam-Mbouda</t>
  </si>
  <si>
    <t>Bafoussam</t>
  </si>
  <si>
    <t>Littoral/South West</t>
  </si>
  <si>
    <t>TRC</t>
  </si>
  <si>
    <t>Logging company protected species</t>
  </si>
  <si>
    <t>Disposable camera</t>
  </si>
  <si>
    <t>Battery</t>
  </si>
  <si>
    <t>4-i30-r</t>
  </si>
  <si>
    <t>i30dalene</t>
  </si>
  <si>
    <t>11-i30-r</t>
  </si>
  <si>
    <t>14-i30-r</t>
  </si>
  <si>
    <t>21-i30-r</t>
  </si>
  <si>
    <t>24-i30-r</t>
  </si>
  <si>
    <t>x3 undercovers</t>
  </si>
  <si>
    <t>x4 undercovers</t>
  </si>
  <si>
    <t>13-Jul-11-14</t>
  </si>
  <si>
    <t>13-Jul-14-18</t>
  </si>
  <si>
    <t>x4 undercover</t>
  </si>
  <si>
    <t>15-Jul-19-23</t>
  </si>
  <si>
    <t>17-Jul-25-27</t>
  </si>
  <si>
    <t>20-Jul-36-38</t>
  </si>
  <si>
    <t xml:space="preserve"> West</t>
  </si>
  <si>
    <t>24-Jul-45-48</t>
  </si>
  <si>
    <t>Money transferred to the Bank</t>
  </si>
  <si>
    <t>Bank commission+tax</t>
  </si>
  <si>
    <t>Transaction to the account</t>
  </si>
  <si>
    <t>July</t>
  </si>
  <si>
    <t>Louis-r</t>
  </si>
  <si>
    <t xml:space="preserve">UNEP Born Free Congos transaction </t>
  </si>
  <si>
    <t xml:space="preserve"> Born Free  transaction </t>
  </si>
  <si>
    <t>Le Liberal newspaper F</t>
  </si>
  <si>
    <t>UNEP-Congo</t>
  </si>
  <si>
    <t>UNEP-General</t>
  </si>
  <si>
    <t>UNEP General</t>
  </si>
  <si>
    <t xml:space="preserve">UNEP General transaction </t>
  </si>
  <si>
    <t>Bank Ex Rate=475.37</t>
  </si>
  <si>
    <t>Real Ex Rate=490</t>
  </si>
  <si>
    <t>Bank Ex Rate=468.44</t>
  </si>
  <si>
    <t>Bank Ex Rate=468.78</t>
  </si>
  <si>
    <t>Dealers in leopard skin face penalty</t>
  </si>
  <si>
    <t xml:space="preserve">40 media pieces </t>
  </si>
  <si>
    <t>2 Operations, 3 locked</t>
  </si>
  <si>
    <t xml:space="preserve">FINANCIAL REPORT      - July  2007  Summary   </t>
  </si>
</sst>
</file>

<file path=xl/styles.xml><?xml version="1.0" encoding="utf-8"?>
<styleSheet xmlns="http://schemas.openxmlformats.org/spreadsheetml/2006/main">
  <numFmts count="4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&quot;₪&quot;\ #,##0;&quot;₪&quot;\ \-#,##0"/>
    <numFmt numFmtId="181" formatCode="&quot;₪&quot;\ #,##0;[Red]&quot;₪&quot;\ \-#,##0"/>
    <numFmt numFmtId="182" formatCode="&quot;₪&quot;\ #,##0.00;&quot;₪&quot;\ \-#,##0.00"/>
    <numFmt numFmtId="183" formatCode="&quot;₪&quot;\ #,##0.00;[Red]&quot;₪&quot;\ \-#,##0.00"/>
    <numFmt numFmtId="184" formatCode="_ &quot;₪&quot;\ * #,##0_ ;_ &quot;₪&quot;\ * \-#,##0_ ;_ &quot;₪&quot;\ * &quot;-&quot;_ ;_ @_ "/>
    <numFmt numFmtId="185" formatCode="_ * #,##0_ ;_ * \-#,##0_ ;_ * &quot;-&quot;_ ;_ @_ "/>
    <numFmt numFmtId="186" formatCode="_ &quot;₪&quot;\ * #,##0.00_ ;_ &quot;₪&quot;\ * \-#,##0.00_ ;_ &quot;₪&quot;\ * &quot;-&quot;??_ ;_ @_ "/>
    <numFmt numFmtId="187" formatCode="_ * #,##0.00_ ;_ * \-#,##0.00_ ;_ * &quot;-&quot;??_ ;_ @_ "/>
    <numFmt numFmtId="188" formatCode="m/d"/>
    <numFmt numFmtId="189" formatCode="m/d/yy"/>
    <numFmt numFmtId="190" formatCode="#,##0;[Red]#,##0"/>
    <numFmt numFmtId="191" formatCode="#,##0_ ;[Red]\-#,##0\ "/>
    <numFmt numFmtId="192" formatCode="[$$-409]#,##0.0;[Red][$$-409]#,##0.0"/>
    <numFmt numFmtId="193" formatCode="[$$-409]#,##0;[Red][$$-409]#,##0"/>
    <numFmt numFmtId="194" formatCode="[$£-809]#,##0"/>
    <numFmt numFmtId="195" formatCode="#,##0.00;[Red]#,##0.00"/>
    <numFmt numFmtId="196" formatCode="&quot;$&quot;#,##0"/>
    <numFmt numFmtId="197" formatCode="&quot;$&quot;#,##0.00"/>
  </numFmts>
  <fonts count="72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indexed="22"/>
      <name val="Arial"/>
      <family val="2"/>
    </font>
    <font>
      <sz val="10"/>
      <color indexed="20"/>
      <name val="Arial"/>
      <family val="2"/>
    </font>
    <font>
      <sz val="10"/>
      <color indexed="10"/>
      <name val="Arial"/>
      <family val="0"/>
    </font>
    <font>
      <sz val="10"/>
      <color indexed="21"/>
      <name val="Arial"/>
      <family val="2"/>
    </font>
    <font>
      <sz val="10"/>
      <color indexed="53"/>
      <name val="Arial"/>
      <family val="2"/>
    </font>
    <font>
      <b/>
      <sz val="10"/>
      <color indexed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10"/>
      <color indexed="60"/>
      <name val="Arial"/>
      <family val="2"/>
    </font>
    <font>
      <b/>
      <sz val="10"/>
      <color indexed="60"/>
      <name val="Arial"/>
      <family val="2"/>
    </font>
    <font>
      <u val="single"/>
      <sz val="10"/>
      <color indexed="12"/>
      <name val="Arial"/>
      <family val="0"/>
    </font>
    <font>
      <sz val="8"/>
      <name val="Arial"/>
      <family val="2"/>
    </font>
    <font>
      <sz val="10"/>
      <color indexed="50"/>
      <name val="Arial"/>
      <family val="2"/>
    </font>
    <font>
      <sz val="10"/>
      <color indexed="17"/>
      <name val="Arial"/>
      <family val="2"/>
    </font>
    <font>
      <sz val="10"/>
      <color indexed="40"/>
      <name val="Arial"/>
      <family val="2"/>
    </font>
    <font>
      <sz val="9"/>
      <name val="Arial"/>
      <family val="2"/>
    </font>
    <font>
      <sz val="9"/>
      <color indexed="53"/>
      <name val="Arial"/>
      <family val="2"/>
    </font>
    <font>
      <sz val="10"/>
      <color indexed="57"/>
      <name val="Arial"/>
      <family val="2"/>
    </font>
    <font>
      <sz val="9"/>
      <color indexed="10"/>
      <name val="Arial"/>
      <family val="2"/>
    </font>
    <font>
      <sz val="8"/>
      <color indexed="10"/>
      <name val="Arial"/>
      <family val="2"/>
    </font>
    <font>
      <sz val="8"/>
      <color indexed="20"/>
      <name val="Arial"/>
      <family val="2"/>
    </font>
    <font>
      <u val="single"/>
      <sz val="10"/>
      <color indexed="36"/>
      <name val="Arial"/>
      <family val="0"/>
    </font>
    <font>
      <b/>
      <sz val="10"/>
      <color indexed="40"/>
      <name val="Arial"/>
      <family val="2"/>
    </font>
    <font>
      <sz val="9"/>
      <color indexed="40"/>
      <name val="Arial"/>
      <family val="2"/>
    </font>
    <font>
      <b/>
      <sz val="10"/>
      <color indexed="53"/>
      <name val="Arial"/>
      <family val="2"/>
    </font>
    <font>
      <sz val="10"/>
      <color indexed="14"/>
      <name val="Arial"/>
      <family val="2"/>
    </font>
    <font>
      <b/>
      <sz val="10"/>
      <color indexed="14"/>
      <name val="Arial"/>
      <family val="2"/>
    </font>
    <font>
      <sz val="9"/>
      <color indexed="14"/>
      <name val="Arial"/>
      <family val="2"/>
    </font>
    <font>
      <sz val="8"/>
      <color indexed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7" fillId="27" borderId="1" applyNumberFormat="0" applyAlignment="0" applyProtection="0"/>
    <xf numFmtId="0" fontId="58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4" fillId="30" borderId="1" applyNumberFormat="0" applyAlignment="0" applyProtection="0"/>
    <xf numFmtId="0" fontId="65" fillId="0" borderId="6" applyNumberFormat="0" applyFill="0" applyAlignment="0" applyProtection="0"/>
    <xf numFmtId="0" fontId="66" fillId="31" borderId="0" applyNumberFormat="0" applyBorder="0" applyAlignment="0" applyProtection="0"/>
    <xf numFmtId="0" fontId="0" fillId="32" borderId="7" applyNumberFormat="0" applyFont="0" applyAlignment="0" applyProtection="0"/>
    <xf numFmtId="0" fontId="67" fillId="27" borderId="8" applyNumberFormat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334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Border="1" applyAlignment="1">
      <alignment/>
    </xf>
    <xf numFmtId="190" fontId="1" fillId="0" borderId="0" xfId="0" applyNumberFormat="1" applyFont="1" applyAlignment="1">
      <alignment horizontal="center"/>
    </xf>
    <xf numFmtId="190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/>
    </xf>
    <xf numFmtId="3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49" fontId="0" fillId="33" borderId="0" xfId="0" applyNumberFormat="1" applyFill="1" applyAlignment="1">
      <alignment/>
    </xf>
    <xf numFmtId="49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190" fontId="0" fillId="0" borderId="0" xfId="0" applyNumberFormat="1" applyFill="1" applyAlignment="1">
      <alignment/>
    </xf>
    <xf numFmtId="0" fontId="0" fillId="0" borderId="0" xfId="0" applyFill="1" applyAlignment="1">
      <alignment/>
    </xf>
    <xf numFmtId="49" fontId="0" fillId="33" borderId="0" xfId="0" applyNumberFormat="1" applyFill="1" applyAlignment="1">
      <alignment horizontal="center" shrinkToFit="1"/>
    </xf>
    <xf numFmtId="49" fontId="7" fillId="0" borderId="0" xfId="0" applyNumberFormat="1" applyFont="1" applyAlignment="1">
      <alignment/>
    </xf>
    <xf numFmtId="49" fontId="0" fillId="33" borderId="0" xfId="0" applyNumberFormat="1" applyFill="1" applyAlignment="1">
      <alignment horizontal="center"/>
    </xf>
    <xf numFmtId="3" fontId="0" fillId="33" borderId="0" xfId="0" applyNumberFormat="1" applyFill="1" applyAlignment="1">
      <alignment horizontal="center"/>
    </xf>
    <xf numFmtId="190" fontId="0" fillId="33" borderId="0" xfId="0" applyNumberFormat="1" applyFill="1" applyAlignment="1">
      <alignment/>
    </xf>
    <xf numFmtId="190" fontId="8" fillId="33" borderId="0" xfId="0" applyNumberFormat="1" applyFont="1" applyFill="1" applyAlignment="1">
      <alignment/>
    </xf>
    <xf numFmtId="192" fontId="0" fillId="0" borderId="0" xfId="0" applyNumberFormat="1" applyAlignment="1">
      <alignment/>
    </xf>
    <xf numFmtId="49" fontId="0" fillId="0" borderId="10" xfId="0" applyNumberFormat="1" applyBorder="1" applyAlignment="1">
      <alignment/>
    </xf>
    <xf numFmtId="3" fontId="0" fillId="0" borderId="10" xfId="0" applyNumberFormat="1" applyBorder="1" applyAlignment="1">
      <alignment/>
    </xf>
    <xf numFmtId="190" fontId="0" fillId="0" borderId="10" xfId="0" applyNumberFormat="1" applyFont="1" applyBorder="1" applyAlignment="1">
      <alignment/>
    </xf>
    <xf numFmtId="49" fontId="0" fillId="0" borderId="10" xfId="0" applyNumberFormat="1" applyBorder="1" applyAlignment="1">
      <alignment horizontal="center" shrinkToFit="1"/>
    </xf>
    <xf numFmtId="49" fontId="0" fillId="0" borderId="0" xfId="0" applyNumberFormat="1" applyAlignment="1">
      <alignment horizontal="center"/>
    </xf>
    <xf numFmtId="49" fontId="0" fillId="0" borderId="10" xfId="0" applyNumberFormat="1" applyBorder="1" applyAlignment="1">
      <alignment horizontal="center"/>
    </xf>
    <xf numFmtId="3" fontId="0" fillId="0" borderId="0" xfId="0" applyNumberFormat="1" applyFill="1" applyAlignment="1">
      <alignment/>
    </xf>
    <xf numFmtId="49" fontId="0" fillId="0" borderId="0" xfId="0" applyNumberFormat="1" applyFill="1" applyAlignment="1">
      <alignment horizontal="center"/>
    </xf>
    <xf numFmtId="49" fontId="0" fillId="0" borderId="0" xfId="0" applyNumberFormat="1" applyFont="1" applyFill="1" applyAlignment="1">
      <alignment horizontal="center"/>
    </xf>
    <xf numFmtId="3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center"/>
    </xf>
    <xf numFmtId="1" fontId="0" fillId="0" borderId="0" xfId="0" applyNumberFormat="1" applyAlignment="1">
      <alignment/>
    </xf>
    <xf numFmtId="1" fontId="0" fillId="0" borderId="0" xfId="0" applyNumberFormat="1" applyFill="1" applyAlignment="1">
      <alignment/>
    </xf>
    <xf numFmtId="1" fontId="0" fillId="0" borderId="0" xfId="0" applyNumberFormat="1" applyBorder="1" applyAlignment="1">
      <alignment/>
    </xf>
    <xf numFmtId="192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Font="1" applyAlignment="1">
      <alignment/>
    </xf>
    <xf numFmtId="3" fontId="3" fillId="0" borderId="0" xfId="0" applyNumberFormat="1" applyFont="1" applyFill="1" applyAlignment="1">
      <alignment/>
    </xf>
    <xf numFmtId="3" fontId="9" fillId="0" borderId="0" xfId="0" applyNumberFormat="1" applyFont="1" applyFill="1" applyAlignment="1">
      <alignment/>
    </xf>
    <xf numFmtId="49" fontId="0" fillId="0" borderId="11" xfId="0" applyNumberFormat="1" applyBorder="1" applyAlignment="1">
      <alignment/>
    </xf>
    <xf numFmtId="3" fontId="1" fillId="0" borderId="11" xfId="0" applyNumberFormat="1" applyFont="1" applyBorder="1" applyAlignment="1">
      <alignment/>
    </xf>
    <xf numFmtId="49" fontId="1" fillId="0" borderId="11" xfId="0" applyNumberFormat="1" applyFont="1" applyFill="1" applyBorder="1" applyAlignment="1">
      <alignment/>
    </xf>
    <xf numFmtId="49" fontId="0" fillId="0" borderId="11" xfId="0" applyNumberFormat="1" applyFill="1" applyBorder="1" applyAlignment="1">
      <alignment/>
    </xf>
    <xf numFmtId="49" fontId="0" fillId="0" borderId="11" xfId="0" applyNumberFormat="1" applyFill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3" fontId="0" fillId="0" borderId="11" xfId="0" applyNumberFormat="1" applyBorder="1" applyAlignment="1">
      <alignment/>
    </xf>
    <xf numFmtId="192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3" fontId="0" fillId="33" borderId="0" xfId="0" applyNumberFormat="1" applyFont="1" applyFill="1" applyAlignment="1">
      <alignment/>
    </xf>
    <xf numFmtId="49" fontId="1" fillId="33" borderId="0" xfId="0" applyNumberFormat="1" applyFont="1" applyFill="1" applyBorder="1" applyAlignment="1">
      <alignment/>
    </xf>
    <xf numFmtId="14" fontId="0" fillId="33" borderId="0" xfId="0" applyNumberFormat="1" applyFill="1" applyBorder="1" applyAlignment="1">
      <alignment/>
    </xf>
    <xf numFmtId="49" fontId="1" fillId="33" borderId="0" xfId="0" applyNumberFormat="1" applyFont="1" applyFill="1" applyAlignment="1">
      <alignment/>
    </xf>
    <xf numFmtId="49" fontId="1" fillId="33" borderId="0" xfId="0" applyNumberFormat="1" applyFont="1" applyFill="1" applyAlignment="1">
      <alignment horizontal="left"/>
    </xf>
    <xf numFmtId="3" fontId="0" fillId="33" borderId="0" xfId="0" applyNumberFormat="1" applyFill="1" applyAlignment="1">
      <alignment/>
    </xf>
    <xf numFmtId="192" fontId="0" fillId="33" borderId="0" xfId="0" applyNumberFormat="1" applyFill="1" applyAlignment="1">
      <alignment/>
    </xf>
    <xf numFmtId="0" fontId="0" fillId="33" borderId="0" xfId="0" applyFill="1" applyAlignment="1">
      <alignment/>
    </xf>
    <xf numFmtId="49" fontId="0" fillId="0" borderId="0" xfId="0" applyNumberFormat="1" applyAlignment="1">
      <alignment horizontal="left"/>
    </xf>
    <xf numFmtId="0" fontId="0" fillId="33" borderId="0" xfId="0" applyFill="1" applyBorder="1" applyAlignment="1">
      <alignment/>
    </xf>
    <xf numFmtId="49" fontId="10" fillId="0" borderId="0" xfId="0" applyNumberFormat="1" applyFont="1" applyAlignment="1">
      <alignment horizontal="center"/>
    </xf>
    <xf numFmtId="49" fontId="0" fillId="34" borderId="0" xfId="0" applyNumberFormat="1" applyFill="1" applyAlignment="1">
      <alignment/>
    </xf>
    <xf numFmtId="1" fontId="0" fillId="0" borderId="0" xfId="0" applyNumberFormat="1" applyFont="1" applyAlignment="1">
      <alignment/>
    </xf>
    <xf numFmtId="3" fontId="0" fillId="34" borderId="0" xfId="0" applyNumberFormat="1" applyFont="1" applyFill="1" applyAlignment="1">
      <alignment/>
    </xf>
    <xf numFmtId="49" fontId="0" fillId="34" borderId="0" xfId="0" applyNumberFormat="1" applyFill="1" applyAlignment="1">
      <alignment horizontal="center"/>
    </xf>
    <xf numFmtId="3" fontId="0" fillId="34" borderId="0" xfId="0" applyNumberFormat="1" applyFill="1" applyAlignment="1">
      <alignment/>
    </xf>
    <xf numFmtId="0" fontId="0" fillId="34" borderId="0" xfId="0" applyFill="1" applyAlignment="1">
      <alignment/>
    </xf>
    <xf numFmtId="0" fontId="1" fillId="33" borderId="0" xfId="0" applyFont="1" applyFill="1" applyBorder="1" applyAlignment="1">
      <alignment/>
    </xf>
    <xf numFmtId="3" fontId="0" fillId="0" borderId="0" xfId="0" applyNumberFormat="1" applyFont="1" applyFill="1" applyAlignment="1">
      <alignment/>
    </xf>
    <xf numFmtId="49" fontId="0" fillId="33" borderId="0" xfId="0" applyNumberFormat="1" applyFont="1" applyFill="1" applyAlignment="1">
      <alignment/>
    </xf>
    <xf numFmtId="49" fontId="0" fillId="33" borderId="0" xfId="0" applyNumberFormat="1" applyFont="1" applyFill="1" applyAlignment="1">
      <alignment/>
    </xf>
    <xf numFmtId="49" fontId="0" fillId="33" borderId="0" xfId="0" applyNumberFormat="1" applyFill="1" applyBorder="1" applyAlignment="1">
      <alignment/>
    </xf>
    <xf numFmtId="49" fontId="0" fillId="33" borderId="0" xfId="0" applyNumberFormat="1" applyFill="1" applyBorder="1" applyAlignment="1">
      <alignment horizontal="center"/>
    </xf>
    <xf numFmtId="3" fontId="0" fillId="33" borderId="0" xfId="0" applyNumberFormat="1" applyFill="1" applyBorder="1" applyAlignment="1">
      <alignment/>
    </xf>
    <xf numFmtId="49" fontId="1" fillId="33" borderId="0" xfId="0" applyNumberFormat="1" applyFont="1" applyFill="1" applyAlignment="1">
      <alignment horizontal="center"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center"/>
    </xf>
    <xf numFmtId="3" fontId="13" fillId="0" borderId="11" xfId="0" applyNumberFormat="1" applyFont="1" applyBorder="1" applyAlignment="1">
      <alignment/>
    </xf>
    <xf numFmtId="49" fontId="0" fillId="0" borderId="0" xfId="0" applyNumberFormat="1" applyFill="1" applyAlignment="1">
      <alignment horizontal="left"/>
    </xf>
    <xf numFmtId="3" fontId="1" fillId="0" borderId="11" xfId="0" applyNumberFormat="1" applyFont="1" applyFill="1" applyBorder="1" applyAlignment="1">
      <alignment/>
    </xf>
    <xf numFmtId="49" fontId="0" fillId="0" borderId="11" xfId="0" applyNumberFormat="1" applyFont="1" applyBorder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3" fontId="16" fillId="0" borderId="0" xfId="0" applyNumberFormat="1" applyFont="1" applyFill="1" applyAlignment="1">
      <alignment/>
    </xf>
    <xf numFmtId="3" fontId="16" fillId="33" borderId="0" xfId="0" applyNumberFormat="1" applyFont="1" applyFill="1" applyAlignment="1">
      <alignment/>
    </xf>
    <xf numFmtId="3" fontId="17" fillId="0" borderId="11" xfId="0" applyNumberFormat="1" applyFont="1" applyFill="1" applyBorder="1" applyAlignment="1">
      <alignment/>
    </xf>
    <xf numFmtId="49" fontId="0" fillId="0" borderId="11" xfId="0" applyNumberFormat="1" applyFont="1" applyBorder="1" applyAlignment="1">
      <alignment horizontal="center"/>
    </xf>
    <xf numFmtId="3" fontId="0" fillId="0" borderId="11" xfId="0" applyNumberFormat="1" applyFill="1" applyBorder="1" applyAlignment="1">
      <alignment/>
    </xf>
    <xf numFmtId="192" fontId="0" fillId="0" borderId="11" xfId="0" applyNumberFormat="1" applyFill="1" applyBorder="1" applyAlignment="1">
      <alignment/>
    </xf>
    <xf numFmtId="3" fontId="0" fillId="33" borderId="0" xfId="0" applyNumberFormat="1" applyFont="1" applyFill="1" applyAlignment="1">
      <alignment/>
    </xf>
    <xf numFmtId="49" fontId="0" fillId="33" borderId="0" xfId="0" applyNumberFormat="1" applyFont="1" applyFill="1" applyAlignment="1">
      <alignment horizontal="center"/>
    </xf>
    <xf numFmtId="0" fontId="0" fillId="33" borderId="0" xfId="0" applyFont="1" applyFill="1" applyAlignment="1">
      <alignment/>
    </xf>
    <xf numFmtId="49" fontId="1" fillId="33" borderId="0" xfId="0" applyNumberFormat="1" applyFont="1" applyFill="1" applyAlignment="1">
      <alignment/>
    </xf>
    <xf numFmtId="49" fontId="0" fillId="0" borderId="0" xfId="53" applyNumberFormat="1" applyFont="1" applyBorder="1" applyAlignment="1" applyProtection="1">
      <alignment horizontal="left"/>
      <protection/>
    </xf>
    <xf numFmtId="49" fontId="0" fillId="0" borderId="0" xfId="0" applyNumberFormat="1" applyFill="1" applyBorder="1" applyAlignment="1">
      <alignment horizontal="left"/>
    </xf>
    <xf numFmtId="49" fontId="0" fillId="0" borderId="0" xfId="0" applyNumberFormat="1" applyBorder="1" applyAlignment="1">
      <alignment horizontal="left"/>
    </xf>
    <xf numFmtId="49" fontId="0" fillId="0" borderId="0" xfId="53" applyNumberFormat="1" applyFont="1" applyFill="1" applyBorder="1" applyAlignment="1" applyProtection="1">
      <alignment horizontal="left"/>
      <protection/>
    </xf>
    <xf numFmtId="49" fontId="0" fillId="0" borderId="0" xfId="0" applyNumberFormat="1" applyFont="1" applyFill="1" applyBorder="1" applyAlignment="1">
      <alignment horizontal="left"/>
    </xf>
    <xf numFmtId="49" fontId="0" fillId="33" borderId="0" xfId="0" applyNumberFormat="1" applyFill="1" applyBorder="1" applyAlignment="1">
      <alignment horizontal="left"/>
    </xf>
    <xf numFmtId="0" fontId="0" fillId="0" borderId="0" xfId="53" applyFont="1" applyBorder="1" applyAlignment="1" applyProtection="1">
      <alignment horizontal="left"/>
      <protection/>
    </xf>
    <xf numFmtId="3" fontId="16" fillId="0" borderId="0" xfId="0" applyNumberFormat="1" applyFont="1" applyFill="1" applyAlignment="1" quotePrefix="1">
      <alignment/>
    </xf>
    <xf numFmtId="49" fontId="0" fillId="0" borderId="0" xfId="0" applyNumberFormat="1" applyBorder="1" applyAlignment="1">
      <alignment/>
    </xf>
    <xf numFmtId="3" fontId="16" fillId="0" borderId="0" xfId="0" applyNumberFormat="1" applyFont="1" applyFill="1" applyBorder="1" applyAlignment="1" quotePrefix="1">
      <alignment/>
    </xf>
    <xf numFmtId="49" fontId="0" fillId="0" borderId="0" xfId="0" applyNumberFormat="1" applyFill="1" applyBorder="1" applyAlignment="1">
      <alignment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3" fontId="0" fillId="0" borderId="12" xfId="0" applyNumberFormat="1" applyFont="1" applyFill="1" applyBorder="1" applyAlignment="1">
      <alignment/>
    </xf>
    <xf numFmtId="49" fontId="0" fillId="33" borderId="0" xfId="0" applyNumberFormat="1" applyFill="1" applyAlignment="1">
      <alignment horizontal="left"/>
    </xf>
    <xf numFmtId="3" fontId="0" fillId="0" borderId="0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3" fontId="10" fillId="0" borderId="0" xfId="0" applyNumberFormat="1" applyFont="1" applyAlignment="1">
      <alignment/>
    </xf>
    <xf numFmtId="3" fontId="1" fillId="0" borderId="11" xfId="0" applyNumberFormat="1" applyFont="1" applyBorder="1" applyAlignment="1" quotePrefix="1">
      <alignment/>
    </xf>
    <xf numFmtId="49" fontId="1" fillId="0" borderId="11" xfId="0" applyNumberFormat="1" applyFont="1" applyBorder="1" applyAlignment="1">
      <alignment/>
    </xf>
    <xf numFmtId="49" fontId="0" fillId="33" borderId="0" xfId="0" applyNumberFormat="1" applyFont="1" applyFill="1" applyAlignment="1">
      <alignment horizontal="center"/>
    </xf>
    <xf numFmtId="3" fontId="1" fillId="0" borderId="13" xfId="0" applyNumberFormat="1" applyFont="1" applyFill="1" applyBorder="1" applyAlignment="1">
      <alignment/>
    </xf>
    <xf numFmtId="49" fontId="1" fillId="0" borderId="13" xfId="0" applyNumberFormat="1" applyFont="1" applyFill="1" applyBorder="1" applyAlignment="1">
      <alignment/>
    </xf>
    <xf numFmtId="49" fontId="1" fillId="0" borderId="13" xfId="0" applyNumberFormat="1" applyFont="1" applyFill="1" applyBorder="1" applyAlignment="1">
      <alignment horizontal="center"/>
    </xf>
    <xf numFmtId="192" fontId="1" fillId="0" borderId="13" xfId="0" applyNumberFormat="1" applyFont="1" applyBorder="1" applyAlignment="1">
      <alignment/>
    </xf>
    <xf numFmtId="0" fontId="1" fillId="0" borderId="0" xfId="0" applyFont="1" applyBorder="1" applyAlignment="1">
      <alignment/>
    </xf>
    <xf numFmtId="49" fontId="0" fillId="0" borderId="13" xfId="0" applyNumberFormat="1" applyFill="1" applyBorder="1" applyAlignment="1">
      <alignment/>
    </xf>
    <xf numFmtId="49" fontId="0" fillId="0" borderId="13" xfId="0" applyNumberFormat="1" applyFont="1" applyFill="1" applyBorder="1" applyAlignment="1">
      <alignment/>
    </xf>
    <xf numFmtId="49" fontId="0" fillId="0" borderId="13" xfId="0" applyNumberFormat="1" applyFill="1" applyBorder="1" applyAlignment="1">
      <alignment horizontal="center"/>
    </xf>
    <xf numFmtId="193" fontId="0" fillId="0" borderId="13" xfId="0" applyNumberFormat="1" applyBorder="1" applyAlignment="1">
      <alignment/>
    </xf>
    <xf numFmtId="3" fontId="0" fillId="0" borderId="13" xfId="0" applyNumberFormat="1" applyFill="1" applyBorder="1" applyAlignment="1">
      <alignment/>
    </xf>
    <xf numFmtId="3" fontId="0" fillId="0" borderId="13" xfId="0" applyNumberFormat="1" applyFont="1" applyFill="1" applyBorder="1" applyAlignment="1">
      <alignment/>
    </xf>
    <xf numFmtId="3" fontId="0" fillId="0" borderId="14" xfId="0" applyNumberFormat="1" applyFill="1" applyBorder="1" applyAlignment="1">
      <alignment/>
    </xf>
    <xf numFmtId="193" fontId="0" fillId="0" borderId="11" xfId="0" applyNumberFormat="1" applyBorder="1" applyAlignment="1">
      <alignment/>
    </xf>
    <xf numFmtId="192" fontId="19" fillId="0" borderId="11" xfId="0" applyNumberFormat="1" applyFont="1" applyBorder="1" applyAlignment="1">
      <alignment/>
    </xf>
    <xf numFmtId="3" fontId="0" fillId="0" borderId="13" xfId="0" applyNumberFormat="1" applyBorder="1" applyAlignment="1">
      <alignment/>
    </xf>
    <xf numFmtId="49" fontId="0" fillId="0" borderId="13" xfId="0" applyNumberFormat="1" applyBorder="1" applyAlignment="1">
      <alignment/>
    </xf>
    <xf numFmtId="49" fontId="0" fillId="0" borderId="13" xfId="0" applyNumberFormat="1" applyBorder="1" applyAlignment="1">
      <alignment horizontal="center"/>
    </xf>
    <xf numFmtId="192" fontId="0" fillId="0" borderId="13" xfId="0" applyNumberFormat="1" applyBorder="1" applyAlignment="1">
      <alignment/>
    </xf>
    <xf numFmtId="192" fontId="0" fillId="0" borderId="0" xfId="0" applyNumberFormat="1" applyBorder="1" applyAlignment="1">
      <alignment/>
    </xf>
    <xf numFmtId="3" fontId="12" fillId="0" borderId="13" xfId="0" applyNumberFormat="1" applyFont="1" applyFill="1" applyBorder="1" applyAlignment="1">
      <alignment/>
    </xf>
    <xf numFmtId="49" fontId="12" fillId="0" borderId="13" xfId="0" applyNumberFormat="1" applyFont="1" applyBorder="1" applyAlignment="1">
      <alignment/>
    </xf>
    <xf numFmtId="49" fontId="12" fillId="0" borderId="13" xfId="0" applyNumberFormat="1" applyFont="1" applyBorder="1" applyAlignment="1">
      <alignment horizontal="center"/>
    </xf>
    <xf numFmtId="49" fontId="16" fillId="0" borderId="0" xfId="0" applyNumberFormat="1" applyFont="1" applyFill="1" applyAlignment="1">
      <alignment/>
    </xf>
    <xf numFmtId="3" fontId="16" fillId="0" borderId="13" xfId="0" applyNumberFormat="1" applyFont="1" applyBorder="1" applyAlignment="1">
      <alignment/>
    </xf>
    <xf numFmtId="49" fontId="16" fillId="0" borderId="13" xfId="0" applyNumberFormat="1" applyFont="1" applyFill="1" applyBorder="1" applyAlignment="1">
      <alignment/>
    </xf>
    <xf numFmtId="49" fontId="16" fillId="0" borderId="13" xfId="0" applyNumberFormat="1" applyFont="1" applyBorder="1" applyAlignment="1">
      <alignment/>
    </xf>
    <xf numFmtId="49" fontId="16" fillId="0" borderId="13" xfId="0" applyNumberFormat="1" applyFont="1" applyBorder="1" applyAlignment="1">
      <alignment horizontal="center"/>
    </xf>
    <xf numFmtId="0" fontId="16" fillId="0" borderId="0" xfId="0" applyFont="1" applyAlignment="1">
      <alignment/>
    </xf>
    <xf numFmtId="49" fontId="20" fillId="0" borderId="0" xfId="0" applyNumberFormat="1" applyFont="1" applyFill="1" applyAlignment="1">
      <alignment/>
    </xf>
    <xf numFmtId="3" fontId="9" fillId="0" borderId="13" xfId="0" applyNumberFormat="1" applyFont="1" applyBorder="1" applyAlignment="1">
      <alignment/>
    </xf>
    <xf numFmtId="49" fontId="9" fillId="0" borderId="13" xfId="0" applyNumberFormat="1" applyFont="1" applyFill="1" applyBorder="1" applyAlignment="1">
      <alignment/>
    </xf>
    <xf numFmtId="49" fontId="9" fillId="0" borderId="13" xfId="0" applyNumberFormat="1" applyFont="1" applyBorder="1" applyAlignment="1">
      <alignment/>
    </xf>
    <xf numFmtId="49" fontId="20" fillId="0" borderId="13" xfId="0" applyNumberFormat="1" applyFont="1" applyBorder="1" applyAlignment="1">
      <alignment horizontal="center"/>
    </xf>
    <xf numFmtId="0" fontId="20" fillId="0" borderId="0" xfId="0" applyFont="1" applyAlignment="1">
      <alignment/>
    </xf>
    <xf numFmtId="3" fontId="10" fillId="0" borderId="13" xfId="0" applyNumberFormat="1" applyFont="1" applyBorder="1" applyAlignment="1">
      <alignment/>
    </xf>
    <xf numFmtId="49" fontId="10" fillId="0" borderId="13" xfId="0" applyNumberFormat="1" applyFont="1" applyFill="1" applyBorder="1" applyAlignment="1">
      <alignment/>
    </xf>
    <xf numFmtId="3" fontId="3" fillId="0" borderId="13" xfId="0" applyNumberFormat="1" applyFont="1" applyBorder="1" applyAlignment="1">
      <alignment/>
    </xf>
    <xf numFmtId="49" fontId="3" fillId="0" borderId="13" xfId="0" applyNumberFormat="1" applyFont="1" applyFill="1" applyBorder="1" applyAlignment="1">
      <alignment/>
    </xf>
    <xf numFmtId="49" fontId="3" fillId="0" borderId="13" xfId="0" applyNumberFormat="1" applyFont="1" applyBorder="1" applyAlignment="1">
      <alignment/>
    </xf>
    <xf numFmtId="3" fontId="11" fillId="0" borderId="13" xfId="0" applyNumberFormat="1" applyFont="1" applyBorder="1" applyAlignment="1">
      <alignment/>
    </xf>
    <xf numFmtId="49" fontId="11" fillId="0" borderId="13" xfId="0" applyNumberFormat="1" applyFont="1" applyFill="1" applyBorder="1" applyAlignment="1">
      <alignment/>
    </xf>
    <xf numFmtId="49" fontId="11" fillId="0" borderId="13" xfId="0" applyNumberFormat="1" applyFont="1" applyBorder="1" applyAlignment="1">
      <alignment/>
    </xf>
    <xf numFmtId="3" fontId="22" fillId="0" borderId="13" xfId="0" applyNumberFormat="1" applyFont="1" applyBorder="1" applyAlignment="1">
      <alignment/>
    </xf>
    <xf numFmtId="49" fontId="22" fillId="0" borderId="13" xfId="0" applyNumberFormat="1" applyFont="1" applyFill="1" applyBorder="1" applyAlignment="1">
      <alignment/>
    </xf>
    <xf numFmtId="49" fontId="22" fillId="0" borderId="13" xfId="0" applyNumberFormat="1" applyFont="1" applyBorder="1" applyAlignment="1">
      <alignment/>
    </xf>
    <xf numFmtId="3" fontId="23" fillId="0" borderId="13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49" fontId="0" fillId="0" borderId="13" xfId="0" applyNumberFormat="1" applyFont="1" applyBorder="1" applyAlignment="1">
      <alignment/>
    </xf>
    <xf numFmtId="49" fontId="3" fillId="0" borderId="13" xfId="0" applyNumberFormat="1" applyFont="1" applyBorder="1" applyAlignment="1">
      <alignment/>
    </xf>
    <xf numFmtId="49" fontId="3" fillId="0" borderId="13" xfId="0" applyNumberFormat="1" applyFont="1" applyBorder="1" applyAlignment="1">
      <alignment horizontal="center"/>
    </xf>
    <xf numFmtId="193" fontId="23" fillId="0" borderId="13" xfId="0" applyNumberFormat="1" applyFont="1" applyBorder="1" applyAlignment="1">
      <alignment/>
    </xf>
    <xf numFmtId="192" fontId="19" fillId="0" borderId="0" xfId="0" applyNumberFormat="1" applyFont="1" applyBorder="1" applyAlignment="1">
      <alignment/>
    </xf>
    <xf numFmtId="3" fontId="12" fillId="0" borderId="0" xfId="0" applyNumberFormat="1" applyFont="1" applyAlignment="1">
      <alignment/>
    </xf>
    <xf numFmtId="49" fontId="12" fillId="0" borderId="0" xfId="0" applyNumberFormat="1" applyFont="1" applyAlignment="1">
      <alignment/>
    </xf>
    <xf numFmtId="49" fontId="12" fillId="0" borderId="0" xfId="0" applyNumberFormat="1" applyFont="1" applyFill="1" applyAlignment="1">
      <alignment/>
    </xf>
    <xf numFmtId="49" fontId="12" fillId="0" borderId="0" xfId="0" applyNumberFormat="1" applyFont="1" applyAlignment="1">
      <alignment horizontal="left"/>
    </xf>
    <xf numFmtId="49" fontId="12" fillId="0" borderId="0" xfId="0" applyNumberFormat="1" applyFont="1" applyAlignment="1">
      <alignment horizontal="center"/>
    </xf>
    <xf numFmtId="3" fontId="24" fillId="33" borderId="0" xfId="0" applyNumberFormat="1" applyFont="1" applyFill="1" applyAlignment="1">
      <alignment/>
    </xf>
    <xf numFmtId="49" fontId="12" fillId="33" borderId="0" xfId="0" applyNumberFormat="1" applyFont="1" applyFill="1" applyAlignment="1">
      <alignment/>
    </xf>
    <xf numFmtId="49" fontId="12" fillId="33" borderId="0" xfId="0" applyNumberFormat="1" applyFont="1" applyFill="1" applyAlignment="1">
      <alignment horizontal="center"/>
    </xf>
    <xf numFmtId="3" fontId="9" fillId="33" borderId="0" xfId="0" applyNumberFormat="1" applyFont="1" applyFill="1" applyAlignment="1">
      <alignment/>
    </xf>
    <xf numFmtId="3" fontId="24" fillId="0" borderId="0" xfId="0" applyNumberFormat="1" applyFont="1" applyFill="1" applyAlignment="1">
      <alignment/>
    </xf>
    <xf numFmtId="49" fontId="12" fillId="0" borderId="0" xfId="0" applyNumberFormat="1" applyFont="1" applyFill="1" applyAlignment="1">
      <alignment horizontal="center"/>
    </xf>
    <xf numFmtId="3" fontId="25" fillId="0" borderId="0" xfId="0" applyNumberFormat="1" applyFont="1" applyFill="1" applyAlignment="1">
      <alignment/>
    </xf>
    <xf numFmtId="49" fontId="25" fillId="0" borderId="0" xfId="0" applyNumberFormat="1" applyFont="1" applyFill="1" applyAlignment="1">
      <alignment/>
    </xf>
    <xf numFmtId="49" fontId="25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 horizontal="center"/>
    </xf>
    <xf numFmtId="3" fontId="19" fillId="0" borderId="0" xfId="0" applyNumberFormat="1" applyFont="1" applyFill="1" applyAlignment="1">
      <alignment/>
    </xf>
    <xf numFmtId="192" fontId="19" fillId="0" borderId="0" xfId="0" applyNumberFormat="1" applyFont="1" applyFill="1" applyAlignment="1">
      <alignment/>
    </xf>
    <xf numFmtId="49" fontId="16" fillId="0" borderId="0" xfId="0" applyNumberFormat="1" applyFont="1" applyFill="1" applyAlignment="1">
      <alignment horizontal="center"/>
    </xf>
    <xf numFmtId="0" fontId="16" fillId="0" borderId="0" xfId="0" applyFont="1" applyFill="1" applyBorder="1" applyAlignment="1">
      <alignment/>
    </xf>
    <xf numFmtId="0" fontId="16" fillId="0" borderId="0" xfId="0" applyFont="1" applyFill="1" applyAlignment="1">
      <alignment/>
    </xf>
    <xf numFmtId="49" fontId="16" fillId="33" borderId="0" xfId="0" applyNumberFormat="1" applyFont="1" applyFill="1" applyAlignment="1">
      <alignment/>
    </xf>
    <xf numFmtId="49" fontId="16" fillId="33" borderId="0" xfId="0" applyNumberFormat="1" applyFont="1" applyFill="1" applyAlignment="1">
      <alignment horizontal="center"/>
    </xf>
    <xf numFmtId="0" fontId="16" fillId="33" borderId="0" xfId="0" applyFont="1" applyFill="1" applyAlignment="1">
      <alignment/>
    </xf>
    <xf numFmtId="49" fontId="10" fillId="0" borderId="0" xfId="0" applyNumberFormat="1" applyFont="1" applyFill="1" applyAlignment="1">
      <alignment/>
    </xf>
    <xf numFmtId="3" fontId="26" fillId="0" borderId="0" xfId="0" applyNumberFormat="1" applyFont="1" applyFill="1" applyAlignment="1">
      <alignment/>
    </xf>
    <xf numFmtId="49" fontId="10" fillId="0" borderId="0" xfId="0" applyNumberFormat="1" applyFont="1" applyFill="1" applyAlignment="1">
      <alignment horizontal="center"/>
    </xf>
    <xf numFmtId="192" fontId="27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49" fontId="10" fillId="33" borderId="0" xfId="0" applyNumberFormat="1" applyFont="1" applyFill="1" applyAlignment="1">
      <alignment/>
    </xf>
    <xf numFmtId="3" fontId="26" fillId="33" borderId="0" xfId="0" applyNumberFormat="1" applyFont="1" applyFill="1" applyAlignment="1">
      <alignment/>
    </xf>
    <xf numFmtId="49" fontId="10" fillId="33" borderId="0" xfId="0" applyNumberFormat="1" applyFont="1" applyFill="1" applyAlignment="1">
      <alignment horizontal="center"/>
    </xf>
    <xf numFmtId="192" fontId="27" fillId="33" borderId="0" xfId="0" applyNumberFormat="1" applyFont="1" applyFill="1" applyAlignment="1">
      <alignment/>
    </xf>
    <xf numFmtId="0" fontId="0" fillId="33" borderId="0" xfId="0" applyFont="1" applyFill="1" applyBorder="1" applyAlignment="1">
      <alignment/>
    </xf>
    <xf numFmtId="0" fontId="10" fillId="33" borderId="0" xfId="0" applyFont="1" applyFill="1" applyAlignment="1">
      <alignment/>
    </xf>
    <xf numFmtId="3" fontId="20" fillId="0" borderId="0" xfId="0" applyNumberFormat="1" applyFont="1" applyFill="1" applyAlignment="1">
      <alignment/>
    </xf>
    <xf numFmtId="49" fontId="20" fillId="0" borderId="0" xfId="0" applyNumberFormat="1" applyFont="1" applyFill="1" applyAlignment="1">
      <alignment horizontal="center"/>
    </xf>
    <xf numFmtId="192" fontId="20" fillId="0" borderId="0" xfId="0" applyNumberFormat="1" applyFont="1" applyFill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Font="1" applyFill="1" applyAlignment="1">
      <alignment/>
    </xf>
    <xf numFmtId="49" fontId="9" fillId="0" borderId="0" xfId="0" applyNumberFormat="1" applyFont="1" applyFill="1" applyAlignment="1">
      <alignment/>
    </xf>
    <xf numFmtId="3" fontId="28" fillId="33" borderId="0" xfId="0" applyNumberFormat="1" applyFont="1" applyFill="1" applyAlignment="1">
      <alignment/>
    </xf>
    <xf numFmtId="49" fontId="9" fillId="33" borderId="0" xfId="0" applyNumberFormat="1" applyFont="1" applyFill="1" applyAlignment="1">
      <alignment/>
    </xf>
    <xf numFmtId="49" fontId="3" fillId="33" borderId="0" xfId="0" applyNumberFormat="1" applyFont="1" applyFill="1" applyAlignment="1">
      <alignment/>
    </xf>
    <xf numFmtId="49" fontId="3" fillId="33" borderId="0" xfId="0" applyNumberFormat="1" applyFont="1" applyFill="1" applyAlignment="1">
      <alignment horizontal="center"/>
    </xf>
    <xf numFmtId="3" fontId="19" fillId="33" borderId="0" xfId="0" applyNumberFormat="1" applyFont="1" applyFill="1" applyAlignment="1">
      <alignment/>
    </xf>
    <xf numFmtId="192" fontId="19" fillId="33" borderId="0" xfId="0" applyNumberFormat="1" applyFont="1" applyFill="1" applyAlignment="1">
      <alignment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center"/>
    </xf>
    <xf numFmtId="3" fontId="3" fillId="33" borderId="0" xfId="0" applyNumberFormat="1" applyFont="1" applyFill="1" applyAlignment="1">
      <alignment/>
    </xf>
    <xf numFmtId="192" fontId="0" fillId="0" borderId="0" xfId="0" applyNumberFormat="1" applyFont="1" applyAlignment="1">
      <alignment/>
    </xf>
    <xf numFmtId="49" fontId="11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49" fontId="11" fillId="0" borderId="0" xfId="0" applyNumberFormat="1" applyFont="1" applyAlignment="1">
      <alignment horizontal="center"/>
    </xf>
    <xf numFmtId="192" fontId="11" fillId="0" borderId="0" xfId="0" applyNumberFormat="1" applyFont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Alignment="1">
      <alignment/>
    </xf>
    <xf numFmtId="49" fontId="11" fillId="33" borderId="0" xfId="0" applyNumberFormat="1" applyFont="1" applyFill="1" applyAlignment="1">
      <alignment/>
    </xf>
    <xf numFmtId="3" fontId="11" fillId="33" borderId="0" xfId="0" applyNumberFormat="1" applyFont="1" applyFill="1" applyAlignment="1">
      <alignment/>
    </xf>
    <xf numFmtId="49" fontId="11" fillId="33" borderId="0" xfId="0" applyNumberFormat="1" applyFont="1" applyFill="1" applyAlignment="1">
      <alignment horizontal="center"/>
    </xf>
    <xf numFmtId="192" fontId="0" fillId="33" borderId="0" xfId="0" applyNumberFormat="1" applyFont="1" applyFill="1" applyAlignment="1">
      <alignment/>
    </xf>
    <xf numFmtId="192" fontId="11" fillId="33" borderId="0" xfId="0" applyNumberFormat="1" applyFont="1" applyFill="1" applyAlignment="1">
      <alignment/>
    </xf>
    <xf numFmtId="0" fontId="11" fillId="33" borderId="0" xfId="0" applyFont="1" applyFill="1" applyBorder="1" applyAlignment="1">
      <alignment/>
    </xf>
    <xf numFmtId="0" fontId="11" fillId="33" borderId="0" xfId="0" applyFont="1" applyFill="1" applyAlignment="1">
      <alignment/>
    </xf>
    <xf numFmtId="3" fontId="21" fillId="0" borderId="0" xfId="0" applyNumberFormat="1" applyFont="1" applyFill="1" applyAlignment="1">
      <alignment/>
    </xf>
    <xf numFmtId="49" fontId="21" fillId="0" borderId="0" xfId="0" applyNumberFormat="1" applyFont="1" applyFill="1" applyAlignment="1">
      <alignment/>
    </xf>
    <xf numFmtId="49" fontId="21" fillId="0" borderId="0" xfId="0" applyNumberFormat="1" applyFont="1" applyFill="1" applyAlignment="1">
      <alignment horizontal="center"/>
    </xf>
    <xf numFmtId="49" fontId="22" fillId="0" borderId="0" xfId="0" applyNumberFormat="1" applyFont="1" applyFill="1" applyAlignment="1">
      <alignment/>
    </xf>
    <xf numFmtId="3" fontId="22" fillId="0" borderId="0" xfId="0" applyNumberFormat="1" applyFont="1" applyAlignment="1">
      <alignment/>
    </xf>
    <xf numFmtId="49" fontId="22" fillId="0" borderId="0" xfId="0" applyNumberFormat="1" applyFont="1" applyAlignment="1">
      <alignment/>
    </xf>
    <xf numFmtId="49" fontId="22" fillId="0" borderId="0" xfId="0" applyNumberFormat="1" applyFont="1" applyFill="1" applyAlignment="1">
      <alignment horizontal="center"/>
    </xf>
    <xf numFmtId="192" fontId="22" fillId="0" borderId="0" xfId="0" applyNumberFormat="1" applyFont="1" applyFill="1" applyAlignment="1">
      <alignment/>
    </xf>
    <xf numFmtId="0" fontId="22" fillId="0" borderId="0" xfId="0" applyFont="1" applyFill="1" applyBorder="1" applyAlignment="1">
      <alignment/>
    </xf>
    <xf numFmtId="0" fontId="22" fillId="0" borderId="0" xfId="0" applyFont="1" applyFill="1" applyAlignment="1">
      <alignment/>
    </xf>
    <xf numFmtId="49" fontId="22" fillId="33" borderId="0" xfId="0" applyNumberFormat="1" applyFont="1" applyFill="1" applyAlignment="1">
      <alignment/>
    </xf>
    <xf numFmtId="3" fontId="22" fillId="33" borderId="0" xfId="0" applyNumberFormat="1" applyFont="1" applyFill="1" applyAlignment="1">
      <alignment/>
    </xf>
    <xf numFmtId="49" fontId="22" fillId="33" borderId="0" xfId="0" applyNumberFormat="1" applyFont="1" applyFill="1" applyAlignment="1">
      <alignment horizontal="center"/>
    </xf>
    <xf numFmtId="192" fontId="22" fillId="33" borderId="0" xfId="0" applyNumberFormat="1" applyFont="1" applyFill="1" applyAlignment="1">
      <alignment/>
    </xf>
    <xf numFmtId="0" fontId="22" fillId="33" borderId="0" xfId="0" applyFont="1" applyFill="1" applyBorder="1" applyAlignment="1">
      <alignment/>
    </xf>
    <xf numFmtId="0" fontId="22" fillId="33" borderId="0" xfId="0" applyFont="1" applyFill="1" applyAlignment="1">
      <alignment/>
    </xf>
    <xf numFmtId="49" fontId="1" fillId="0" borderId="11" xfId="0" applyNumberFormat="1" applyFont="1" applyBorder="1" applyAlignment="1">
      <alignment horizontal="center"/>
    </xf>
    <xf numFmtId="3" fontId="9" fillId="34" borderId="0" xfId="0" applyNumberFormat="1" applyFont="1" applyFill="1" applyAlignment="1">
      <alignment/>
    </xf>
    <xf numFmtId="1" fontId="0" fillId="34" borderId="0" xfId="0" applyNumberFormat="1" applyFill="1" applyAlignment="1">
      <alignment/>
    </xf>
    <xf numFmtId="1" fontId="0" fillId="0" borderId="0" xfId="0" applyNumberFormat="1" applyFill="1" applyBorder="1" applyAlignment="1">
      <alignment/>
    </xf>
    <xf numFmtId="0" fontId="0" fillId="0" borderId="0" xfId="0" applyFont="1" applyAlignment="1">
      <alignment/>
    </xf>
    <xf numFmtId="49" fontId="2" fillId="34" borderId="0" xfId="0" applyNumberFormat="1" applyFont="1" applyFill="1" applyAlignment="1">
      <alignment/>
    </xf>
    <xf numFmtId="3" fontId="4" fillId="34" borderId="0" xfId="0" applyNumberFormat="1" applyFont="1" applyFill="1" applyAlignment="1">
      <alignment/>
    </xf>
    <xf numFmtId="3" fontId="0" fillId="34" borderId="0" xfId="0" applyNumberFormat="1" applyFill="1" applyAlignment="1" quotePrefix="1">
      <alignment/>
    </xf>
    <xf numFmtId="3" fontId="3" fillId="34" borderId="0" xfId="0" applyNumberFormat="1" applyFont="1" applyFill="1" applyAlignment="1">
      <alignment/>
    </xf>
    <xf numFmtId="49" fontId="0" fillId="34" borderId="0" xfId="0" applyNumberFormat="1" applyFont="1" applyFill="1" applyAlignment="1">
      <alignment/>
    </xf>
    <xf numFmtId="49" fontId="0" fillId="34" borderId="0" xfId="0" applyNumberFormat="1" applyFont="1" applyFill="1" applyAlignment="1">
      <alignment/>
    </xf>
    <xf numFmtId="3" fontId="10" fillId="33" borderId="0" xfId="0" applyNumberFormat="1" applyFont="1" applyFill="1" applyAlignment="1">
      <alignment/>
    </xf>
    <xf numFmtId="49" fontId="0" fillId="0" borderId="0" xfId="0" applyNumberFormat="1" applyFill="1" applyAlignment="1">
      <alignment/>
    </xf>
    <xf numFmtId="0" fontId="16" fillId="34" borderId="0" xfId="0" applyFont="1" applyFill="1" applyBorder="1" applyAlignment="1">
      <alignment/>
    </xf>
    <xf numFmtId="49" fontId="30" fillId="0" borderId="0" xfId="0" applyNumberFormat="1" applyFont="1" applyFill="1" applyAlignment="1">
      <alignment/>
    </xf>
    <xf numFmtId="0" fontId="22" fillId="0" borderId="0" xfId="0" applyFont="1" applyAlignment="1">
      <alignment/>
    </xf>
    <xf numFmtId="3" fontId="31" fillId="0" borderId="0" xfId="0" applyNumberFormat="1" applyFont="1" applyFill="1" applyAlignment="1">
      <alignment/>
    </xf>
    <xf numFmtId="3" fontId="31" fillId="0" borderId="0" xfId="0" applyNumberFormat="1" applyFont="1" applyAlignment="1">
      <alignment/>
    </xf>
    <xf numFmtId="192" fontId="22" fillId="0" borderId="0" xfId="0" applyNumberFormat="1" applyFont="1" applyAlignment="1">
      <alignment/>
    </xf>
    <xf numFmtId="49" fontId="22" fillId="0" borderId="0" xfId="0" applyNumberFormat="1" applyFont="1" applyAlignment="1">
      <alignment horizontal="center"/>
    </xf>
    <xf numFmtId="3" fontId="22" fillId="0" borderId="0" xfId="0" applyNumberFormat="1" applyFont="1" applyFill="1" applyAlignment="1">
      <alignment/>
    </xf>
    <xf numFmtId="190" fontId="22" fillId="0" borderId="0" xfId="0" applyNumberFormat="1" applyFont="1" applyFill="1" applyAlignment="1">
      <alignment/>
    </xf>
    <xf numFmtId="3" fontId="16" fillId="0" borderId="0" xfId="0" applyNumberFormat="1" applyFont="1" applyAlignment="1">
      <alignment/>
    </xf>
    <xf numFmtId="3" fontId="16" fillId="0" borderId="0" xfId="0" applyNumberFormat="1" applyFont="1" applyAlignment="1" quotePrefix="1">
      <alignment/>
    </xf>
    <xf numFmtId="1" fontId="16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3" fontId="9" fillId="0" borderId="0" xfId="0" applyNumberFormat="1" applyFont="1" applyAlignment="1" quotePrefix="1">
      <alignment/>
    </xf>
    <xf numFmtId="3" fontId="9" fillId="33" borderId="0" xfId="0" applyNumberFormat="1" applyFont="1" applyFill="1" applyAlignment="1">
      <alignment/>
    </xf>
    <xf numFmtId="1" fontId="9" fillId="0" borderId="0" xfId="0" applyNumberFormat="1" applyFont="1" applyAlignment="1">
      <alignment/>
    </xf>
    <xf numFmtId="3" fontId="10" fillId="0" borderId="0" xfId="0" applyNumberFormat="1" applyFont="1" applyFill="1" applyAlignment="1">
      <alignment/>
    </xf>
    <xf numFmtId="3" fontId="10" fillId="33" borderId="0" xfId="0" applyNumberFormat="1" applyFont="1" applyFill="1" applyAlignment="1" quotePrefix="1">
      <alignment/>
    </xf>
    <xf numFmtId="3" fontId="10" fillId="0" borderId="0" xfId="0" applyNumberFormat="1" applyFont="1" applyAlignment="1" quotePrefix="1">
      <alignment/>
    </xf>
    <xf numFmtId="49" fontId="32" fillId="0" borderId="0" xfId="0" applyNumberFormat="1" applyFont="1" applyFill="1" applyAlignment="1">
      <alignment/>
    </xf>
    <xf numFmtId="3" fontId="12" fillId="0" borderId="0" xfId="0" applyNumberFormat="1" applyFont="1" applyFill="1" applyAlignment="1">
      <alignment/>
    </xf>
    <xf numFmtId="190" fontId="12" fillId="0" borderId="0" xfId="0" applyNumberFormat="1" applyFont="1" applyFill="1" applyAlignment="1">
      <alignment/>
    </xf>
    <xf numFmtId="0" fontId="12" fillId="0" borderId="0" xfId="0" applyFont="1" applyAlignment="1">
      <alignment/>
    </xf>
    <xf numFmtId="0" fontId="12" fillId="0" borderId="0" xfId="0" applyFont="1" applyFill="1" applyBorder="1" applyAlignment="1">
      <alignment/>
    </xf>
    <xf numFmtId="3" fontId="24" fillId="0" borderId="0" xfId="0" applyNumberFormat="1" applyFont="1" applyAlignment="1">
      <alignment/>
    </xf>
    <xf numFmtId="0" fontId="12" fillId="0" borderId="0" xfId="0" applyFont="1" applyFill="1" applyAlignment="1">
      <alignment/>
    </xf>
    <xf numFmtId="49" fontId="33" fillId="0" borderId="0" xfId="0" applyNumberFormat="1" applyFont="1" applyAlignment="1">
      <alignment/>
    </xf>
    <xf numFmtId="3" fontId="33" fillId="0" borderId="0" xfId="0" applyNumberFormat="1" applyFont="1" applyAlignment="1">
      <alignment/>
    </xf>
    <xf numFmtId="49" fontId="34" fillId="0" borderId="0" xfId="0" applyNumberFormat="1" applyFont="1" applyFill="1" applyAlignment="1">
      <alignment/>
    </xf>
    <xf numFmtId="49" fontId="33" fillId="0" borderId="0" xfId="0" applyNumberFormat="1" applyFont="1" applyFill="1" applyAlignment="1">
      <alignment/>
    </xf>
    <xf numFmtId="49" fontId="33" fillId="0" borderId="0" xfId="0" applyNumberFormat="1" applyFont="1" applyFill="1" applyAlignment="1">
      <alignment horizontal="center"/>
    </xf>
    <xf numFmtId="3" fontId="33" fillId="0" borderId="0" xfId="0" applyNumberFormat="1" applyFont="1" applyFill="1" applyAlignment="1">
      <alignment/>
    </xf>
    <xf numFmtId="190" fontId="33" fillId="0" borderId="0" xfId="0" applyNumberFormat="1" applyFont="1" applyFill="1" applyAlignment="1">
      <alignment/>
    </xf>
    <xf numFmtId="0" fontId="33" fillId="0" borderId="0" xfId="0" applyFont="1" applyAlignment="1">
      <alignment/>
    </xf>
    <xf numFmtId="0" fontId="33" fillId="0" borderId="0" xfId="0" applyFont="1" applyFill="1" applyBorder="1" applyAlignment="1">
      <alignment/>
    </xf>
    <xf numFmtId="3" fontId="35" fillId="0" borderId="0" xfId="0" applyNumberFormat="1" applyFont="1" applyFill="1" applyAlignment="1">
      <alignment/>
    </xf>
    <xf numFmtId="3" fontId="35" fillId="0" borderId="0" xfId="0" applyNumberFormat="1" applyFont="1" applyAlignment="1">
      <alignment/>
    </xf>
    <xf numFmtId="0" fontId="33" fillId="0" borderId="0" xfId="0" applyFont="1" applyFill="1" applyAlignment="1">
      <alignment/>
    </xf>
    <xf numFmtId="192" fontId="36" fillId="0" borderId="0" xfId="0" applyNumberFormat="1" applyFont="1" applyFill="1" applyAlignment="1">
      <alignment/>
    </xf>
    <xf numFmtId="192" fontId="33" fillId="0" borderId="0" xfId="0" applyNumberFormat="1" applyFont="1" applyFill="1" applyAlignment="1">
      <alignment/>
    </xf>
    <xf numFmtId="49" fontId="33" fillId="33" borderId="0" xfId="0" applyNumberFormat="1" applyFont="1" applyFill="1" applyAlignment="1">
      <alignment/>
    </xf>
    <xf numFmtId="3" fontId="33" fillId="33" borderId="0" xfId="0" applyNumberFormat="1" applyFont="1" applyFill="1" applyAlignment="1">
      <alignment/>
    </xf>
    <xf numFmtId="49" fontId="33" fillId="33" borderId="0" xfId="0" applyNumberFormat="1" applyFont="1" applyFill="1" applyAlignment="1">
      <alignment horizontal="center"/>
    </xf>
    <xf numFmtId="192" fontId="36" fillId="33" borderId="0" xfId="0" applyNumberFormat="1" applyFont="1" applyFill="1" applyAlignment="1">
      <alignment/>
    </xf>
    <xf numFmtId="192" fontId="33" fillId="33" borderId="0" xfId="0" applyNumberFormat="1" applyFont="1" applyFill="1" applyAlignment="1">
      <alignment/>
    </xf>
    <xf numFmtId="0" fontId="33" fillId="33" borderId="0" xfId="0" applyFont="1" applyFill="1" applyBorder="1" applyAlignment="1">
      <alignment/>
    </xf>
    <xf numFmtId="0" fontId="33" fillId="33" borderId="0" xfId="0" applyFont="1" applyFill="1" applyAlignment="1">
      <alignment/>
    </xf>
    <xf numFmtId="3" fontId="36" fillId="0" borderId="0" xfId="0" applyNumberFormat="1" applyFont="1" applyFill="1" applyAlignment="1">
      <alignment/>
    </xf>
    <xf numFmtId="49" fontId="33" fillId="0" borderId="13" xfId="0" applyNumberFormat="1" applyFont="1" applyFill="1" applyBorder="1" applyAlignment="1">
      <alignment/>
    </xf>
    <xf numFmtId="49" fontId="33" fillId="0" borderId="13" xfId="0" applyNumberFormat="1" applyFont="1" applyBorder="1" applyAlignment="1">
      <alignment/>
    </xf>
    <xf numFmtId="3" fontId="36" fillId="33" borderId="0" xfId="0" applyNumberFormat="1" applyFont="1" applyFill="1" applyAlignment="1">
      <alignment/>
    </xf>
    <xf numFmtId="196" fontId="33" fillId="0" borderId="0" xfId="0" applyNumberFormat="1" applyFont="1" applyFill="1" applyAlignment="1">
      <alignment/>
    </xf>
    <xf numFmtId="4" fontId="33" fillId="0" borderId="0" xfId="0" applyNumberFormat="1" applyFont="1" applyAlignment="1">
      <alignment/>
    </xf>
    <xf numFmtId="195" fontId="33" fillId="0" borderId="0" xfId="0" applyNumberFormat="1" applyFont="1" applyFill="1" applyBorder="1" applyAlignment="1">
      <alignment/>
    </xf>
    <xf numFmtId="3" fontId="3" fillId="33" borderId="0" xfId="0" applyNumberFormat="1" applyFont="1" applyFill="1" applyAlignment="1" quotePrefix="1">
      <alignment/>
    </xf>
    <xf numFmtId="3" fontId="3" fillId="0" borderId="0" xfId="0" applyNumberFormat="1" applyFont="1" applyAlignment="1" quotePrefix="1">
      <alignment/>
    </xf>
    <xf numFmtId="1" fontId="3" fillId="0" borderId="0" xfId="0" applyNumberFormat="1" applyFont="1" applyAlignment="1">
      <alignment/>
    </xf>
    <xf numFmtId="3" fontId="3" fillId="33" borderId="0" xfId="0" applyNumberFormat="1" applyFont="1" applyFill="1" applyBorder="1" applyAlignment="1">
      <alignment/>
    </xf>
    <xf numFmtId="3" fontId="11" fillId="0" borderId="0" xfId="0" applyNumberFormat="1" applyFont="1" applyFill="1" applyAlignment="1">
      <alignment/>
    </xf>
    <xf numFmtId="1" fontId="11" fillId="0" borderId="0" xfId="0" applyNumberFormat="1" applyFont="1" applyAlignment="1">
      <alignment/>
    </xf>
    <xf numFmtId="1" fontId="11" fillId="0" borderId="0" xfId="0" applyNumberFormat="1" applyFont="1" applyFill="1" applyAlignment="1">
      <alignment/>
    </xf>
    <xf numFmtId="3" fontId="12" fillId="33" borderId="0" xfId="0" applyNumberFormat="1" applyFont="1" applyFill="1" applyAlignment="1">
      <alignment/>
    </xf>
    <xf numFmtId="195" fontId="12" fillId="0" borderId="0" xfId="0" applyNumberFormat="1" applyFont="1" applyFill="1" applyBorder="1" applyAlignment="1">
      <alignment/>
    </xf>
    <xf numFmtId="3" fontId="33" fillId="0" borderId="13" xfId="0" applyNumberFormat="1" applyFont="1" applyFill="1" applyBorder="1" applyAlignment="1">
      <alignment/>
    </xf>
    <xf numFmtId="3" fontId="33" fillId="0" borderId="0" xfId="0" applyNumberFormat="1" applyFont="1" applyAlignment="1" quotePrefix="1">
      <alignment/>
    </xf>
    <xf numFmtId="3" fontId="33" fillId="33" borderId="0" xfId="0" applyNumberFormat="1" applyFont="1" applyFill="1" applyAlignment="1" quotePrefix="1">
      <alignment/>
    </xf>
    <xf numFmtId="192" fontId="19" fillId="0" borderId="11" xfId="0" applyNumberFormat="1" applyFont="1" applyBorder="1" applyAlignment="1">
      <alignment/>
    </xf>
    <xf numFmtId="196" fontId="22" fillId="0" borderId="0" xfId="0" applyNumberFormat="1" applyFont="1" applyFill="1" applyAlignment="1">
      <alignment/>
    </xf>
    <xf numFmtId="196" fontId="12" fillId="0" borderId="0" xfId="0" applyNumberFormat="1" applyFont="1" applyFill="1" applyAlignment="1">
      <alignment/>
    </xf>
    <xf numFmtId="4" fontId="12" fillId="0" borderId="0" xfId="0" applyNumberFormat="1" applyFont="1" applyAlignment="1">
      <alignment/>
    </xf>
    <xf numFmtId="4" fontId="22" fillId="0" borderId="0" xfId="0" applyNumberFormat="1" applyFont="1" applyAlignment="1">
      <alignment/>
    </xf>
    <xf numFmtId="49" fontId="22" fillId="0" borderId="0" xfId="0" applyNumberFormat="1" applyFont="1" applyFill="1" applyBorder="1" applyAlignment="1">
      <alignment/>
    </xf>
    <xf numFmtId="0" fontId="0" fillId="33" borderId="0" xfId="0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80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C24" sqref="C24"/>
    </sheetView>
  </sheetViews>
  <sheetFormatPr defaultColWidth="0" defaultRowHeight="12.75" zeroHeight="1"/>
  <cols>
    <col min="1" max="1" width="5.140625" style="1" customWidth="1"/>
    <col min="2" max="2" width="10.28125" style="5" customWidth="1"/>
    <col min="3" max="3" width="14.00390625" style="1" customWidth="1"/>
    <col min="4" max="4" width="14.57421875" style="1" customWidth="1"/>
    <col min="5" max="5" width="9.57421875" style="1" customWidth="1"/>
    <col min="6" max="6" width="9.140625" style="26" customWidth="1"/>
    <col min="7" max="7" width="6.8515625" style="26" customWidth="1"/>
    <col min="8" max="8" width="10.140625" style="5" customWidth="1"/>
    <col min="9" max="9" width="8.28125" style="4" customWidth="1"/>
    <col min="10" max="10" width="18.28125" style="0" customWidth="1"/>
    <col min="11" max="11" width="18.28125" style="14" hidden="1" customWidth="1"/>
    <col min="12" max="12" width="18.28125" style="0" hidden="1" customWidth="1"/>
    <col min="13" max="13" width="9.8515625" style="0" customWidth="1"/>
    <col min="14" max="16384" width="9.8515625" style="0" hidden="1" customWidth="1"/>
  </cols>
  <sheetData>
    <row r="1" spans="1:11" ht="15.75" customHeight="1">
      <c r="A1" s="16"/>
      <c r="B1" s="7"/>
      <c r="C1" s="8"/>
      <c r="D1" s="8"/>
      <c r="E1" s="9"/>
      <c r="F1" s="8"/>
      <c r="G1" s="8"/>
      <c r="H1" s="7"/>
      <c r="I1" s="3"/>
      <c r="K1"/>
    </row>
    <row r="2" spans="1:11" ht="17.25" customHeight="1">
      <c r="A2" s="10"/>
      <c r="B2" s="333" t="s">
        <v>1192</v>
      </c>
      <c r="C2" s="333"/>
      <c r="D2" s="333"/>
      <c r="E2" s="333"/>
      <c r="F2" s="333"/>
      <c r="G2" s="333"/>
      <c r="H2" s="333"/>
      <c r="I2" s="20"/>
      <c r="K2"/>
    </row>
    <row r="3" spans="1:9" s="14" customFormat="1" ht="18" customHeight="1">
      <c r="A3" s="11"/>
      <c r="B3" s="12"/>
      <c r="C3" s="12"/>
      <c r="D3" s="12"/>
      <c r="E3" s="12"/>
      <c r="F3" s="12"/>
      <c r="G3" s="12"/>
      <c r="H3" s="12"/>
      <c r="I3" s="13"/>
    </row>
    <row r="4" spans="1:11" ht="15" customHeight="1">
      <c r="A4" s="10"/>
      <c r="B4" s="18" t="s">
        <v>2</v>
      </c>
      <c r="C4" s="17" t="s">
        <v>8</v>
      </c>
      <c r="D4" s="17" t="s">
        <v>3</v>
      </c>
      <c r="E4" s="17" t="s">
        <v>9</v>
      </c>
      <c r="F4" s="17" t="s">
        <v>4</v>
      </c>
      <c r="G4" s="15" t="s">
        <v>6</v>
      </c>
      <c r="H4" s="18" t="s">
        <v>5</v>
      </c>
      <c r="I4" s="19" t="s">
        <v>7</v>
      </c>
      <c r="K4"/>
    </row>
    <row r="5" spans="1:13" ht="18.75" customHeight="1">
      <c r="A5" s="22"/>
      <c r="B5" s="22" t="s">
        <v>1025</v>
      </c>
      <c r="C5" s="22"/>
      <c r="D5" s="22"/>
      <c r="E5" s="22"/>
      <c r="F5" s="27"/>
      <c r="G5" s="25"/>
      <c r="H5" s="23">
        <v>0</v>
      </c>
      <c r="I5" s="24">
        <v>490</v>
      </c>
      <c r="K5" t="s">
        <v>10</v>
      </c>
      <c r="L5" t="s">
        <v>11</v>
      </c>
      <c r="M5" s="2">
        <v>490</v>
      </c>
    </row>
    <row r="6" spans="2:13" ht="12.75">
      <c r="B6" s="28"/>
      <c r="C6" s="11"/>
      <c r="D6" s="11"/>
      <c r="E6" s="11"/>
      <c r="F6" s="29"/>
      <c r="I6" s="21"/>
      <c r="K6"/>
      <c r="M6" s="2">
        <v>490</v>
      </c>
    </row>
    <row r="7" spans="2:13" ht="12.75">
      <c r="B7" s="28"/>
      <c r="D7" s="11"/>
      <c r="I7" s="21"/>
      <c r="K7"/>
      <c r="M7" s="2">
        <v>490</v>
      </c>
    </row>
    <row r="8" spans="2:13" ht="12.75">
      <c r="B8" s="28"/>
      <c r="D8" s="11"/>
      <c r="I8" s="21"/>
      <c r="K8"/>
      <c r="M8" s="2">
        <v>490</v>
      </c>
    </row>
    <row r="9" spans="1:13" ht="12.75">
      <c r="A9" s="105"/>
      <c r="B9" s="116" t="s">
        <v>1026</v>
      </c>
      <c r="C9" s="117"/>
      <c r="D9" s="117" t="s">
        <v>1027</v>
      </c>
      <c r="E9" s="117" t="s">
        <v>1028</v>
      </c>
      <c r="F9" s="118"/>
      <c r="G9" s="118"/>
      <c r="H9" s="116"/>
      <c r="I9" s="119" t="s">
        <v>1029</v>
      </c>
      <c r="J9" s="120"/>
      <c r="K9" s="2"/>
      <c r="M9" s="2">
        <v>490</v>
      </c>
    </row>
    <row r="10" spans="1:13" ht="12.75">
      <c r="A10" s="103"/>
      <c r="B10" s="116">
        <v>2199721</v>
      </c>
      <c r="C10" s="121"/>
      <c r="D10" s="117" t="s">
        <v>453</v>
      </c>
      <c r="E10" s="122" t="s">
        <v>1077</v>
      </c>
      <c r="F10" s="123"/>
      <c r="G10" s="123"/>
      <c r="H10" s="5">
        <v>-2199721</v>
      </c>
      <c r="I10" s="124">
        <v>4489.2265306122445</v>
      </c>
      <c r="J10" s="2"/>
      <c r="K10" s="2"/>
      <c r="L10" s="2"/>
      <c r="M10" s="2">
        <v>490</v>
      </c>
    </row>
    <row r="11" spans="1:13" ht="12.75">
      <c r="A11" s="103"/>
      <c r="B11" s="116">
        <v>418724</v>
      </c>
      <c r="C11" s="121"/>
      <c r="D11" s="117" t="s">
        <v>1030</v>
      </c>
      <c r="E11" s="122" t="s">
        <v>1191</v>
      </c>
      <c r="F11" s="123"/>
      <c r="G11" s="123"/>
      <c r="H11" s="125">
        <v>-2618445</v>
      </c>
      <c r="I11" s="124">
        <v>854.5387755102041</v>
      </c>
      <c r="J11" s="2"/>
      <c r="K11" s="2"/>
      <c r="L11" s="2"/>
      <c r="M11" s="2">
        <v>490</v>
      </c>
    </row>
    <row r="12" spans="1:13" ht="12.75">
      <c r="A12" s="103"/>
      <c r="B12" s="116">
        <v>1246825</v>
      </c>
      <c r="C12" s="121"/>
      <c r="D12" s="117" t="s">
        <v>473</v>
      </c>
      <c r="E12" s="122" t="s">
        <v>1076</v>
      </c>
      <c r="F12" s="123"/>
      <c r="G12" s="123"/>
      <c r="H12" s="125">
        <v>-3865270</v>
      </c>
      <c r="I12" s="124">
        <v>2544.5408163265306</v>
      </c>
      <c r="J12" s="2"/>
      <c r="K12" s="2"/>
      <c r="L12" s="2"/>
      <c r="M12" s="2">
        <v>490</v>
      </c>
    </row>
    <row r="13" spans="1:13" ht="12.75">
      <c r="A13" s="103"/>
      <c r="B13" s="116">
        <v>1225284</v>
      </c>
      <c r="C13" s="121"/>
      <c r="D13" s="117" t="s">
        <v>619</v>
      </c>
      <c r="E13" s="122" t="s">
        <v>1190</v>
      </c>
      <c r="F13" s="123"/>
      <c r="G13" s="123"/>
      <c r="H13" s="125">
        <v>-5090554</v>
      </c>
      <c r="I13" s="124">
        <v>2500.579591836735</v>
      </c>
      <c r="J13" s="2"/>
      <c r="K13" s="2"/>
      <c r="L13" s="2"/>
      <c r="M13" s="2">
        <v>490</v>
      </c>
    </row>
    <row r="14" spans="1:13" s="14" customFormat="1" ht="12.75">
      <c r="A14" s="105"/>
      <c r="B14" s="116">
        <v>220707</v>
      </c>
      <c r="C14" s="121"/>
      <c r="D14" s="117" t="s">
        <v>816</v>
      </c>
      <c r="E14" s="122" t="s">
        <v>1034</v>
      </c>
      <c r="F14" s="123"/>
      <c r="G14" s="123"/>
      <c r="H14" s="125">
        <v>-5311261</v>
      </c>
      <c r="I14" s="124">
        <v>450.4224489795918</v>
      </c>
      <c r="J14" s="39"/>
      <c r="K14" s="2"/>
      <c r="L14" s="39"/>
      <c r="M14" s="2">
        <v>490</v>
      </c>
    </row>
    <row r="15" spans="1:13" s="14" customFormat="1" ht="12.75">
      <c r="A15" s="105"/>
      <c r="B15" s="116">
        <v>1272300</v>
      </c>
      <c r="C15" s="121"/>
      <c r="D15" s="117" t="s">
        <v>839</v>
      </c>
      <c r="E15" s="121" t="s">
        <v>1031</v>
      </c>
      <c r="F15" s="123"/>
      <c r="G15" s="123"/>
      <c r="H15" s="125">
        <v>-6583561</v>
      </c>
      <c r="I15" s="124">
        <v>2596.530612244898</v>
      </c>
      <c r="J15" s="39"/>
      <c r="K15" s="2"/>
      <c r="L15" s="39"/>
      <c r="M15" s="2">
        <v>490</v>
      </c>
    </row>
    <row r="16" spans="1:13" s="14" customFormat="1" ht="12.75">
      <c r="A16" s="105"/>
      <c r="B16" s="116">
        <v>1621817</v>
      </c>
      <c r="C16" s="121"/>
      <c r="D16" s="117" t="s">
        <v>1022</v>
      </c>
      <c r="E16" s="121"/>
      <c r="F16" s="123"/>
      <c r="G16" s="123"/>
      <c r="H16" s="126">
        <v>-8205378</v>
      </c>
      <c r="I16" s="124">
        <v>3309.830612244898</v>
      </c>
      <c r="J16" s="39"/>
      <c r="K16" s="2"/>
      <c r="L16" s="39"/>
      <c r="M16" s="2">
        <v>490</v>
      </c>
    </row>
    <row r="17" spans="1:13" ht="12.75">
      <c r="A17" s="103"/>
      <c r="B17" s="116">
        <v>8205378</v>
      </c>
      <c r="C17" s="117" t="s">
        <v>1033</v>
      </c>
      <c r="D17" s="121"/>
      <c r="E17" s="121"/>
      <c r="F17" s="123"/>
      <c r="G17" s="123"/>
      <c r="H17" s="125">
        <v>0</v>
      </c>
      <c r="I17" s="124">
        <v>16745.6693877551</v>
      </c>
      <c r="J17" s="2"/>
      <c r="K17" s="2"/>
      <c r="L17" s="2"/>
      <c r="M17" s="2">
        <v>490</v>
      </c>
    </row>
    <row r="18" spans="3:14" ht="12.75">
      <c r="C18" s="36"/>
      <c r="D18" s="11"/>
      <c r="E18" s="36"/>
      <c r="H18" s="125"/>
      <c r="I18" s="21"/>
      <c r="J18" s="35"/>
      <c r="K18" s="35"/>
      <c r="L18" s="35"/>
      <c r="M18" s="2">
        <v>490</v>
      </c>
      <c r="N18" s="37">
        <v>500</v>
      </c>
    </row>
    <row r="19" spans="1:13" s="51" customFormat="1" ht="13.5" thickBot="1">
      <c r="A19" s="43"/>
      <c r="B19" s="81">
        <v>8205378</v>
      </c>
      <c r="C19" s="114" t="s">
        <v>1032</v>
      </c>
      <c r="D19" s="46"/>
      <c r="E19" s="46"/>
      <c r="F19" s="47"/>
      <c r="G19" s="48"/>
      <c r="H19" s="49">
        <v>-8205378</v>
      </c>
      <c r="I19" s="128">
        <v>16745.6693877551</v>
      </c>
      <c r="M19" s="2">
        <v>490</v>
      </c>
    </row>
    <row r="20" spans="3:14" ht="12.75">
      <c r="C20" s="36"/>
      <c r="D20" s="11"/>
      <c r="E20" s="36"/>
      <c r="H20" s="127"/>
      <c r="I20" s="21"/>
      <c r="J20" s="35"/>
      <c r="K20" s="35"/>
      <c r="L20" s="35"/>
      <c r="M20" s="2">
        <v>490</v>
      </c>
      <c r="N20" s="37"/>
    </row>
    <row r="21" spans="3:14" ht="12.75">
      <c r="C21" s="36"/>
      <c r="D21" s="11"/>
      <c r="E21" s="36"/>
      <c r="H21" s="127"/>
      <c r="I21" s="21"/>
      <c r="J21" s="35"/>
      <c r="K21" s="35"/>
      <c r="L21" s="35"/>
      <c r="M21" s="2">
        <v>490</v>
      </c>
      <c r="N21" s="37"/>
    </row>
    <row r="22" spans="1:13" s="51" customFormat="1" ht="13.5" thickBot="1">
      <c r="A22" s="43"/>
      <c r="B22" s="44">
        <v>2199721</v>
      </c>
      <c r="C22" s="43"/>
      <c r="D22" s="45" t="s">
        <v>12</v>
      </c>
      <c r="E22" s="46"/>
      <c r="F22" s="47"/>
      <c r="G22" s="48"/>
      <c r="H22" s="49">
        <v>-2199721</v>
      </c>
      <c r="I22" s="50">
        <v>4489.2265306122445</v>
      </c>
      <c r="M22" s="2">
        <v>490</v>
      </c>
    </row>
    <row r="23" spans="4:13" ht="12.75">
      <c r="D23" s="11"/>
      <c r="I23" s="21"/>
      <c r="K23"/>
      <c r="M23" s="2">
        <v>490</v>
      </c>
    </row>
    <row r="24" spans="4:13" ht="12.75">
      <c r="D24" s="11"/>
      <c r="I24" s="21"/>
      <c r="K24"/>
      <c r="M24" s="2">
        <v>490</v>
      </c>
    </row>
    <row r="25" spans="1:13" s="59" customFormat="1" ht="12.75">
      <c r="A25" s="10"/>
      <c r="B25" s="217">
        <v>113200</v>
      </c>
      <c r="C25" s="53" t="s">
        <v>13</v>
      </c>
      <c r="D25" s="54" t="s">
        <v>14</v>
      </c>
      <c r="E25" s="53" t="s">
        <v>15</v>
      </c>
      <c r="F25" s="55" t="s">
        <v>16</v>
      </c>
      <c r="G25" s="56" t="s">
        <v>17</v>
      </c>
      <c r="H25" s="57"/>
      <c r="I25" s="58">
        <v>231.0204081632653</v>
      </c>
      <c r="J25" s="58"/>
      <c r="K25" s="58"/>
      <c r="M25" s="2">
        <v>490</v>
      </c>
    </row>
    <row r="26" spans="2:13" ht="12.75">
      <c r="B26" s="41"/>
      <c r="D26" s="11"/>
      <c r="G26" s="30"/>
      <c r="H26" s="5">
        <v>0</v>
      </c>
      <c r="I26" s="38">
        <v>0</v>
      </c>
      <c r="K26"/>
      <c r="M26" s="2">
        <v>490</v>
      </c>
    </row>
    <row r="27" spans="1:13" s="59" customFormat="1" ht="12.75">
      <c r="A27" s="10"/>
      <c r="B27" s="217">
        <v>42800</v>
      </c>
      <c r="C27" s="53" t="s">
        <v>64</v>
      </c>
      <c r="D27" s="54" t="s">
        <v>65</v>
      </c>
      <c r="E27" s="53" t="s">
        <v>66</v>
      </c>
      <c r="F27" s="55" t="s">
        <v>67</v>
      </c>
      <c r="G27" s="56" t="s">
        <v>17</v>
      </c>
      <c r="H27" s="57"/>
      <c r="I27" s="58">
        <v>87.34693877551021</v>
      </c>
      <c r="J27" s="58"/>
      <c r="K27" s="58"/>
      <c r="M27" s="2">
        <v>490</v>
      </c>
    </row>
    <row r="28" spans="2:13" ht="12.75">
      <c r="B28" s="6"/>
      <c r="H28" s="5">
        <v>0</v>
      </c>
      <c r="I28" s="38">
        <v>0</v>
      </c>
      <c r="K28"/>
      <c r="M28" s="2">
        <v>490</v>
      </c>
    </row>
    <row r="29" spans="1:13" s="59" customFormat="1" ht="12.75">
      <c r="A29" s="10"/>
      <c r="B29" s="217">
        <v>18300</v>
      </c>
      <c r="C29" s="53" t="s">
        <v>89</v>
      </c>
      <c r="D29" s="54" t="s">
        <v>90</v>
      </c>
      <c r="E29" s="53" t="s">
        <v>91</v>
      </c>
      <c r="F29" s="55" t="s">
        <v>92</v>
      </c>
      <c r="G29" s="56" t="s">
        <v>93</v>
      </c>
      <c r="H29" s="57"/>
      <c r="I29" s="58">
        <v>37.3469387755102</v>
      </c>
      <c r="J29" s="58"/>
      <c r="K29" s="58"/>
      <c r="M29" s="2">
        <v>490</v>
      </c>
    </row>
    <row r="30" spans="2:13" ht="12.75">
      <c r="B30" s="6"/>
      <c r="H30" s="5">
        <v>0</v>
      </c>
      <c r="I30" s="38">
        <v>0</v>
      </c>
      <c r="K30"/>
      <c r="M30" s="2">
        <v>490</v>
      </c>
    </row>
    <row r="31" spans="1:13" s="59" customFormat="1" ht="12.75">
      <c r="A31" s="10"/>
      <c r="B31" s="217">
        <v>18700</v>
      </c>
      <c r="C31" s="53" t="s">
        <v>104</v>
      </c>
      <c r="D31" s="54" t="s">
        <v>65</v>
      </c>
      <c r="E31" s="53" t="s">
        <v>91</v>
      </c>
      <c r="F31" s="69" t="s">
        <v>105</v>
      </c>
      <c r="G31" s="56" t="s">
        <v>106</v>
      </c>
      <c r="H31" s="57"/>
      <c r="I31" s="58">
        <v>38.16326530612245</v>
      </c>
      <c r="J31" s="58"/>
      <c r="K31" s="58"/>
      <c r="M31" s="2">
        <v>490</v>
      </c>
    </row>
    <row r="32" spans="2:13" ht="12.75">
      <c r="B32" s="41"/>
      <c r="H32" s="5">
        <v>0</v>
      </c>
      <c r="I32" s="38">
        <v>0</v>
      </c>
      <c r="K32"/>
      <c r="M32" s="2">
        <v>490</v>
      </c>
    </row>
    <row r="33" spans="1:13" s="59" customFormat="1" ht="12.75">
      <c r="A33" s="10"/>
      <c r="B33" s="217">
        <v>3000</v>
      </c>
      <c r="C33" s="53" t="s">
        <v>117</v>
      </c>
      <c r="D33" s="54" t="s">
        <v>118</v>
      </c>
      <c r="E33" s="53" t="s">
        <v>119</v>
      </c>
      <c r="F33" s="69" t="s">
        <v>120</v>
      </c>
      <c r="G33" s="56" t="s">
        <v>121</v>
      </c>
      <c r="H33" s="57"/>
      <c r="I33" s="58">
        <v>6.122448979591836</v>
      </c>
      <c r="J33" s="58"/>
      <c r="K33" s="58"/>
      <c r="M33" s="2">
        <v>490</v>
      </c>
    </row>
    <row r="34" spans="2:13" ht="12.75">
      <c r="B34" s="41"/>
      <c r="H34" s="5">
        <v>0</v>
      </c>
      <c r="I34" s="38">
        <v>0</v>
      </c>
      <c r="K34"/>
      <c r="M34" s="2">
        <v>490</v>
      </c>
    </row>
    <row r="35" spans="1:13" s="59" customFormat="1" ht="12.75">
      <c r="A35" s="10"/>
      <c r="B35" s="217">
        <v>3000</v>
      </c>
      <c r="C35" s="53" t="s">
        <v>124</v>
      </c>
      <c r="D35" s="54" t="s">
        <v>125</v>
      </c>
      <c r="E35" s="53" t="s">
        <v>119</v>
      </c>
      <c r="F35" s="69" t="s">
        <v>120</v>
      </c>
      <c r="G35" s="56" t="s">
        <v>121</v>
      </c>
      <c r="H35" s="57"/>
      <c r="I35" s="58">
        <v>6.122448979591836</v>
      </c>
      <c r="J35" s="58"/>
      <c r="K35" s="58"/>
      <c r="M35" s="2">
        <v>490</v>
      </c>
    </row>
    <row r="36" spans="2:13" ht="12.75">
      <c r="B36" s="41"/>
      <c r="H36" s="5">
        <v>0</v>
      </c>
      <c r="I36" s="38">
        <v>0</v>
      </c>
      <c r="K36"/>
      <c r="M36" s="2">
        <v>490</v>
      </c>
    </row>
    <row r="37" spans="1:13" s="59" customFormat="1" ht="12.75">
      <c r="A37" s="10"/>
      <c r="B37" s="217">
        <v>62600</v>
      </c>
      <c r="C37" s="53" t="s">
        <v>130</v>
      </c>
      <c r="D37" s="54" t="s">
        <v>131</v>
      </c>
      <c r="E37" s="53" t="s">
        <v>91</v>
      </c>
      <c r="F37" s="69" t="s">
        <v>132</v>
      </c>
      <c r="G37" s="56" t="s">
        <v>93</v>
      </c>
      <c r="H37" s="57"/>
      <c r="I37" s="58">
        <v>127.75510204081633</v>
      </c>
      <c r="J37" s="58"/>
      <c r="K37" s="58"/>
      <c r="M37" s="2">
        <v>490</v>
      </c>
    </row>
    <row r="38" spans="2:13" ht="12.75">
      <c r="B38" s="41"/>
      <c r="H38" s="5">
        <v>0</v>
      </c>
      <c r="I38" s="38">
        <v>0</v>
      </c>
      <c r="K38"/>
      <c r="M38" s="2">
        <v>490</v>
      </c>
    </row>
    <row r="39" spans="1:13" s="59" customFormat="1" ht="12.75">
      <c r="A39" s="10"/>
      <c r="B39" s="217">
        <v>86400</v>
      </c>
      <c r="C39" s="53" t="s">
        <v>149</v>
      </c>
      <c r="D39" s="54" t="s">
        <v>131</v>
      </c>
      <c r="E39" s="53" t="s">
        <v>91</v>
      </c>
      <c r="F39" s="69" t="s">
        <v>132</v>
      </c>
      <c r="G39" s="56" t="s">
        <v>93</v>
      </c>
      <c r="H39" s="57"/>
      <c r="I39" s="58">
        <v>176.3265306122449</v>
      </c>
      <c r="J39" s="58"/>
      <c r="K39" s="58"/>
      <c r="M39" s="2">
        <v>490</v>
      </c>
    </row>
    <row r="40" spans="2:13" ht="12.75">
      <c r="B40" s="41"/>
      <c r="H40" s="5">
        <v>0</v>
      </c>
      <c r="I40" s="38">
        <v>0</v>
      </c>
      <c r="K40"/>
      <c r="M40" s="2">
        <v>490</v>
      </c>
    </row>
    <row r="41" spans="1:13" s="59" customFormat="1" ht="12.75">
      <c r="A41" s="10"/>
      <c r="B41" s="302">
        <v>71775</v>
      </c>
      <c r="C41" s="53" t="s">
        <v>167</v>
      </c>
      <c r="D41" s="54" t="s">
        <v>168</v>
      </c>
      <c r="E41" s="53" t="s">
        <v>169</v>
      </c>
      <c r="F41" s="69" t="s">
        <v>170</v>
      </c>
      <c r="G41" s="56" t="s">
        <v>171</v>
      </c>
      <c r="H41" s="57"/>
      <c r="I41" s="58">
        <v>146.4795918367347</v>
      </c>
      <c r="J41" s="58"/>
      <c r="K41" s="58"/>
      <c r="M41" s="2">
        <v>490</v>
      </c>
    </row>
    <row r="42" spans="2:13" ht="12.75">
      <c r="B42" s="292"/>
      <c r="H42" s="5">
        <v>0</v>
      </c>
      <c r="I42" s="38">
        <v>0</v>
      </c>
      <c r="K42"/>
      <c r="M42" s="2">
        <v>490</v>
      </c>
    </row>
    <row r="43" spans="1:13" s="59" customFormat="1" ht="12.75">
      <c r="A43" s="10"/>
      <c r="B43" s="322">
        <v>49400</v>
      </c>
      <c r="C43" s="53" t="s">
        <v>194</v>
      </c>
      <c r="D43" s="54" t="s">
        <v>195</v>
      </c>
      <c r="E43" s="53" t="s">
        <v>196</v>
      </c>
      <c r="F43" s="76" t="s">
        <v>197</v>
      </c>
      <c r="G43" s="56" t="s">
        <v>106</v>
      </c>
      <c r="H43" s="57"/>
      <c r="I43" s="58">
        <v>100.81632653061224</v>
      </c>
      <c r="J43" s="58"/>
      <c r="K43" s="58"/>
      <c r="M43" s="2">
        <v>490</v>
      </c>
    </row>
    <row r="44" spans="2:13" ht="12.75">
      <c r="B44" s="281"/>
      <c r="H44" s="5">
        <v>0</v>
      </c>
      <c r="I44" s="38">
        <v>0</v>
      </c>
      <c r="K44"/>
      <c r="M44" s="2">
        <v>490</v>
      </c>
    </row>
    <row r="45" spans="1:13" ht="12.75">
      <c r="A45" s="10"/>
      <c r="B45" s="322">
        <v>13500</v>
      </c>
      <c r="C45" s="53" t="s">
        <v>207</v>
      </c>
      <c r="D45" s="54" t="s">
        <v>208</v>
      </c>
      <c r="E45" s="53" t="s">
        <v>91</v>
      </c>
      <c r="F45" s="76" t="s">
        <v>209</v>
      </c>
      <c r="G45" s="56" t="s">
        <v>93</v>
      </c>
      <c r="H45" s="57"/>
      <c r="I45" s="58">
        <v>27.551020408163264</v>
      </c>
      <c r="J45" s="58"/>
      <c r="K45" s="58"/>
      <c r="L45" s="59"/>
      <c r="M45" s="2">
        <v>490</v>
      </c>
    </row>
    <row r="46" spans="2:13" ht="12.75">
      <c r="B46" s="281"/>
      <c r="H46" s="5">
        <v>0</v>
      </c>
      <c r="I46" s="38">
        <v>0</v>
      </c>
      <c r="K46"/>
      <c r="M46" s="2">
        <v>490</v>
      </c>
    </row>
    <row r="47" spans="1:13" ht="12.75">
      <c r="A47" s="10"/>
      <c r="B47" s="302">
        <v>72800</v>
      </c>
      <c r="C47" s="53" t="s">
        <v>215</v>
      </c>
      <c r="D47" s="54" t="s">
        <v>216</v>
      </c>
      <c r="E47" s="53" t="s">
        <v>169</v>
      </c>
      <c r="F47" s="56" t="s">
        <v>1153</v>
      </c>
      <c r="G47" s="56" t="s">
        <v>1154</v>
      </c>
      <c r="H47" s="57"/>
      <c r="I47" s="58">
        <v>148.57142857142858</v>
      </c>
      <c r="J47" s="58"/>
      <c r="K47" s="58"/>
      <c r="L47" s="59"/>
      <c r="M47" s="2">
        <v>490</v>
      </c>
    </row>
    <row r="48" spans="2:13" ht="12.75">
      <c r="B48" s="288"/>
      <c r="H48" s="5">
        <v>0</v>
      </c>
      <c r="I48" s="38">
        <v>0</v>
      </c>
      <c r="K48"/>
      <c r="M48" s="2">
        <v>490</v>
      </c>
    </row>
    <row r="49" spans="1:13" ht="12.75">
      <c r="A49" s="10"/>
      <c r="B49" s="302">
        <v>234300</v>
      </c>
      <c r="C49" s="53" t="s">
        <v>241</v>
      </c>
      <c r="D49" s="54" t="s">
        <v>242</v>
      </c>
      <c r="E49" s="53" t="s">
        <v>91</v>
      </c>
      <c r="F49" s="56" t="s">
        <v>243</v>
      </c>
      <c r="G49" s="56" t="s">
        <v>244</v>
      </c>
      <c r="H49" s="57"/>
      <c r="I49" s="58">
        <v>478.16326530612247</v>
      </c>
      <c r="J49" s="58"/>
      <c r="K49" s="58"/>
      <c r="L49" s="59"/>
      <c r="M49" s="2">
        <v>490</v>
      </c>
    </row>
    <row r="50" spans="2:13" ht="12.75">
      <c r="B50" s="288"/>
      <c r="H50" s="5">
        <v>0</v>
      </c>
      <c r="I50" s="38">
        <v>0</v>
      </c>
      <c r="K50"/>
      <c r="M50" s="2">
        <v>490</v>
      </c>
    </row>
    <row r="51" spans="1:13" ht="12.75">
      <c r="A51" s="10"/>
      <c r="B51" s="302">
        <v>26000</v>
      </c>
      <c r="C51" s="53" t="s">
        <v>271</v>
      </c>
      <c r="D51" s="54" t="s">
        <v>272</v>
      </c>
      <c r="E51" s="53" t="s">
        <v>91</v>
      </c>
      <c r="F51" s="56" t="s">
        <v>209</v>
      </c>
      <c r="G51" s="56" t="s">
        <v>244</v>
      </c>
      <c r="H51" s="57"/>
      <c r="I51" s="58">
        <v>53.06122448979592</v>
      </c>
      <c r="J51" s="58"/>
      <c r="K51" s="58"/>
      <c r="L51" s="59"/>
      <c r="M51" s="2">
        <v>490</v>
      </c>
    </row>
    <row r="52" spans="2:13" ht="12.75">
      <c r="B52" s="292"/>
      <c r="C52" s="11"/>
      <c r="D52" s="11"/>
      <c r="E52" s="11"/>
      <c r="G52" s="29"/>
      <c r="H52" s="5">
        <v>0</v>
      </c>
      <c r="I52" s="38">
        <v>0</v>
      </c>
      <c r="K52"/>
      <c r="M52" s="2">
        <v>490</v>
      </c>
    </row>
    <row r="53" spans="1:13" ht="12.75">
      <c r="A53" s="10"/>
      <c r="B53" s="302">
        <v>121400</v>
      </c>
      <c r="C53" s="53" t="s">
        <v>286</v>
      </c>
      <c r="D53" s="54" t="s">
        <v>287</v>
      </c>
      <c r="E53" s="53" t="s">
        <v>91</v>
      </c>
      <c r="F53" s="56" t="s">
        <v>288</v>
      </c>
      <c r="G53" s="56" t="s">
        <v>244</v>
      </c>
      <c r="H53" s="57"/>
      <c r="I53" s="58">
        <v>247.75510204081633</v>
      </c>
      <c r="J53" s="58"/>
      <c r="K53" s="58"/>
      <c r="L53" s="59"/>
      <c r="M53" s="2">
        <v>490</v>
      </c>
    </row>
    <row r="54" spans="2:13" ht="12.75">
      <c r="B54" s="288"/>
      <c r="H54" s="5">
        <v>0</v>
      </c>
      <c r="I54" s="38">
        <v>0</v>
      </c>
      <c r="K54"/>
      <c r="M54" s="2">
        <v>490</v>
      </c>
    </row>
    <row r="55" spans="1:13" ht="12.75">
      <c r="A55" s="10"/>
      <c r="B55" s="302">
        <v>75300</v>
      </c>
      <c r="C55" s="53" t="s">
        <v>306</v>
      </c>
      <c r="D55" s="54" t="s">
        <v>307</v>
      </c>
      <c r="E55" s="53" t="s">
        <v>1152</v>
      </c>
      <c r="F55" s="69" t="s">
        <v>308</v>
      </c>
      <c r="G55" s="56" t="s">
        <v>217</v>
      </c>
      <c r="H55" s="57"/>
      <c r="I55" s="58">
        <v>153.6734693877551</v>
      </c>
      <c r="J55" s="58"/>
      <c r="K55" s="58"/>
      <c r="L55" s="59"/>
      <c r="M55" s="2">
        <v>490</v>
      </c>
    </row>
    <row r="56" spans="2:13" ht="12.75">
      <c r="B56" s="288"/>
      <c r="H56" s="5">
        <v>0</v>
      </c>
      <c r="I56" s="38">
        <v>0</v>
      </c>
      <c r="K56"/>
      <c r="M56" s="2">
        <v>490</v>
      </c>
    </row>
    <row r="57" spans="1:13" ht="12.75">
      <c r="A57" s="10"/>
      <c r="B57" s="302">
        <v>120400</v>
      </c>
      <c r="C57" s="53" t="s">
        <v>333</v>
      </c>
      <c r="D57" s="54" t="s">
        <v>1110</v>
      </c>
      <c r="E57" s="53" t="s">
        <v>91</v>
      </c>
      <c r="F57" s="69" t="s">
        <v>1035</v>
      </c>
      <c r="G57" s="56" t="s">
        <v>106</v>
      </c>
      <c r="H57" s="57"/>
      <c r="I57" s="58">
        <v>245.71428571428572</v>
      </c>
      <c r="J57" s="58"/>
      <c r="K57" s="58"/>
      <c r="L57" s="59"/>
      <c r="M57" s="2">
        <v>490</v>
      </c>
    </row>
    <row r="58" spans="1:13" s="59" customFormat="1" ht="12.75">
      <c r="A58" s="1"/>
      <c r="B58" s="288"/>
      <c r="C58" s="1"/>
      <c r="D58" s="1"/>
      <c r="E58" s="1"/>
      <c r="F58" s="26"/>
      <c r="G58" s="26"/>
      <c r="H58" s="5">
        <v>0</v>
      </c>
      <c r="I58" s="38">
        <v>0</v>
      </c>
      <c r="J58"/>
      <c r="K58"/>
      <c r="L58"/>
      <c r="M58" s="2">
        <v>490</v>
      </c>
    </row>
    <row r="59" spans="1:13" ht="12.75">
      <c r="A59" s="10"/>
      <c r="B59" s="302">
        <v>12000</v>
      </c>
      <c r="C59" s="53" t="s">
        <v>348</v>
      </c>
      <c r="D59" s="54" t="s">
        <v>349</v>
      </c>
      <c r="E59" s="53" t="s">
        <v>91</v>
      </c>
      <c r="F59" s="69" t="s">
        <v>350</v>
      </c>
      <c r="G59" s="56" t="s">
        <v>106</v>
      </c>
      <c r="H59" s="57"/>
      <c r="I59" s="58">
        <v>24.489795918367346</v>
      </c>
      <c r="J59" s="58"/>
      <c r="K59" s="58"/>
      <c r="L59" s="59"/>
      <c r="M59" s="2">
        <v>490</v>
      </c>
    </row>
    <row r="60" spans="1:13" s="59" customFormat="1" ht="12.75">
      <c r="A60" s="1"/>
      <c r="B60" s="288"/>
      <c r="C60" s="1"/>
      <c r="D60" s="1"/>
      <c r="E60" s="1"/>
      <c r="F60" s="26"/>
      <c r="G60" s="26"/>
      <c r="H60" s="5">
        <v>0</v>
      </c>
      <c r="I60" s="38">
        <v>0</v>
      </c>
      <c r="J60"/>
      <c r="K60"/>
      <c r="L60"/>
      <c r="M60" s="2">
        <v>490</v>
      </c>
    </row>
    <row r="61" spans="1:13" ht="12.75">
      <c r="A61" s="10"/>
      <c r="B61" s="302">
        <v>19600</v>
      </c>
      <c r="C61" s="53" t="s">
        <v>354</v>
      </c>
      <c r="D61" s="54" t="s">
        <v>355</v>
      </c>
      <c r="E61" s="53" t="s">
        <v>91</v>
      </c>
      <c r="F61" s="69" t="s">
        <v>350</v>
      </c>
      <c r="G61" s="56" t="s">
        <v>106</v>
      </c>
      <c r="H61" s="57"/>
      <c r="I61" s="58">
        <v>40</v>
      </c>
      <c r="J61" s="58"/>
      <c r="K61" s="58"/>
      <c r="L61" s="59"/>
      <c r="M61" s="2">
        <v>490</v>
      </c>
    </row>
    <row r="62" spans="1:13" s="59" customFormat="1" ht="12.75">
      <c r="A62" s="1"/>
      <c r="B62" s="288"/>
      <c r="C62" s="1"/>
      <c r="D62" s="1"/>
      <c r="E62" s="1"/>
      <c r="F62" s="26"/>
      <c r="G62" s="26"/>
      <c r="H62" s="5">
        <v>0</v>
      </c>
      <c r="I62" s="38">
        <v>0</v>
      </c>
      <c r="J62"/>
      <c r="K62"/>
      <c r="L62"/>
      <c r="M62" s="2">
        <v>490</v>
      </c>
    </row>
    <row r="63" spans="1:13" ht="12.75">
      <c r="A63" s="10"/>
      <c r="B63" s="302">
        <v>125900</v>
      </c>
      <c r="C63" s="53" t="s">
        <v>360</v>
      </c>
      <c r="D63" s="54" t="s">
        <v>361</v>
      </c>
      <c r="E63" s="53" t="s">
        <v>91</v>
      </c>
      <c r="F63" s="69" t="s">
        <v>362</v>
      </c>
      <c r="G63" s="56" t="s">
        <v>106</v>
      </c>
      <c r="H63" s="57"/>
      <c r="I63" s="58">
        <v>256.9387755102041</v>
      </c>
      <c r="J63" s="58"/>
      <c r="K63" s="58"/>
      <c r="L63" s="59"/>
      <c r="M63" s="2">
        <v>490</v>
      </c>
    </row>
    <row r="64" spans="2:13" ht="12.75">
      <c r="B64" s="325"/>
      <c r="H64" s="5">
        <v>0</v>
      </c>
      <c r="I64" s="38">
        <v>0</v>
      </c>
      <c r="K64"/>
      <c r="M64" s="2">
        <v>490</v>
      </c>
    </row>
    <row r="65" spans="1:13" ht="12.75">
      <c r="A65" s="10"/>
      <c r="B65" s="302">
        <v>9700</v>
      </c>
      <c r="C65" s="53" t="s">
        <v>373</v>
      </c>
      <c r="D65" s="54" t="s">
        <v>374</v>
      </c>
      <c r="E65" s="53" t="s">
        <v>91</v>
      </c>
      <c r="F65" s="69" t="s">
        <v>375</v>
      </c>
      <c r="G65" s="56" t="s">
        <v>106</v>
      </c>
      <c r="H65" s="57"/>
      <c r="I65" s="58">
        <v>19.79591836734694</v>
      </c>
      <c r="J65" s="58"/>
      <c r="K65" s="58"/>
      <c r="L65" s="59"/>
      <c r="M65" s="2">
        <v>490</v>
      </c>
    </row>
    <row r="66" spans="2:13" ht="12.75">
      <c r="B66" s="288"/>
      <c r="H66" s="5">
        <v>0</v>
      </c>
      <c r="I66" s="38">
        <v>0</v>
      </c>
      <c r="K66"/>
      <c r="M66" s="2">
        <v>490</v>
      </c>
    </row>
    <row r="67" spans="1:13" s="68" customFormat="1" ht="12.75">
      <c r="A67" s="10"/>
      <c r="B67" s="226">
        <v>43000</v>
      </c>
      <c r="C67" s="53" t="s">
        <v>381</v>
      </c>
      <c r="D67" s="54" t="s">
        <v>382</v>
      </c>
      <c r="E67" s="53" t="s">
        <v>196</v>
      </c>
      <c r="F67" s="69" t="s">
        <v>383</v>
      </c>
      <c r="G67" s="56" t="s">
        <v>93</v>
      </c>
      <c r="H67" s="57"/>
      <c r="I67" s="58">
        <v>87.75510204081633</v>
      </c>
      <c r="J67" s="58"/>
      <c r="K67" s="58"/>
      <c r="L67" s="59"/>
      <c r="M67" s="2">
        <v>490</v>
      </c>
    </row>
    <row r="68" spans="2:13" ht="12.75">
      <c r="B68" s="220"/>
      <c r="H68" s="5">
        <v>0</v>
      </c>
      <c r="I68" s="38">
        <v>0</v>
      </c>
      <c r="K68"/>
      <c r="M68" s="2">
        <v>490</v>
      </c>
    </row>
    <row r="69" spans="1:13" ht="12.75">
      <c r="A69" s="10"/>
      <c r="B69" s="226">
        <v>34700</v>
      </c>
      <c r="C69" s="53" t="s">
        <v>394</v>
      </c>
      <c r="D69" s="54" t="s">
        <v>1120</v>
      </c>
      <c r="E69" s="53" t="s">
        <v>1171</v>
      </c>
      <c r="F69" s="69" t="s">
        <v>383</v>
      </c>
      <c r="G69" s="56" t="s">
        <v>93</v>
      </c>
      <c r="H69" s="57"/>
      <c r="I69" s="58">
        <v>70.81632653061224</v>
      </c>
      <c r="J69" s="58"/>
      <c r="K69" s="58"/>
      <c r="L69" s="59"/>
      <c r="M69" s="2">
        <v>490</v>
      </c>
    </row>
    <row r="70" spans="2:13" ht="12.75">
      <c r="B70" s="220"/>
      <c r="H70" s="5">
        <v>0</v>
      </c>
      <c r="I70" s="38">
        <v>0</v>
      </c>
      <c r="K70"/>
      <c r="M70" s="2">
        <v>490</v>
      </c>
    </row>
    <row r="71" spans="1:13" ht="12.75">
      <c r="A71" s="10"/>
      <c r="B71" s="226">
        <v>156550</v>
      </c>
      <c r="C71" s="53" t="s">
        <v>401</v>
      </c>
      <c r="D71" s="54" t="s">
        <v>402</v>
      </c>
      <c r="E71" s="53" t="s">
        <v>91</v>
      </c>
      <c r="F71" s="69" t="s">
        <v>403</v>
      </c>
      <c r="G71" s="69" t="s">
        <v>404</v>
      </c>
      <c r="H71" s="57"/>
      <c r="I71" s="58">
        <v>319.48979591836735</v>
      </c>
      <c r="J71" s="58"/>
      <c r="K71" s="58"/>
      <c r="L71" s="59"/>
      <c r="M71" s="2">
        <v>490</v>
      </c>
    </row>
    <row r="72" spans="2:13" ht="12.75">
      <c r="B72" s="220"/>
      <c r="H72" s="5">
        <v>0</v>
      </c>
      <c r="I72" s="38">
        <v>0</v>
      </c>
      <c r="K72"/>
      <c r="M72" s="2">
        <v>490</v>
      </c>
    </row>
    <row r="73" spans="1:13" ht="12.75">
      <c r="A73" s="10"/>
      <c r="B73" s="302">
        <v>81000</v>
      </c>
      <c r="C73" s="53" t="s">
        <v>415</v>
      </c>
      <c r="D73" s="54" t="s">
        <v>1119</v>
      </c>
      <c r="E73" s="53" t="s">
        <v>196</v>
      </c>
      <c r="F73" s="69" t="s">
        <v>197</v>
      </c>
      <c r="G73" s="69" t="s">
        <v>217</v>
      </c>
      <c r="H73" s="57"/>
      <c r="I73" s="58">
        <v>165.30612244897958</v>
      </c>
      <c r="J73" s="58"/>
      <c r="K73" s="58"/>
      <c r="L73" s="59"/>
      <c r="M73" s="2">
        <v>490</v>
      </c>
    </row>
    <row r="74" spans="2:13" ht="12.75">
      <c r="B74" s="288"/>
      <c r="H74" s="5">
        <v>0</v>
      </c>
      <c r="I74" s="38">
        <v>0</v>
      </c>
      <c r="K74"/>
      <c r="M74" s="2">
        <v>490</v>
      </c>
    </row>
    <row r="75" spans="1:13" ht="12.75">
      <c r="A75" s="10"/>
      <c r="B75" s="226">
        <v>63700</v>
      </c>
      <c r="C75" s="53" t="s">
        <v>429</v>
      </c>
      <c r="D75" s="54" t="s">
        <v>430</v>
      </c>
      <c r="E75" s="53" t="s">
        <v>119</v>
      </c>
      <c r="F75" s="69" t="s">
        <v>120</v>
      </c>
      <c r="G75" s="69" t="s">
        <v>309</v>
      </c>
      <c r="H75" s="57"/>
      <c r="I75" s="58">
        <v>130</v>
      </c>
      <c r="J75" s="58"/>
      <c r="K75" s="58"/>
      <c r="L75" s="59"/>
      <c r="M75" s="2">
        <v>490</v>
      </c>
    </row>
    <row r="76" spans="2:13" ht="12.75">
      <c r="B76" s="220"/>
      <c r="H76" s="5">
        <v>0</v>
      </c>
      <c r="I76" s="38">
        <v>0</v>
      </c>
      <c r="K76"/>
      <c r="M76" s="2">
        <v>490</v>
      </c>
    </row>
    <row r="77" spans="1:13" ht="12.75">
      <c r="A77" s="10"/>
      <c r="B77" s="226">
        <v>7500</v>
      </c>
      <c r="C77" s="53" t="s">
        <v>1123</v>
      </c>
      <c r="D77" s="54" t="s">
        <v>1130</v>
      </c>
      <c r="E77" s="53" t="s">
        <v>1124</v>
      </c>
      <c r="F77" s="69" t="s">
        <v>1125</v>
      </c>
      <c r="G77" s="69" t="s">
        <v>1126</v>
      </c>
      <c r="H77" s="57"/>
      <c r="I77" s="58">
        <v>15.306122448979592</v>
      </c>
      <c r="J77" s="58"/>
      <c r="K77" s="58"/>
      <c r="L77" s="59"/>
      <c r="M77" s="2">
        <v>490</v>
      </c>
    </row>
    <row r="78" spans="1:13" s="61" customFormat="1" ht="12.75">
      <c r="A78" s="1"/>
      <c r="B78" s="220"/>
      <c r="C78" s="1"/>
      <c r="D78" s="1"/>
      <c r="E78" s="1"/>
      <c r="F78" s="26"/>
      <c r="G78" s="26"/>
      <c r="H78" s="5"/>
      <c r="I78" s="38">
        <v>0</v>
      </c>
      <c r="J78"/>
      <c r="K78"/>
      <c r="L78"/>
      <c r="M78" s="2">
        <v>490</v>
      </c>
    </row>
    <row r="79" spans="1:13" s="61" customFormat="1" ht="12.75">
      <c r="A79" s="10"/>
      <c r="B79" s="226">
        <v>13196</v>
      </c>
      <c r="C79" s="10"/>
      <c r="D79" s="10"/>
      <c r="E79" s="10" t="s">
        <v>1112</v>
      </c>
      <c r="F79" s="17"/>
      <c r="G79" s="17"/>
      <c r="H79" s="57">
        <v>0</v>
      </c>
      <c r="I79" s="58">
        <v>26.930612244897958</v>
      </c>
      <c r="J79" s="59"/>
      <c r="K79" s="59"/>
      <c r="L79" s="59"/>
      <c r="M79" s="2">
        <v>490</v>
      </c>
    </row>
    <row r="80" spans="1:13" s="61" customFormat="1" ht="12.75">
      <c r="A80" s="1"/>
      <c r="B80" s="40"/>
      <c r="C80" s="1"/>
      <c r="D80" s="1"/>
      <c r="E80" s="1"/>
      <c r="F80" s="26"/>
      <c r="G80" s="26"/>
      <c r="H80" s="5">
        <v>0</v>
      </c>
      <c r="I80" s="38">
        <v>0</v>
      </c>
      <c r="J80"/>
      <c r="K80"/>
      <c r="L80"/>
      <c r="M80" s="2">
        <v>490</v>
      </c>
    </row>
    <row r="81" spans="1:13" s="14" customFormat="1" ht="12.75">
      <c r="A81" s="10"/>
      <c r="B81" s="302">
        <v>500000</v>
      </c>
      <c r="C81" s="10" t="s">
        <v>454</v>
      </c>
      <c r="D81" s="10"/>
      <c r="E81" s="10"/>
      <c r="F81" s="17"/>
      <c r="G81" s="17"/>
      <c r="H81" s="57">
        <v>0</v>
      </c>
      <c r="I81" s="58">
        <v>1020.4081632653061</v>
      </c>
      <c r="J81" s="59"/>
      <c r="K81" s="59"/>
      <c r="L81" s="59"/>
      <c r="M81" s="2">
        <v>490</v>
      </c>
    </row>
    <row r="82" spans="1:13" s="59" customFormat="1" ht="12.75">
      <c r="A82" s="1"/>
      <c r="B82" s="40"/>
      <c r="C82" s="1"/>
      <c r="D82" s="1"/>
      <c r="E82" s="1"/>
      <c r="F82" s="26"/>
      <c r="G82" s="26"/>
      <c r="H82" s="5">
        <v>0</v>
      </c>
      <c r="I82" s="38">
        <v>0</v>
      </c>
      <c r="J82"/>
      <c r="K82"/>
      <c r="L82"/>
      <c r="M82" s="2">
        <v>490</v>
      </c>
    </row>
    <row r="83" spans="2:13" ht="12.75">
      <c r="B83" s="40"/>
      <c r="H83" s="5">
        <v>0</v>
      </c>
      <c r="I83" s="38">
        <v>0</v>
      </c>
      <c r="K83"/>
      <c r="M83" s="2">
        <v>490</v>
      </c>
    </row>
    <row r="84" spans="2:13" ht="12.75">
      <c r="B84" s="40"/>
      <c r="H84" s="5">
        <v>0</v>
      </c>
      <c r="I84" s="38">
        <v>0</v>
      </c>
      <c r="K84"/>
      <c r="M84" s="2">
        <v>490</v>
      </c>
    </row>
    <row r="85" spans="1:13" s="14" customFormat="1" ht="12.75">
      <c r="A85" s="1"/>
      <c r="B85" s="40"/>
      <c r="C85" s="1"/>
      <c r="D85" s="1"/>
      <c r="E85" s="1"/>
      <c r="F85" s="26"/>
      <c r="G85" s="26"/>
      <c r="H85" s="5">
        <v>0</v>
      </c>
      <c r="I85" s="38">
        <v>0</v>
      </c>
      <c r="J85"/>
      <c r="K85"/>
      <c r="L85"/>
      <c r="M85" s="2">
        <v>490</v>
      </c>
    </row>
    <row r="86" spans="1:13" s="14" customFormat="1" ht="13.5" thickBot="1">
      <c r="A86" s="43"/>
      <c r="B86" s="79">
        <v>418724</v>
      </c>
      <c r="C86" s="43"/>
      <c r="D86" s="45" t="s">
        <v>455</v>
      </c>
      <c r="E86" s="46"/>
      <c r="F86" s="47"/>
      <c r="G86" s="48"/>
      <c r="H86" s="49">
        <v>-418724</v>
      </c>
      <c r="I86" s="90">
        <v>854.5387755102041</v>
      </c>
      <c r="J86" s="51"/>
      <c r="K86" s="51"/>
      <c r="L86" s="51"/>
      <c r="M86" s="2">
        <v>490</v>
      </c>
    </row>
    <row r="87" spans="1:13" s="14" customFormat="1" ht="12.75">
      <c r="A87" s="1"/>
      <c r="B87" s="112"/>
      <c r="C87" s="1"/>
      <c r="D87" s="1"/>
      <c r="E87" s="1"/>
      <c r="F87" s="26"/>
      <c r="G87" s="26"/>
      <c r="H87" s="5">
        <v>0</v>
      </c>
      <c r="I87" s="38">
        <v>0</v>
      </c>
      <c r="J87"/>
      <c r="K87"/>
      <c r="L87"/>
      <c r="M87" s="2">
        <v>490</v>
      </c>
    </row>
    <row r="88" spans="1:13" s="14" customFormat="1" ht="12.75">
      <c r="A88" s="1"/>
      <c r="B88" s="112"/>
      <c r="C88" s="1"/>
      <c r="D88" s="1"/>
      <c r="E88" s="1"/>
      <c r="F88" s="26"/>
      <c r="G88" s="26"/>
      <c r="H88" s="5">
        <v>0</v>
      </c>
      <c r="I88" s="38">
        <v>0</v>
      </c>
      <c r="J88"/>
      <c r="K88"/>
      <c r="L88"/>
      <c r="M88" s="2">
        <v>490</v>
      </c>
    </row>
    <row r="89" spans="1:13" ht="12.75">
      <c r="A89" s="10"/>
      <c r="B89" s="259">
        <v>72000</v>
      </c>
      <c r="C89" s="53" t="s">
        <v>333</v>
      </c>
      <c r="D89" s="54" t="s">
        <v>349</v>
      </c>
      <c r="E89" s="53" t="s">
        <v>91</v>
      </c>
      <c r="F89" s="69" t="s">
        <v>209</v>
      </c>
      <c r="G89" s="69" t="s">
        <v>106</v>
      </c>
      <c r="H89" s="57">
        <v>-72000</v>
      </c>
      <c r="I89" s="58">
        <v>146.9387755102041</v>
      </c>
      <c r="J89" s="58"/>
      <c r="K89" s="58"/>
      <c r="L89" s="59"/>
      <c r="M89" s="2">
        <v>490</v>
      </c>
    </row>
    <row r="90" spans="1:13" s="59" customFormat="1" ht="12.75">
      <c r="A90" s="1"/>
      <c r="B90" s="112"/>
      <c r="C90" s="1"/>
      <c r="D90" s="1"/>
      <c r="E90" s="1"/>
      <c r="F90" s="26"/>
      <c r="G90" s="26"/>
      <c r="H90" s="5">
        <v>0</v>
      </c>
      <c r="I90" s="38">
        <v>0</v>
      </c>
      <c r="J90"/>
      <c r="K90"/>
      <c r="L90"/>
      <c r="M90" s="2">
        <v>490</v>
      </c>
    </row>
    <row r="91" spans="1:13" ht="12.75">
      <c r="A91" s="10"/>
      <c r="B91" s="259">
        <v>151000</v>
      </c>
      <c r="C91" s="53" t="s">
        <v>401</v>
      </c>
      <c r="D91" s="54" t="s">
        <v>402</v>
      </c>
      <c r="E91" s="53" t="s">
        <v>91</v>
      </c>
      <c r="F91" s="69" t="s">
        <v>403</v>
      </c>
      <c r="G91" s="69" t="s">
        <v>404</v>
      </c>
      <c r="H91" s="57"/>
      <c r="I91" s="58">
        <v>308.16326530612247</v>
      </c>
      <c r="J91" s="58"/>
      <c r="K91" s="58"/>
      <c r="L91" s="59"/>
      <c r="M91" s="2">
        <v>490</v>
      </c>
    </row>
    <row r="92" spans="2:13" ht="12.75">
      <c r="B92" s="277"/>
      <c r="D92" s="11"/>
      <c r="H92" s="5">
        <v>0</v>
      </c>
      <c r="I92" s="38">
        <v>0</v>
      </c>
      <c r="K92"/>
      <c r="M92" s="2">
        <v>490</v>
      </c>
    </row>
    <row r="93" spans="1:13" s="59" customFormat="1" ht="12.75">
      <c r="A93" s="10"/>
      <c r="B93" s="259">
        <v>15724</v>
      </c>
      <c r="C93" s="10"/>
      <c r="D93" s="10"/>
      <c r="E93" s="10" t="s">
        <v>1091</v>
      </c>
      <c r="F93" s="17"/>
      <c r="G93" s="17"/>
      <c r="H93" s="57">
        <v>0</v>
      </c>
      <c r="I93" s="58">
        <v>32.089795918367344</v>
      </c>
      <c r="M93" s="2">
        <v>490</v>
      </c>
    </row>
    <row r="94" spans="2:13" ht="12.75">
      <c r="B94" s="112"/>
      <c r="H94" s="5">
        <v>0</v>
      </c>
      <c r="I94" s="38">
        <v>0</v>
      </c>
      <c r="K94"/>
      <c r="M94" s="2">
        <v>490</v>
      </c>
    </row>
    <row r="95" spans="1:13" ht="12.75">
      <c r="A95" s="10"/>
      <c r="B95" s="259">
        <v>180000</v>
      </c>
      <c r="C95" s="10" t="s">
        <v>471</v>
      </c>
      <c r="D95" s="10"/>
      <c r="E95" s="10"/>
      <c r="F95" s="17"/>
      <c r="G95" s="17"/>
      <c r="H95" s="57">
        <v>0</v>
      </c>
      <c r="I95" s="58">
        <v>367.3469387755102</v>
      </c>
      <c r="J95" s="59"/>
      <c r="K95" s="59"/>
      <c r="L95" s="59"/>
      <c r="M95" s="2">
        <v>490</v>
      </c>
    </row>
    <row r="96" spans="2:13" ht="12.75">
      <c r="B96" s="28"/>
      <c r="D96" s="11"/>
      <c r="H96" s="5">
        <v>0</v>
      </c>
      <c r="I96" s="38">
        <v>0</v>
      </c>
      <c r="K96"/>
      <c r="M96" s="2">
        <v>490</v>
      </c>
    </row>
    <row r="97" spans="2:13" ht="12.75">
      <c r="B97" s="31"/>
      <c r="D97" s="11"/>
      <c r="G97" s="30"/>
      <c r="H97" s="5">
        <v>0</v>
      </c>
      <c r="I97" s="38">
        <v>0</v>
      </c>
      <c r="K97"/>
      <c r="M97" s="2">
        <v>490</v>
      </c>
    </row>
    <row r="98" spans="2:13" ht="12.75">
      <c r="B98" s="31"/>
      <c r="C98" s="32"/>
      <c r="D98" s="11"/>
      <c r="E98" s="32"/>
      <c r="G98" s="30"/>
      <c r="H98" s="5">
        <v>0</v>
      </c>
      <c r="I98" s="38">
        <v>0</v>
      </c>
      <c r="K98"/>
      <c r="M98" s="2">
        <v>490</v>
      </c>
    </row>
    <row r="99" spans="1:13" s="14" customFormat="1" ht="12.75">
      <c r="A99" s="1"/>
      <c r="B99" s="31"/>
      <c r="C99" s="11"/>
      <c r="D99" s="11"/>
      <c r="E99" s="33"/>
      <c r="F99" s="26"/>
      <c r="G99" s="34"/>
      <c r="H99" s="5">
        <v>0</v>
      </c>
      <c r="I99" s="38">
        <v>0</v>
      </c>
      <c r="J99"/>
      <c r="K99"/>
      <c r="L99"/>
      <c r="M99" s="2">
        <v>490</v>
      </c>
    </row>
    <row r="100" spans="1:13" ht="13.5" thickBot="1">
      <c r="A100" s="43"/>
      <c r="B100" s="81">
        <v>1246825</v>
      </c>
      <c r="C100" s="46"/>
      <c r="D100" s="45" t="s">
        <v>472</v>
      </c>
      <c r="E100" s="43"/>
      <c r="F100" s="82"/>
      <c r="G100" s="48"/>
      <c r="H100" s="49">
        <v>-1246825</v>
      </c>
      <c r="I100" s="90">
        <v>2544.5408163265306</v>
      </c>
      <c r="J100" s="51"/>
      <c r="K100" s="51"/>
      <c r="L100" s="51"/>
      <c r="M100" s="2">
        <v>490</v>
      </c>
    </row>
    <row r="101" spans="2:13" ht="12.75">
      <c r="B101" s="70"/>
      <c r="C101" s="11"/>
      <c r="D101" s="11"/>
      <c r="E101" s="33"/>
      <c r="G101" s="34"/>
      <c r="H101" s="5">
        <v>0</v>
      </c>
      <c r="I101" s="38">
        <v>0</v>
      </c>
      <c r="K101"/>
      <c r="M101" s="2">
        <v>490</v>
      </c>
    </row>
    <row r="102" spans="2:13" ht="12.75">
      <c r="B102" s="28"/>
      <c r="C102" s="11"/>
      <c r="D102" s="11"/>
      <c r="E102" s="11"/>
      <c r="G102" s="29"/>
      <c r="H102" s="5">
        <v>0</v>
      </c>
      <c r="I102" s="38">
        <v>0</v>
      </c>
      <c r="K102"/>
      <c r="M102" s="2">
        <v>490</v>
      </c>
    </row>
    <row r="103" spans="1:13" ht="12.75">
      <c r="A103" s="10"/>
      <c r="B103" s="275">
        <v>207600</v>
      </c>
      <c r="C103" s="10" t="s">
        <v>0</v>
      </c>
      <c r="D103" s="10"/>
      <c r="E103" s="10"/>
      <c r="F103" s="17"/>
      <c r="G103" s="17"/>
      <c r="H103" s="57">
        <v>0</v>
      </c>
      <c r="I103" s="58">
        <v>423.6734693877551</v>
      </c>
      <c r="J103" s="59"/>
      <c r="K103" s="59"/>
      <c r="L103" s="59"/>
      <c r="M103" s="2">
        <v>490</v>
      </c>
    </row>
    <row r="104" spans="2:13" ht="12.75">
      <c r="B104" s="273"/>
      <c r="H104" s="5">
        <v>0</v>
      </c>
      <c r="I104" s="38">
        <v>0</v>
      </c>
      <c r="K104"/>
      <c r="M104" s="2">
        <v>490</v>
      </c>
    </row>
    <row r="105" spans="1:13" ht="12.75">
      <c r="A105" s="10"/>
      <c r="B105" s="275">
        <v>1100</v>
      </c>
      <c r="C105" s="10" t="s">
        <v>1</v>
      </c>
      <c r="D105" s="10"/>
      <c r="E105" s="10"/>
      <c r="F105" s="17"/>
      <c r="G105" s="17"/>
      <c r="H105" s="57">
        <v>0</v>
      </c>
      <c r="I105" s="58">
        <v>2.2448979591836733</v>
      </c>
      <c r="J105" s="59"/>
      <c r="K105" s="59"/>
      <c r="L105" s="59"/>
      <c r="M105" s="2">
        <v>490</v>
      </c>
    </row>
    <row r="106" spans="2:13" ht="12.75">
      <c r="B106" s="273"/>
      <c r="H106" s="5">
        <v>0</v>
      </c>
      <c r="I106" s="38">
        <v>0</v>
      </c>
      <c r="K106"/>
      <c r="M106" s="2">
        <v>490</v>
      </c>
    </row>
    <row r="107" spans="1:13" ht="12.75">
      <c r="A107" s="10"/>
      <c r="B107" s="275">
        <v>84500</v>
      </c>
      <c r="C107" s="10" t="s">
        <v>52</v>
      </c>
      <c r="D107" s="10"/>
      <c r="E107" s="10"/>
      <c r="F107" s="17"/>
      <c r="G107" s="17"/>
      <c r="H107" s="57">
        <v>0</v>
      </c>
      <c r="I107" s="58">
        <v>172.44897959183675</v>
      </c>
      <c r="J107" s="59"/>
      <c r="K107" s="59"/>
      <c r="L107" s="59"/>
      <c r="M107" s="2">
        <v>490</v>
      </c>
    </row>
    <row r="108" spans="2:13" ht="12.75">
      <c r="B108" s="273"/>
      <c r="H108" s="5">
        <v>0</v>
      </c>
      <c r="I108" s="38">
        <v>0</v>
      </c>
      <c r="K108"/>
      <c r="M108" s="2">
        <v>490</v>
      </c>
    </row>
    <row r="109" spans="1:13" ht="12.75">
      <c r="A109" s="10"/>
      <c r="B109" s="275">
        <v>123950</v>
      </c>
      <c r="C109" s="10"/>
      <c r="D109" s="10"/>
      <c r="E109" s="10" t="s">
        <v>583</v>
      </c>
      <c r="F109" s="17"/>
      <c r="G109" s="17"/>
      <c r="H109" s="57">
        <v>0</v>
      </c>
      <c r="I109" s="58">
        <v>252.9591836734694</v>
      </c>
      <c r="J109" s="59"/>
      <c r="K109" s="59"/>
      <c r="L109" s="59"/>
      <c r="M109" s="2">
        <v>490</v>
      </c>
    </row>
    <row r="110" spans="2:13" ht="12.75">
      <c r="B110" s="273"/>
      <c r="H110" s="5">
        <v>0</v>
      </c>
      <c r="I110" s="38">
        <v>0</v>
      </c>
      <c r="K110"/>
      <c r="M110" s="2">
        <v>490</v>
      </c>
    </row>
    <row r="111" spans="1:13" ht="12.75">
      <c r="A111" s="10"/>
      <c r="B111" s="275">
        <v>60000</v>
      </c>
      <c r="C111" s="10" t="s">
        <v>56</v>
      </c>
      <c r="D111" s="10"/>
      <c r="E111" s="10"/>
      <c r="F111" s="17"/>
      <c r="G111" s="17"/>
      <c r="H111" s="57">
        <v>0</v>
      </c>
      <c r="I111" s="58">
        <v>122.44897959183673</v>
      </c>
      <c r="J111" s="59"/>
      <c r="K111" s="59"/>
      <c r="L111" s="59"/>
      <c r="M111" s="2">
        <v>490</v>
      </c>
    </row>
    <row r="112" spans="2:13" ht="12.75">
      <c r="B112" s="273"/>
      <c r="H112" s="5">
        <v>0</v>
      </c>
      <c r="I112" s="38">
        <v>0</v>
      </c>
      <c r="K112"/>
      <c r="M112" s="2">
        <v>490</v>
      </c>
    </row>
    <row r="113" spans="1:13" ht="12.75">
      <c r="A113" s="10"/>
      <c r="B113" s="275">
        <v>44000</v>
      </c>
      <c r="C113" s="10" t="s">
        <v>103</v>
      </c>
      <c r="D113" s="10"/>
      <c r="E113" s="10"/>
      <c r="F113" s="17"/>
      <c r="G113" s="17"/>
      <c r="H113" s="57">
        <v>0</v>
      </c>
      <c r="I113" s="58">
        <v>89.79591836734694</v>
      </c>
      <c r="J113" s="59"/>
      <c r="K113" s="59"/>
      <c r="L113" s="59"/>
      <c r="M113" s="2">
        <v>490</v>
      </c>
    </row>
    <row r="114" spans="2:13" ht="12.75">
      <c r="B114" s="274"/>
      <c r="H114" s="5">
        <v>0</v>
      </c>
      <c r="I114" s="38">
        <v>0</v>
      </c>
      <c r="K114"/>
      <c r="M114" s="2">
        <v>490</v>
      </c>
    </row>
    <row r="115" spans="1:13" ht="12.75">
      <c r="A115" s="10"/>
      <c r="B115" s="275">
        <v>71675</v>
      </c>
      <c r="C115" s="10"/>
      <c r="D115" s="10"/>
      <c r="E115" s="10" t="s">
        <v>598</v>
      </c>
      <c r="F115" s="17"/>
      <c r="G115" s="17"/>
      <c r="H115" s="57"/>
      <c r="I115" s="58">
        <v>146.27551020408163</v>
      </c>
      <c r="J115" s="59"/>
      <c r="K115" s="59"/>
      <c r="L115" s="59"/>
      <c r="M115" s="2">
        <v>490</v>
      </c>
    </row>
    <row r="116" spans="8:13" ht="12.75">
      <c r="H116" s="5">
        <v>0</v>
      </c>
      <c r="I116" s="38">
        <v>0</v>
      </c>
      <c r="K116"/>
      <c r="M116" s="2">
        <v>490</v>
      </c>
    </row>
    <row r="117" spans="1:13" s="59" customFormat="1" ht="12.75">
      <c r="A117" s="10"/>
      <c r="B117" s="322">
        <v>100000</v>
      </c>
      <c r="C117" s="10" t="s">
        <v>608</v>
      </c>
      <c r="D117" s="10"/>
      <c r="E117" s="10"/>
      <c r="F117" s="17"/>
      <c r="G117" s="17"/>
      <c r="H117" s="57">
        <v>0</v>
      </c>
      <c r="I117" s="58">
        <v>204.08163265306123</v>
      </c>
      <c r="M117" s="2">
        <v>490</v>
      </c>
    </row>
    <row r="118" spans="2:13" ht="12.75">
      <c r="B118" s="168"/>
      <c r="H118" s="5">
        <v>0</v>
      </c>
      <c r="I118" s="38">
        <v>0</v>
      </c>
      <c r="K118"/>
      <c r="M118" s="2">
        <v>490</v>
      </c>
    </row>
    <row r="119" spans="1:13" ht="12.75">
      <c r="A119" s="10"/>
      <c r="B119" s="322">
        <v>4000</v>
      </c>
      <c r="C119" s="10" t="s">
        <v>612</v>
      </c>
      <c r="D119" s="10"/>
      <c r="E119" s="10"/>
      <c r="F119" s="17"/>
      <c r="G119" s="17"/>
      <c r="H119" s="57">
        <v>0</v>
      </c>
      <c r="I119" s="58">
        <v>8.16326530612245</v>
      </c>
      <c r="J119" s="59"/>
      <c r="K119" s="59"/>
      <c r="L119" s="59"/>
      <c r="M119" s="2">
        <v>490</v>
      </c>
    </row>
    <row r="120" spans="8:13" ht="12.75">
      <c r="H120" s="5">
        <v>0</v>
      </c>
      <c r="I120" s="38">
        <v>0</v>
      </c>
      <c r="K120"/>
      <c r="M120" s="2">
        <v>490</v>
      </c>
    </row>
    <row r="121" spans="1:13" ht="12.75">
      <c r="A121" s="10"/>
      <c r="B121" s="52">
        <v>550000</v>
      </c>
      <c r="C121" s="10" t="s">
        <v>454</v>
      </c>
      <c r="D121" s="10"/>
      <c r="E121" s="10"/>
      <c r="F121" s="17"/>
      <c r="G121" s="17"/>
      <c r="H121" s="57">
        <v>0</v>
      </c>
      <c r="I121" s="58">
        <v>1122.4489795918366</v>
      </c>
      <c r="J121" s="59"/>
      <c r="K121" s="59"/>
      <c r="L121" s="59"/>
      <c r="M121" s="2">
        <v>490</v>
      </c>
    </row>
    <row r="122" spans="2:13" ht="12.75">
      <c r="B122" s="28"/>
      <c r="H122" s="5">
        <v>0</v>
      </c>
      <c r="I122" s="38">
        <v>0</v>
      </c>
      <c r="K122"/>
      <c r="M122" s="2">
        <v>490</v>
      </c>
    </row>
    <row r="123" spans="2:13" ht="12.75">
      <c r="B123" s="28"/>
      <c r="H123" s="5">
        <v>0</v>
      </c>
      <c r="I123" s="38">
        <v>0</v>
      </c>
      <c r="K123"/>
      <c r="M123" s="2">
        <v>490</v>
      </c>
    </row>
    <row r="124" spans="2:13" ht="12.75">
      <c r="B124" s="28"/>
      <c r="H124" s="5">
        <v>0</v>
      </c>
      <c r="I124" s="38">
        <v>0</v>
      </c>
      <c r="K124"/>
      <c r="M124" s="2">
        <v>490</v>
      </c>
    </row>
    <row r="125" spans="2:13" ht="12.75">
      <c r="B125" s="28"/>
      <c r="H125" s="5">
        <v>0</v>
      </c>
      <c r="I125" s="38">
        <v>0</v>
      </c>
      <c r="K125"/>
      <c r="M125" s="2">
        <v>490</v>
      </c>
    </row>
    <row r="126" spans="1:13" ht="13.5" thickBot="1">
      <c r="A126" s="43"/>
      <c r="B126" s="87">
        <v>1225284</v>
      </c>
      <c r="C126" s="46"/>
      <c r="D126" s="45" t="s">
        <v>619</v>
      </c>
      <c r="E126" s="43"/>
      <c r="F126" s="88"/>
      <c r="G126" s="48"/>
      <c r="H126" s="89">
        <v>0</v>
      </c>
      <c r="I126" s="90">
        <v>2500.579591836735</v>
      </c>
      <c r="J126" s="51"/>
      <c r="K126" s="51"/>
      <c r="L126" s="51"/>
      <c r="M126" s="2">
        <v>490</v>
      </c>
    </row>
    <row r="127" spans="1:13" s="14" customFormat="1" ht="12.75">
      <c r="A127" s="1"/>
      <c r="B127" s="270"/>
      <c r="C127" s="1"/>
      <c r="D127" s="1"/>
      <c r="E127" s="1"/>
      <c r="F127" s="26"/>
      <c r="G127" s="26"/>
      <c r="H127" s="5">
        <v>0</v>
      </c>
      <c r="I127" s="38">
        <v>0</v>
      </c>
      <c r="J127"/>
      <c r="K127"/>
      <c r="L127"/>
      <c r="M127" s="2">
        <v>490</v>
      </c>
    </row>
    <row r="128" spans="2:13" ht="12.75">
      <c r="B128" s="270"/>
      <c r="H128" s="5">
        <v>0</v>
      </c>
      <c r="I128" s="38">
        <v>0</v>
      </c>
      <c r="K128"/>
      <c r="M128" s="2">
        <v>490</v>
      </c>
    </row>
    <row r="129" spans="1:13" ht="12.75">
      <c r="A129" s="10"/>
      <c r="B129" s="86">
        <v>209500</v>
      </c>
      <c r="C129" s="10" t="s">
        <v>0</v>
      </c>
      <c r="D129" s="10"/>
      <c r="E129" s="10"/>
      <c r="F129" s="17"/>
      <c r="G129" s="17"/>
      <c r="H129" s="57">
        <v>0</v>
      </c>
      <c r="I129" s="58">
        <v>427.55102040816325</v>
      </c>
      <c r="J129" s="59"/>
      <c r="K129" s="59"/>
      <c r="L129" s="59"/>
      <c r="M129" s="2">
        <v>490</v>
      </c>
    </row>
    <row r="130" spans="2:13" ht="12.75">
      <c r="B130" s="270"/>
      <c r="H130" s="5">
        <v>0</v>
      </c>
      <c r="I130" s="38">
        <v>0</v>
      </c>
      <c r="K130"/>
      <c r="M130" s="2">
        <v>490</v>
      </c>
    </row>
    <row r="131" spans="1:13" ht="12.75">
      <c r="A131" s="10"/>
      <c r="B131" s="86">
        <v>3600</v>
      </c>
      <c r="C131" s="10" t="s">
        <v>1</v>
      </c>
      <c r="D131" s="10"/>
      <c r="E131" s="10"/>
      <c r="F131" s="17"/>
      <c r="G131" s="17"/>
      <c r="H131" s="57">
        <v>0</v>
      </c>
      <c r="I131" s="58">
        <v>7.346938775510204</v>
      </c>
      <c r="J131" s="59"/>
      <c r="K131" s="59"/>
      <c r="L131" s="59"/>
      <c r="M131" s="2">
        <v>490</v>
      </c>
    </row>
    <row r="132" spans="2:13" ht="12.75">
      <c r="B132" s="270"/>
      <c r="D132" s="11"/>
      <c r="H132" s="5">
        <v>0</v>
      </c>
      <c r="I132" s="38">
        <v>0</v>
      </c>
      <c r="K132"/>
      <c r="M132" s="2">
        <v>490</v>
      </c>
    </row>
    <row r="133" spans="1:13" ht="12.75">
      <c r="A133" s="71"/>
      <c r="B133" s="86">
        <v>128430</v>
      </c>
      <c r="C133" s="71" t="s">
        <v>54</v>
      </c>
      <c r="D133" s="71"/>
      <c r="E133" s="71"/>
      <c r="F133" s="92"/>
      <c r="G133" s="92"/>
      <c r="H133" s="91">
        <v>0</v>
      </c>
      <c r="I133" s="58">
        <v>262.1020408163265</v>
      </c>
      <c r="J133" s="93"/>
      <c r="K133" s="93"/>
      <c r="L133" s="93"/>
      <c r="M133" s="2">
        <v>490</v>
      </c>
    </row>
    <row r="134" spans="2:13" ht="12.75">
      <c r="B134" s="270"/>
      <c r="H134" s="5">
        <v>0</v>
      </c>
      <c r="I134" s="38">
        <v>0</v>
      </c>
      <c r="K134"/>
      <c r="M134" s="2">
        <v>490</v>
      </c>
    </row>
    <row r="135" spans="2:13" ht="12.75">
      <c r="B135" s="270"/>
      <c r="H135" s="5">
        <v>0</v>
      </c>
      <c r="I135" s="38">
        <v>0</v>
      </c>
      <c r="K135"/>
      <c r="M135" s="2">
        <v>490</v>
      </c>
    </row>
    <row r="136" spans="1:13" ht="12.75">
      <c r="A136" s="10"/>
      <c r="B136" s="86">
        <v>205000</v>
      </c>
      <c r="C136" s="94" t="s">
        <v>721</v>
      </c>
      <c r="D136" s="10"/>
      <c r="E136" s="10"/>
      <c r="F136" s="17"/>
      <c r="G136" s="17"/>
      <c r="H136" s="57">
        <v>-205000</v>
      </c>
      <c r="I136" s="58">
        <v>418.3673469387755</v>
      </c>
      <c r="J136" s="59"/>
      <c r="K136" s="59"/>
      <c r="L136" s="59"/>
      <c r="M136" s="2">
        <v>490</v>
      </c>
    </row>
    <row r="137" spans="2:13" ht="12.75">
      <c r="B137" s="270"/>
      <c r="H137" s="5">
        <v>0</v>
      </c>
      <c r="I137" s="38">
        <v>0</v>
      </c>
      <c r="K137"/>
      <c r="M137" s="2">
        <v>490</v>
      </c>
    </row>
    <row r="138" spans="1:13" ht="12.75">
      <c r="A138" s="10"/>
      <c r="B138" s="86">
        <v>65000</v>
      </c>
      <c r="C138" s="10"/>
      <c r="D138" s="10"/>
      <c r="E138" s="100" t="s">
        <v>723</v>
      </c>
      <c r="F138" s="17"/>
      <c r="G138" s="17"/>
      <c r="H138" s="57"/>
      <c r="I138" s="58">
        <v>132.6530612244898</v>
      </c>
      <c r="J138" s="59"/>
      <c r="K138" s="59"/>
      <c r="L138" s="59"/>
      <c r="M138" s="2">
        <v>490</v>
      </c>
    </row>
    <row r="139" spans="2:13" ht="12.75">
      <c r="B139" s="270"/>
      <c r="H139" s="5">
        <v>0</v>
      </c>
      <c r="I139" s="38">
        <v>0</v>
      </c>
      <c r="K139"/>
      <c r="M139" s="2">
        <v>490</v>
      </c>
    </row>
    <row r="140" spans="1:13" ht="12.75">
      <c r="A140" s="10"/>
      <c r="B140" s="86">
        <v>30000</v>
      </c>
      <c r="C140" s="10"/>
      <c r="D140" s="10"/>
      <c r="E140" s="10" t="s">
        <v>1143</v>
      </c>
      <c r="F140" s="17"/>
      <c r="G140" s="17"/>
      <c r="H140" s="57"/>
      <c r="I140" s="58">
        <v>61.224489795918366</v>
      </c>
      <c r="J140" s="59"/>
      <c r="K140" s="59"/>
      <c r="L140" s="59"/>
      <c r="M140" s="2">
        <v>490</v>
      </c>
    </row>
    <row r="141" spans="2:13" ht="12.75">
      <c r="B141" s="270"/>
      <c r="H141" s="5">
        <v>0</v>
      </c>
      <c r="I141" s="38">
        <v>0</v>
      </c>
      <c r="K141"/>
      <c r="M141" s="2">
        <v>490</v>
      </c>
    </row>
    <row r="142" spans="1:13" ht="12.75">
      <c r="A142" s="10"/>
      <c r="B142" s="86">
        <v>35000</v>
      </c>
      <c r="C142" s="10"/>
      <c r="D142" s="10"/>
      <c r="E142" s="10" t="s">
        <v>1144</v>
      </c>
      <c r="F142" s="17"/>
      <c r="G142" s="17"/>
      <c r="H142" s="57"/>
      <c r="I142" s="58">
        <v>71.42857142857143</v>
      </c>
      <c r="J142" s="59"/>
      <c r="K142" s="59"/>
      <c r="L142" s="59"/>
      <c r="M142" s="2">
        <v>490</v>
      </c>
    </row>
    <row r="143" spans="2:13" ht="12.75">
      <c r="B143" s="270"/>
      <c r="H143" s="5">
        <v>0</v>
      </c>
      <c r="I143" s="38">
        <v>0</v>
      </c>
      <c r="K143"/>
      <c r="M143" s="2">
        <v>490</v>
      </c>
    </row>
    <row r="144" spans="1:13" ht="12.75">
      <c r="A144" s="10"/>
      <c r="B144" s="86">
        <v>25000</v>
      </c>
      <c r="C144" s="10"/>
      <c r="D144" s="10"/>
      <c r="E144" s="10" t="s">
        <v>732</v>
      </c>
      <c r="F144" s="17"/>
      <c r="G144" s="17"/>
      <c r="H144" s="57"/>
      <c r="I144" s="58">
        <v>51.02040816326531</v>
      </c>
      <c r="J144" s="59"/>
      <c r="K144" s="59"/>
      <c r="L144" s="59"/>
      <c r="M144" s="2">
        <v>490</v>
      </c>
    </row>
    <row r="145" spans="2:13" ht="12.75">
      <c r="B145" s="270"/>
      <c r="H145" s="5">
        <v>0</v>
      </c>
      <c r="I145" s="38">
        <v>0</v>
      </c>
      <c r="K145"/>
      <c r="M145" s="2">
        <v>490</v>
      </c>
    </row>
    <row r="146" spans="1:13" s="59" customFormat="1" ht="12.75">
      <c r="A146" s="10"/>
      <c r="B146" s="86">
        <v>40000</v>
      </c>
      <c r="C146" s="10"/>
      <c r="D146" s="10"/>
      <c r="E146" s="100" t="s">
        <v>733</v>
      </c>
      <c r="F146" s="17"/>
      <c r="G146" s="17"/>
      <c r="H146" s="57"/>
      <c r="I146" s="58">
        <v>81.63265306122449</v>
      </c>
      <c r="M146" s="2">
        <v>490</v>
      </c>
    </row>
    <row r="147" spans="2:13" ht="12.75">
      <c r="B147" s="271"/>
      <c r="H147" s="5">
        <v>0</v>
      </c>
      <c r="I147" s="38">
        <v>0</v>
      </c>
      <c r="K147"/>
      <c r="M147" s="2">
        <v>490</v>
      </c>
    </row>
    <row r="148" spans="1:13" s="14" customFormat="1" ht="12.75">
      <c r="A148" s="10"/>
      <c r="B148" s="86">
        <v>5000</v>
      </c>
      <c r="C148" s="10"/>
      <c r="D148" s="10"/>
      <c r="E148" s="10" t="s">
        <v>734</v>
      </c>
      <c r="F148" s="17"/>
      <c r="G148" s="17"/>
      <c r="H148" s="57">
        <v>0</v>
      </c>
      <c r="I148" s="58">
        <v>10.204081632653061</v>
      </c>
      <c r="J148" s="59"/>
      <c r="K148" s="59"/>
      <c r="L148" s="59"/>
      <c r="M148" s="2">
        <v>490</v>
      </c>
    </row>
    <row r="149" spans="2:13" ht="12.75">
      <c r="B149" s="270"/>
      <c r="H149" s="5">
        <v>0</v>
      </c>
      <c r="I149" s="38">
        <v>0</v>
      </c>
      <c r="K149"/>
      <c r="M149" s="2">
        <v>490</v>
      </c>
    </row>
    <row r="150" spans="1:13" s="59" customFormat="1" ht="12.75">
      <c r="A150" s="10"/>
      <c r="B150" s="86">
        <v>5000</v>
      </c>
      <c r="C150" s="10"/>
      <c r="D150" s="10"/>
      <c r="E150" s="10" t="s">
        <v>1189</v>
      </c>
      <c r="F150" s="17"/>
      <c r="G150" s="17"/>
      <c r="H150" s="57">
        <v>0</v>
      </c>
      <c r="I150" s="58">
        <v>10.204081632653061</v>
      </c>
      <c r="M150" s="61">
        <v>490</v>
      </c>
    </row>
    <row r="151" spans="2:13" ht="12.75">
      <c r="B151" s="270"/>
      <c r="H151" s="5">
        <v>0</v>
      </c>
      <c r="I151" s="38">
        <v>0</v>
      </c>
      <c r="K151"/>
      <c r="M151" s="2">
        <v>490</v>
      </c>
    </row>
    <row r="152" spans="1:13" s="59" customFormat="1" ht="12.75">
      <c r="A152" s="1"/>
      <c r="B152" s="270"/>
      <c r="C152" s="1"/>
      <c r="D152" s="1"/>
      <c r="E152" s="1"/>
      <c r="F152" s="26"/>
      <c r="G152" s="26"/>
      <c r="H152" s="5">
        <v>0</v>
      </c>
      <c r="I152" s="38">
        <v>0</v>
      </c>
      <c r="J152"/>
      <c r="K152"/>
      <c r="L152"/>
      <c r="M152" s="2">
        <v>490</v>
      </c>
    </row>
    <row r="153" spans="1:13" s="14" customFormat="1" ht="12.75">
      <c r="A153" s="10"/>
      <c r="B153" s="86">
        <v>31000</v>
      </c>
      <c r="C153" s="94" t="s">
        <v>735</v>
      </c>
      <c r="D153" s="10"/>
      <c r="E153" s="10"/>
      <c r="F153" s="17"/>
      <c r="G153" s="17"/>
      <c r="H153" s="57">
        <v>-31000</v>
      </c>
      <c r="I153" s="58">
        <v>63.265306122448976</v>
      </c>
      <c r="J153" s="59"/>
      <c r="K153" s="59"/>
      <c r="L153" s="59"/>
      <c r="M153" s="2">
        <v>490</v>
      </c>
    </row>
    <row r="154" spans="1:13" s="14" customFormat="1" ht="12.75">
      <c r="A154" s="11"/>
      <c r="B154" s="102"/>
      <c r="C154" s="11"/>
      <c r="D154" s="11"/>
      <c r="E154" s="11"/>
      <c r="F154" s="29"/>
      <c r="G154" s="29"/>
      <c r="H154" s="5">
        <v>0</v>
      </c>
      <c r="I154" s="38">
        <v>0</v>
      </c>
      <c r="M154" s="2">
        <v>490</v>
      </c>
    </row>
    <row r="155" spans="1:13" s="59" customFormat="1" ht="12.75">
      <c r="A155" s="10"/>
      <c r="B155" s="86">
        <v>15000</v>
      </c>
      <c r="C155" s="10"/>
      <c r="D155" s="10"/>
      <c r="E155" s="10" t="s">
        <v>737</v>
      </c>
      <c r="F155" s="17"/>
      <c r="G155" s="17"/>
      <c r="H155" s="57">
        <v>0</v>
      </c>
      <c r="I155" s="58">
        <v>30.612244897959183</v>
      </c>
      <c r="M155" s="2">
        <v>490</v>
      </c>
    </row>
    <row r="156" spans="1:13" ht="12.75">
      <c r="A156" s="11"/>
      <c r="B156" s="85"/>
      <c r="C156" s="11"/>
      <c r="D156" s="11"/>
      <c r="E156" s="11"/>
      <c r="F156" s="29"/>
      <c r="G156" s="29"/>
      <c r="H156" s="28"/>
      <c r="I156" s="38">
        <v>0</v>
      </c>
      <c r="J156" s="14"/>
      <c r="L156" s="14"/>
      <c r="M156" s="2">
        <v>490</v>
      </c>
    </row>
    <row r="157" spans="1:13" ht="12.75">
      <c r="A157" s="10"/>
      <c r="B157" s="86">
        <v>16000</v>
      </c>
      <c r="C157" s="10"/>
      <c r="D157" s="10"/>
      <c r="E157" s="10" t="s">
        <v>743</v>
      </c>
      <c r="F157" s="17"/>
      <c r="G157" s="17"/>
      <c r="H157" s="57">
        <v>0</v>
      </c>
      <c r="I157" s="58">
        <v>32.6530612244898</v>
      </c>
      <c r="J157" s="59"/>
      <c r="K157" s="59"/>
      <c r="L157" s="59"/>
      <c r="M157" s="2">
        <v>490</v>
      </c>
    </row>
    <row r="158" spans="1:13" s="14" customFormat="1" ht="12.75">
      <c r="A158" s="11"/>
      <c r="B158" s="85"/>
      <c r="C158" s="11"/>
      <c r="D158" s="11"/>
      <c r="E158" s="11"/>
      <c r="F158" s="29"/>
      <c r="G158" s="29"/>
      <c r="H158" s="28"/>
      <c r="I158" s="38">
        <v>0</v>
      </c>
      <c r="M158" s="2">
        <v>490</v>
      </c>
    </row>
    <row r="159" spans="1:13" ht="12.75">
      <c r="A159" s="10"/>
      <c r="B159" s="86">
        <v>105254</v>
      </c>
      <c r="C159" s="10"/>
      <c r="D159" s="10"/>
      <c r="E159" s="10" t="s">
        <v>598</v>
      </c>
      <c r="F159" s="17"/>
      <c r="G159" s="17"/>
      <c r="H159" s="57">
        <v>0</v>
      </c>
      <c r="I159" s="58">
        <v>214.80408163265307</v>
      </c>
      <c r="J159" s="59"/>
      <c r="K159" s="59"/>
      <c r="L159" s="59"/>
      <c r="M159" s="2">
        <v>490</v>
      </c>
    </row>
    <row r="160" spans="1:13" s="59" customFormat="1" ht="12.75">
      <c r="A160" s="1"/>
      <c r="B160" s="270"/>
      <c r="C160" s="1"/>
      <c r="D160" s="1"/>
      <c r="E160" s="1"/>
      <c r="F160" s="26"/>
      <c r="G160" s="26"/>
      <c r="H160" s="5">
        <v>0</v>
      </c>
      <c r="I160" s="38">
        <v>0</v>
      </c>
      <c r="J160"/>
      <c r="K160"/>
      <c r="L160"/>
      <c r="M160" s="2">
        <v>490</v>
      </c>
    </row>
    <row r="161" spans="1:13" ht="12.75">
      <c r="A161" s="10"/>
      <c r="B161" s="86">
        <v>2500</v>
      </c>
      <c r="C161" s="10" t="s">
        <v>612</v>
      </c>
      <c r="D161" s="10"/>
      <c r="E161" s="10"/>
      <c r="F161" s="17"/>
      <c r="G161" s="17"/>
      <c r="H161" s="57">
        <v>0</v>
      </c>
      <c r="I161" s="58">
        <v>5.1020408163265305</v>
      </c>
      <c r="J161" s="59"/>
      <c r="K161" s="59"/>
      <c r="L161" s="59"/>
      <c r="M161" s="2">
        <v>490</v>
      </c>
    </row>
    <row r="162" spans="1:13" s="59" customFormat="1" ht="12.75">
      <c r="A162" s="1"/>
      <c r="B162" s="270"/>
      <c r="C162" s="1"/>
      <c r="D162" s="1"/>
      <c r="E162" s="1"/>
      <c r="F162" s="26"/>
      <c r="G162" s="26"/>
      <c r="H162" s="5">
        <v>0</v>
      </c>
      <c r="I162" s="38">
        <v>0</v>
      </c>
      <c r="J162"/>
      <c r="K162"/>
      <c r="L162"/>
      <c r="M162" s="2">
        <v>490</v>
      </c>
    </row>
    <row r="163" spans="1:13" ht="12.75">
      <c r="A163" s="10"/>
      <c r="B163" s="86">
        <v>540000</v>
      </c>
      <c r="C163" s="10" t="s">
        <v>454</v>
      </c>
      <c r="D163" s="10"/>
      <c r="E163" s="10"/>
      <c r="F163" s="17"/>
      <c r="G163" s="17"/>
      <c r="H163" s="57">
        <v>0</v>
      </c>
      <c r="I163" s="58">
        <v>1102.0408163265306</v>
      </c>
      <c r="J163" s="59"/>
      <c r="K163" s="59"/>
      <c r="L163" s="59"/>
      <c r="M163" s="2">
        <v>490</v>
      </c>
    </row>
    <row r="164" spans="2:13" ht="12.75">
      <c r="B164" s="28"/>
      <c r="H164" s="5">
        <v>0</v>
      </c>
      <c r="I164" s="38">
        <v>0</v>
      </c>
      <c r="K164"/>
      <c r="M164" s="2">
        <v>490</v>
      </c>
    </row>
    <row r="165" spans="2:13" ht="12.75">
      <c r="B165" s="28"/>
      <c r="H165" s="5">
        <v>0</v>
      </c>
      <c r="I165" s="38">
        <v>0</v>
      </c>
      <c r="K165"/>
      <c r="M165" s="2">
        <v>490</v>
      </c>
    </row>
    <row r="166" spans="2:13" ht="12.75">
      <c r="B166" s="28"/>
      <c r="H166" s="5">
        <v>0</v>
      </c>
      <c r="I166" s="38">
        <v>0</v>
      </c>
      <c r="K166"/>
      <c r="M166" s="2">
        <v>490</v>
      </c>
    </row>
    <row r="167" spans="2:13" ht="12.75">
      <c r="B167" s="28"/>
      <c r="H167" s="5">
        <v>0</v>
      </c>
      <c r="I167" s="38">
        <v>0</v>
      </c>
      <c r="K167"/>
      <c r="M167" s="2">
        <v>490</v>
      </c>
    </row>
    <row r="168" spans="1:13" ht="13.5" thickBot="1">
      <c r="A168" s="43"/>
      <c r="B168" s="44">
        <v>220707</v>
      </c>
      <c r="C168" s="46"/>
      <c r="D168" s="45" t="s">
        <v>816</v>
      </c>
      <c r="E168" s="43"/>
      <c r="F168" s="88"/>
      <c r="G168" s="48"/>
      <c r="H168" s="108">
        <v>-220707</v>
      </c>
      <c r="I168" s="90">
        <v>450.4224489795918</v>
      </c>
      <c r="J168" s="51"/>
      <c r="K168" s="51"/>
      <c r="L168" s="51"/>
      <c r="M168" s="2">
        <v>490</v>
      </c>
    </row>
    <row r="169" spans="8:13" ht="12.75">
      <c r="H169" s="5">
        <v>0</v>
      </c>
      <c r="I169" s="38">
        <v>0</v>
      </c>
      <c r="K169"/>
      <c r="M169" s="2">
        <v>490</v>
      </c>
    </row>
    <row r="170" spans="8:13" ht="12.75">
      <c r="H170" s="5">
        <v>0</v>
      </c>
      <c r="I170" s="38">
        <v>0</v>
      </c>
      <c r="K170"/>
      <c r="M170" s="2">
        <v>490</v>
      </c>
    </row>
    <row r="171" spans="1:13" s="14" customFormat="1" ht="12.75">
      <c r="A171" s="10"/>
      <c r="B171" s="302">
        <v>55080</v>
      </c>
      <c r="C171" s="10" t="s">
        <v>828</v>
      </c>
      <c r="D171" s="10"/>
      <c r="E171" s="10"/>
      <c r="F171" s="109"/>
      <c r="G171" s="17"/>
      <c r="H171" s="57">
        <v>0</v>
      </c>
      <c r="I171" s="58">
        <v>112.40816326530613</v>
      </c>
      <c r="J171" s="59"/>
      <c r="K171" s="59"/>
      <c r="L171" s="59"/>
      <c r="M171" s="2">
        <v>490</v>
      </c>
    </row>
    <row r="172" spans="1:13" s="14" customFormat="1" ht="12.75">
      <c r="A172" s="1"/>
      <c r="B172" s="288"/>
      <c r="C172" s="1"/>
      <c r="D172" s="1"/>
      <c r="E172" s="1"/>
      <c r="F172" s="26"/>
      <c r="G172" s="26"/>
      <c r="H172" s="5">
        <v>0</v>
      </c>
      <c r="I172" s="38">
        <v>0</v>
      </c>
      <c r="J172"/>
      <c r="K172"/>
      <c r="L172"/>
      <c r="M172" s="2">
        <v>490</v>
      </c>
    </row>
    <row r="173" spans="1:13" ht="12.75">
      <c r="A173" s="10"/>
      <c r="B173" s="302">
        <v>627</v>
      </c>
      <c r="C173" s="10" t="s">
        <v>837</v>
      </c>
      <c r="D173" s="10"/>
      <c r="E173" s="10"/>
      <c r="F173" s="17"/>
      <c r="G173" s="17"/>
      <c r="H173" s="57">
        <v>0</v>
      </c>
      <c r="I173" s="58">
        <v>1.279591836734694</v>
      </c>
      <c r="J173" s="59"/>
      <c r="K173" s="59"/>
      <c r="L173" s="59"/>
      <c r="M173" s="2">
        <v>490</v>
      </c>
    </row>
    <row r="174" spans="8:13" ht="12.75">
      <c r="H174" s="5">
        <v>0</v>
      </c>
      <c r="I174" s="38">
        <v>0</v>
      </c>
      <c r="K174"/>
      <c r="M174" s="2">
        <v>490</v>
      </c>
    </row>
    <row r="175" spans="1:13" s="59" customFormat="1" ht="12.75">
      <c r="A175" s="10"/>
      <c r="B175" s="243">
        <v>90000</v>
      </c>
      <c r="C175" s="10"/>
      <c r="D175" s="10"/>
      <c r="E175" s="10" t="s">
        <v>740</v>
      </c>
      <c r="F175" s="17"/>
      <c r="G175" s="17"/>
      <c r="H175" s="57"/>
      <c r="I175" s="58">
        <v>183.6734693877551</v>
      </c>
      <c r="M175" s="2">
        <v>490</v>
      </c>
    </row>
    <row r="176" spans="8:13" ht="12.75">
      <c r="H176" s="5">
        <v>0</v>
      </c>
      <c r="I176" s="38">
        <v>0</v>
      </c>
      <c r="K176"/>
      <c r="M176" s="2">
        <v>490</v>
      </c>
    </row>
    <row r="177" spans="1:13" ht="12.75">
      <c r="A177" s="10"/>
      <c r="B177" s="275">
        <v>75000</v>
      </c>
      <c r="C177" s="10" t="s">
        <v>1</v>
      </c>
      <c r="D177" s="10"/>
      <c r="E177" s="10"/>
      <c r="F177" s="17"/>
      <c r="G177" s="17"/>
      <c r="H177" s="57">
        <v>0</v>
      </c>
      <c r="I177" s="58">
        <v>153.0612244897959</v>
      </c>
      <c r="J177" s="59"/>
      <c r="K177" s="59"/>
      <c r="L177" s="59"/>
      <c r="M177" s="2">
        <v>490</v>
      </c>
    </row>
    <row r="178" spans="8:13" ht="12.75">
      <c r="H178" s="5">
        <v>0</v>
      </c>
      <c r="I178" s="38">
        <v>0</v>
      </c>
      <c r="K178"/>
      <c r="M178" s="2">
        <v>490</v>
      </c>
    </row>
    <row r="179" spans="8:13" ht="12.75">
      <c r="H179" s="5">
        <v>0</v>
      </c>
      <c r="I179" s="38">
        <v>0</v>
      </c>
      <c r="K179"/>
      <c r="M179" s="2">
        <v>490</v>
      </c>
    </row>
    <row r="180" spans="8:13" ht="12.75">
      <c r="H180" s="5">
        <v>0</v>
      </c>
      <c r="I180" s="38">
        <v>0</v>
      </c>
      <c r="K180"/>
      <c r="M180" s="2">
        <v>490</v>
      </c>
    </row>
    <row r="181" spans="1:13" ht="13.5" thickBot="1">
      <c r="A181" s="43"/>
      <c r="B181" s="111">
        <v>1272300</v>
      </c>
      <c r="C181" s="46"/>
      <c r="D181" s="45" t="s">
        <v>839</v>
      </c>
      <c r="E181" s="46"/>
      <c r="F181" s="88"/>
      <c r="G181" s="48"/>
      <c r="H181" s="49">
        <v>-1272300</v>
      </c>
      <c r="I181" s="90">
        <v>2596.530612244898</v>
      </c>
      <c r="J181" s="51"/>
      <c r="K181" s="51"/>
      <c r="L181" s="51"/>
      <c r="M181" s="2">
        <v>490</v>
      </c>
    </row>
    <row r="182" spans="8:13" ht="12.75">
      <c r="H182" s="5">
        <v>0</v>
      </c>
      <c r="I182" s="38">
        <v>0</v>
      </c>
      <c r="K182"/>
      <c r="M182" s="2">
        <v>490</v>
      </c>
    </row>
    <row r="183" spans="2:13" ht="12.75">
      <c r="B183" s="273"/>
      <c r="H183" s="5">
        <v>0</v>
      </c>
      <c r="I183" s="38">
        <v>0</v>
      </c>
      <c r="K183"/>
      <c r="M183" s="2">
        <v>490</v>
      </c>
    </row>
    <row r="184" spans="1:13" ht="12.75">
      <c r="A184" s="10"/>
      <c r="B184" s="275">
        <v>151000</v>
      </c>
      <c r="C184" s="10" t="s">
        <v>876</v>
      </c>
      <c r="D184" s="10"/>
      <c r="E184" s="10"/>
      <c r="F184" s="17"/>
      <c r="G184" s="17"/>
      <c r="H184" s="57">
        <v>0</v>
      </c>
      <c r="I184" s="58">
        <v>308.16326530612247</v>
      </c>
      <c r="J184" s="59"/>
      <c r="K184" s="59"/>
      <c r="L184" s="59"/>
      <c r="M184" s="2">
        <v>490</v>
      </c>
    </row>
    <row r="185" spans="2:13" ht="12.75">
      <c r="B185" s="273"/>
      <c r="H185" s="5">
        <v>0</v>
      </c>
      <c r="I185" s="38">
        <v>0</v>
      </c>
      <c r="K185"/>
      <c r="M185" s="2">
        <v>490</v>
      </c>
    </row>
    <row r="186" spans="1:13" ht="12.75">
      <c r="A186" s="10"/>
      <c r="B186" s="275">
        <v>21300</v>
      </c>
      <c r="C186" s="10" t="s">
        <v>54</v>
      </c>
      <c r="D186" s="10"/>
      <c r="E186" s="10"/>
      <c r="F186" s="17"/>
      <c r="G186" s="17"/>
      <c r="H186" s="57">
        <v>0</v>
      </c>
      <c r="I186" s="58">
        <v>43.46938775510204</v>
      </c>
      <c r="J186" s="59"/>
      <c r="K186" s="59"/>
      <c r="L186" s="59"/>
      <c r="M186" s="2">
        <v>490</v>
      </c>
    </row>
    <row r="187" spans="8:13" ht="12.75">
      <c r="H187" s="5">
        <v>0</v>
      </c>
      <c r="I187" s="38">
        <v>0</v>
      </c>
      <c r="K187"/>
      <c r="M187" s="2">
        <v>490</v>
      </c>
    </row>
    <row r="188" spans="1:13" ht="12.75">
      <c r="A188" s="10"/>
      <c r="B188" s="52">
        <v>1100000</v>
      </c>
      <c r="C188" s="10" t="s">
        <v>454</v>
      </c>
      <c r="D188" s="10"/>
      <c r="E188" s="10"/>
      <c r="F188" s="17"/>
      <c r="G188" s="17"/>
      <c r="H188" s="57">
        <v>0</v>
      </c>
      <c r="I188" s="58">
        <v>2244.8979591836733</v>
      </c>
      <c r="J188" s="59"/>
      <c r="K188" s="59"/>
      <c r="L188" s="59"/>
      <c r="M188" s="2">
        <v>490</v>
      </c>
    </row>
    <row r="189" spans="8:13" ht="12.75">
      <c r="H189" s="5">
        <v>0</v>
      </c>
      <c r="I189" s="38">
        <v>0</v>
      </c>
      <c r="K189"/>
      <c r="M189" s="2">
        <v>490</v>
      </c>
    </row>
    <row r="190" spans="8:13" ht="12.75">
      <c r="H190" s="5">
        <v>0</v>
      </c>
      <c r="I190" s="38">
        <v>0</v>
      </c>
      <c r="K190"/>
      <c r="M190" s="2">
        <v>490</v>
      </c>
    </row>
    <row r="191" spans="8:13" ht="12.75">
      <c r="H191" s="5">
        <v>0</v>
      </c>
      <c r="I191" s="38">
        <v>0</v>
      </c>
      <c r="K191"/>
      <c r="M191" s="2">
        <v>490</v>
      </c>
    </row>
    <row r="192" spans="8:13" ht="12.75">
      <c r="H192" s="5">
        <v>0</v>
      </c>
      <c r="I192" s="38">
        <v>0</v>
      </c>
      <c r="K192"/>
      <c r="M192" s="2">
        <v>490</v>
      </c>
    </row>
    <row r="193" spans="1:13" ht="13.5" thickBot="1">
      <c r="A193" s="43"/>
      <c r="B193" s="113">
        <v>1621817</v>
      </c>
      <c r="C193" s="43"/>
      <c r="D193" s="114" t="s">
        <v>598</v>
      </c>
      <c r="E193" s="43"/>
      <c r="F193" s="88"/>
      <c r="G193" s="48"/>
      <c r="H193" s="49">
        <v>-1621817</v>
      </c>
      <c r="I193" s="90">
        <v>3309.830612244898</v>
      </c>
      <c r="J193" s="51"/>
      <c r="K193" s="51"/>
      <c r="L193" s="51"/>
      <c r="M193" s="2">
        <v>490</v>
      </c>
    </row>
    <row r="194" spans="8:13" ht="12.75">
      <c r="H194" s="5">
        <v>0</v>
      </c>
      <c r="I194" s="38">
        <v>0</v>
      </c>
      <c r="K194"/>
      <c r="M194" s="2">
        <v>490</v>
      </c>
    </row>
    <row r="195" spans="1:13" ht="12.75">
      <c r="A195" s="10"/>
      <c r="B195" s="275">
        <v>121500</v>
      </c>
      <c r="C195" s="10" t="s">
        <v>0</v>
      </c>
      <c r="D195" s="10"/>
      <c r="E195" s="10"/>
      <c r="F195" s="17"/>
      <c r="G195" s="17"/>
      <c r="H195" s="57">
        <v>0</v>
      </c>
      <c r="I195" s="58">
        <v>247.9591836734694</v>
      </c>
      <c r="J195" s="59"/>
      <c r="K195" s="59"/>
      <c r="L195" s="59"/>
      <c r="M195" s="2">
        <v>490</v>
      </c>
    </row>
    <row r="196" spans="2:13" ht="12.75">
      <c r="B196" s="273"/>
      <c r="H196" s="5">
        <v>0</v>
      </c>
      <c r="I196" s="38">
        <v>0</v>
      </c>
      <c r="K196"/>
      <c r="M196" s="2">
        <v>490</v>
      </c>
    </row>
    <row r="197" spans="1:13" ht="12.75">
      <c r="A197" s="10"/>
      <c r="B197" s="275">
        <v>43300</v>
      </c>
      <c r="C197" s="10"/>
      <c r="D197" s="10"/>
      <c r="E197" s="10" t="s">
        <v>54</v>
      </c>
      <c r="F197" s="17"/>
      <c r="G197" s="17"/>
      <c r="H197" s="57">
        <v>0</v>
      </c>
      <c r="I197" s="58">
        <v>88.36734693877551</v>
      </c>
      <c r="J197" s="59"/>
      <c r="K197" s="59"/>
      <c r="L197" s="59"/>
      <c r="M197" s="2">
        <v>490</v>
      </c>
    </row>
    <row r="198" spans="8:13" ht="12.75">
      <c r="H198" s="5">
        <v>0</v>
      </c>
      <c r="I198" s="38">
        <v>0</v>
      </c>
      <c r="K198"/>
      <c r="M198" s="2">
        <v>490</v>
      </c>
    </row>
    <row r="199" spans="1:13" ht="12.75">
      <c r="A199" s="10"/>
      <c r="B199" s="302">
        <v>850338</v>
      </c>
      <c r="C199" s="10"/>
      <c r="D199" s="10"/>
      <c r="E199" s="10" t="s">
        <v>598</v>
      </c>
      <c r="F199" s="17"/>
      <c r="G199" s="17"/>
      <c r="H199" s="57">
        <v>0</v>
      </c>
      <c r="I199" s="58">
        <v>1735.3836734693878</v>
      </c>
      <c r="J199" s="59"/>
      <c r="K199" s="59"/>
      <c r="L199" s="59"/>
      <c r="M199" s="2">
        <v>490</v>
      </c>
    </row>
    <row r="200" spans="1:13" s="14" customFormat="1" ht="12.75">
      <c r="A200" s="1"/>
      <c r="B200" s="5"/>
      <c r="C200" s="1"/>
      <c r="D200" s="11"/>
      <c r="E200" s="1"/>
      <c r="F200" s="26"/>
      <c r="G200" s="26"/>
      <c r="H200" s="5">
        <v>0</v>
      </c>
      <c r="I200" s="38">
        <v>0</v>
      </c>
      <c r="J200"/>
      <c r="K200"/>
      <c r="L200"/>
      <c r="M200" s="2">
        <v>490</v>
      </c>
    </row>
    <row r="201" spans="1:13" ht="12.75">
      <c r="A201" s="10"/>
      <c r="B201" s="275">
        <v>111055</v>
      </c>
      <c r="C201" s="10"/>
      <c r="D201" s="10"/>
      <c r="E201" s="10" t="s">
        <v>974</v>
      </c>
      <c r="F201" s="17"/>
      <c r="G201" s="17"/>
      <c r="H201" s="57">
        <v>0</v>
      </c>
      <c r="I201" s="58">
        <v>226.64285714285714</v>
      </c>
      <c r="J201" s="59"/>
      <c r="K201" s="59"/>
      <c r="L201" s="59"/>
      <c r="M201" s="2">
        <v>490</v>
      </c>
    </row>
    <row r="202" spans="2:13" ht="12.75">
      <c r="B202" s="273"/>
      <c r="H202" s="5">
        <v>0</v>
      </c>
      <c r="I202" s="38">
        <v>0</v>
      </c>
      <c r="K202"/>
      <c r="M202" s="2">
        <v>490</v>
      </c>
    </row>
    <row r="203" spans="1:13" s="59" customFormat="1" ht="12.75">
      <c r="A203" s="10"/>
      <c r="B203" s="275">
        <v>45000</v>
      </c>
      <c r="C203" s="10"/>
      <c r="D203" s="10"/>
      <c r="E203" s="10" t="s">
        <v>598</v>
      </c>
      <c r="F203" s="17"/>
      <c r="G203" s="17"/>
      <c r="H203" s="57">
        <v>0</v>
      </c>
      <c r="I203" s="58">
        <v>91.83673469387755</v>
      </c>
      <c r="M203" s="2">
        <v>490</v>
      </c>
    </row>
    <row r="204" spans="2:13" ht="12.75">
      <c r="B204" s="273"/>
      <c r="H204" s="5">
        <v>0</v>
      </c>
      <c r="I204" s="38">
        <v>0</v>
      </c>
      <c r="K204"/>
      <c r="M204" s="2">
        <v>490</v>
      </c>
    </row>
    <row r="205" spans="1:13" ht="12.75">
      <c r="A205" s="10"/>
      <c r="B205" s="275">
        <v>62092</v>
      </c>
      <c r="C205" s="10" t="s">
        <v>1012</v>
      </c>
      <c r="D205" s="10"/>
      <c r="E205" s="10"/>
      <c r="F205" s="115"/>
      <c r="G205" s="17"/>
      <c r="H205" s="57">
        <v>0</v>
      </c>
      <c r="I205" s="58">
        <v>126.71836734693878</v>
      </c>
      <c r="J205" s="59"/>
      <c r="K205" s="59"/>
      <c r="L205" s="59"/>
      <c r="M205" s="2">
        <v>490</v>
      </c>
    </row>
    <row r="206" spans="1:13" s="59" customFormat="1" ht="12.75">
      <c r="A206" s="1"/>
      <c r="B206" s="5"/>
      <c r="C206" s="1"/>
      <c r="D206" s="1"/>
      <c r="E206" s="1"/>
      <c r="F206" s="26"/>
      <c r="G206" s="26"/>
      <c r="H206" s="5">
        <v>0</v>
      </c>
      <c r="I206" s="38">
        <v>0</v>
      </c>
      <c r="J206"/>
      <c r="K206"/>
      <c r="L206"/>
      <c r="M206" s="2">
        <v>490</v>
      </c>
    </row>
    <row r="207" spans="1:13" ht="12.75">
      <c r="A207" s="10"/>
      <c r="B207" s="52">
        <v>248532</v>
      </c>
      <c r="C207" s="10"/>
      <c r="D207" s="10"/>
      <c r="E207" s="10" t="s">
        <v>1019</v>
      </c>
      <c r="F207" s="17"/>
      <c r="G207" s="17"/>
      <c r="H207" s="57">
        <v>0</v>
      </c>
      <c r="I207" s="58">
        <v>507.2081632653061</v>
      </c>
      <c r="J207" s="59"/>
      <c r="K207" s="59"/>
      <c r="L207" s="59"/>
      <c r="M207" s="2">
        <v>490</v>
      </c>
    </row>
    <row r="208" spans="8:13" ht="12.75">
      <c r="H208" s="5">
        <v>0</v>
      </c>
      <c r="I208" s="38">
        <v>0</v>
      </c>
      <c r="K208"/>
      <c r="M208" s="2">
        <v>490</v>
      </c>
    </row>
    <row r="209" spans="1:13" ht="12.75">
      <c r="A209" s="10"/>
      <c r="B209" s="275">
        <v>140000</v>
      </c>
      <c r="C209" s="10" t="s">
        <v>471</v>
      </c>
      <c r="D209" s="10"/>
      <c r="E209" s="10"/>
      <c r="F209" s="17"/>
      <c r="G209" s="17"/>
      <c r="H209" s="57">
        <v>0</v>
      </c>
      <c r="I209" s="58">
        <v>285.7142857142857</v>
      </c>
      <c r="J209" s="59"/>
      <c r="K209" s="59"/>
      <c r="L209" s="59"/>
      <c r="M209" s="2">
        <v>490</v>
      </c>
    </row>
    <row r="210" spans="1:13" s="51" customFormat="1" ht="13.5" thickBot="1">
      <c r="A210" s="1"/>
      <c r="B210" s="5"/>
      <c r="C210" s="1"/>
      <c r="D210" s="1"/>
      <c r="E210" s="1"/>
      <c r="F210" s="26"/>
      <c r="G210" s="26"/>
      <c r="H210" s="5">
        <v>0</v>
      </c>
      <c r="I210" s="38">
        <v>0</v>
      </c>
      <c r="J210"/>
      <c r="K210"/>
      <c r="L210"/>
      <c r="M210" s="2">
        <v>490</v>
      </c>
    </row>
    <row r="211" spans="8:13" ht="12.75">
      <c r="H211" s="5">
        <v>0</v>
      </c>
      <c r="I211" s="38">
        <v>0</v>
      </c>
      <c r="K211"/>
      <c r="M211" s="2">
        <v>490</v>
      </c>
    </row>
    <row r="212" spans="8:13" ht="12.75">
      <c r="H212" s="5">
        <v>0</v>
      </c>
      <c r="I212" s="38">
        <v>0</v>
      </c>
      <c r="K212"/>
      <c r="M212" s="2">
        <v>490</v>
      </c>
    </row>
    <row r="213" spans="8:13" ht="12.75">
      <c r="H213" s="5">
        <v>0</v>
      </c>
      <c r="I213" s="38">
        <v>0</v>
      </c>
      <c r="K213"/>
      <c r="M213" s="2">
        <v>500</v>
      </c>
    </row>
    <row r="214" spans="1:13" s="143" customFormat="1" ht="12.75">
      <c r="A214" s="1"/>
      <c r="B214" s="5"/>
      <c r="C214" s="1"/>
      <c r="D214" s="1"/>
      <c r="E214" s="1"/>
      <c r="F214" s="26"/>
      <c r="G214" s="26"/>
      <c r="H214" s="5">
        <v>0</v>
      </c>
      <c r="I214" s="38">
        <v>0</v>
      </c>
      <c r="J214"/>
      <c r="K214"/>
      <c r="L214"/>
      <c r="M214" s="2">
        <v>500</v>
      </c>
    </row>
    <row r="215" spans="1:13" s="51" customFormat="1" ht="13.5" thickBot="1">
      <c r="A215" s="46"/>
      <c r="B215" s="44">
        <v>8205378</v>
      </c>
      <c r="C215" s="45" t="s">
        <v>1033</v>
      </c>
      <c r="D215" s="46"/>
      <c r="E215" s="43"/>
      <c r="F215" s="48"/>
      <c r="G215" s="48"/>
      <c r="H215" s="49">
        <v>-8205378</v>
      </c>
      <c r="I215" s="327">
        <v>16745.6693877551</v>
      </c>
      <c r="J215" s="129"/>
      <c r="K215" s="51">
        <v>490</v>
      </c>
      <c r="M215" s="2">
        <v>490</v>
      </c>
    </row>
    <row r="216" spans="2:13" ht="12.75">
      <c r="B216" s="70"/>
      <c r="C216" s="11"/>
      <c r="D216" s="11"/>
      <c r="E216" s="33"/>
      <c r="G216" s="34"/>
      <c r="H216" s="5">
        <v>0</v>
      </c>
      <c r="I216" s="21">
        <v>0</v>
      </c>
      <c r="J216" s="21"/>
      <c r="K216" s="2">
        <v>490</v>
      </c>
      <c r="M216" s="2">
        <v>490</v>
      </c>
    </row>
    <row r="217" spans="1:13" ht="12.75">
      <c r="A217" s="11"/>
      <c r="B217" s="130" t="s">
        <v>1036</v>
      </c>
      <c r="C217" s="131" t="s">
        <v>1037</v>
      </c>
      <c r="D217" s="131"/>
      <c r="E217" s="131"/>
      <c r="F217" s="132"/>
      <c r="G217" s="132"/>
      <c r="H217" s="130"/>
      <c r="I217" s="133" t="s">
        <v>1029</v>
      </c>
      <c r="J217" s="134"/>
      <c r="K217" s="2">
        <v>490</v>
      </c>
      <c r="M217" s="2">
        <v>490</v>
      </c>
    </row>
    <row r="218" spans="1:13" ht="12.75">
      <c r="A218" s="11"/>
      <c r="B218" s="135">
        <v>166900</v>
      </c>
      <c r="C218" s="136" t="s">
        <v>1038</v>
      </c>
      <c r="D218" s="136" t="s">
        <v>1039</v>
      </c>
      <c r="E218" s="136" t="s">
        <v>1176</v>
      </c>
      <c r="F218" s="137"/>
      <c r="G218" s="137"/>
      <c r="H218" s="130">
        <v>-166900</v>
      </c>
      <c r="I218" s="133">
        <v>340.61224489795916</v>
      </c>
      <c r="J218" s="134"/>
      <c r="K218" s="2">
        <v>490</v>
      </c>
      <c r="M218" s="2">
        <v>490</v>
      </c>
    </row>
    <row r="219" spans="1:13" s="143" customFormat="1" ht="12.75">
      <c r="A219" s="138"/>
      <c r="B219" s="139">
        <v>1435284</v>
      </c>
      <c r="C219" s="140" t="s">
        <v>1040</v>
      </c>
      <c r="D219" s="140" t="s">
        <v>1039</v>
      </c>
      <c r="E219" s="141" t="s">
        <v>1176</v>
      </c>
      <c r="F219" s="142"/>
      <c r="G219" s="142"/>
      <c r="H219" s="130">
        <v>-1602184</v>
      </c>
      <c r="I219" s="133">
        <v>2929.1510204081633</v>
      </c>
      <c r="J219" s="134"/>
      <c r="K219" s="2">
        <v>490</v>
      </c>
      <c r="M219" s="2">
        <v>490</v>
      </c>
    </row>
    <row r="220" spans="1:13" s="149" customFormat="1" ht="12.75">
      <c r="A220" s="144"/>
      <c r="B220" s="145">
        <v>2236604</v>
      </c>
      <c r="C220" s="146" t="s">
        <v>1041</v>
      </c>
      <c r="D220" s="146" t="s">
        <v>1039</v>
      </c>
      <c r="E220" s="147" t="s">
        <v>1176</v>
      </c>
      <c r="F220" s="148"/>
      <c r="G220" s="148"/>
      <c r="H220" s="130">
        <v>-3838788</v>
      </c>
      <c r="I220" s="133">
        <v>4564.497959183674</v>
      </c>
      <c r="J220" s="134"/>
      <c r="K220" s="2">
        <v>490</v>
      </c>
      <c r="M220" s="2">
        <v>490</v>
      </c>
    </row>
    <row r="221" spans="1:13" s="149" customFormat="1" ht="12.75">
      <c r="A221" s="144"/>
      <c r="B221" s="150">
        <v>418724</v>
      </c>
      <c r="C221" s="151" t="s">
        <v>1042</v>
      </c>
      <c r="D221" s="151" t="s">
        <v>1039</v>
      </c>
      <c r="E221" s="136" t="s">
        <v>1176</v>
      </c>
      <c r="F221" s="148"/>
      <c r="G221" s="148"/>
      <c r="H221" s="130">
        <v>-4257512</v>
      </c>
      <c r="I221" s="133">
        <v>854.5387755102041</v>
      </c>
      <c r="J221" s="134"/>
      <c r="K221" s="2">
        <v>490</v>
      </c>
      <c r="M221" s="39">
        <v>490</v>
      </c>
    </row>
    <row r="222" spans="1:13" s="149" customFormat="1" ht="12.75">
      <c r="A222" s="144"/>
      <c r="B222" s="152">
        <v>348000</v>
      </c>
      <c r="C222" s="153" t="s">
        <v>1043</v>
      </c>
      <c r="D222" s="153" t="s">
        <v>1039</v>
      </c>
      <c r="E222" s="154" t="s">
        <v>1176</v>
      </c>
      <c r="F222" s="148"/>
      <c r="G222" s="148"/>
      <c r="H222" s="130">
        <v>-4605512</v>
      </c>
      <c r="I222" s="133">
        <v>710.204081632653</v>
      </c>
      <c r="J222" s="134"/>
      <c r="K222" s="2">
        <v>490</v>
      </c>
      <c r="M222" s="39">
        <v>490</v>
      </c>
    </row>
    <row r="223" spans="1:13" s="149" customFormat="1" ht="12.75">
      <c r="A223" s="144"/>
      <c r="B223" s="155">
        <v>318646</v>
      </c>
      <c r="C223" s="156" t="s">
        <v>1044</v>
      </c>
      <c r="D223" s="156" t="s">
        <v>1039</v>
      </c>
      <c r="E223" s="157" t="s">
        <v>1176</v>
      </c>
      <c r="F223" s="148"/>
      <c r="G223" s="148"/>
      <c r="H223" s="130">
        <v>-4924158</v>
      </c>
      <c r="I223" s="133">
        <v>650.2979591836735</v>
      </c>
      <c r="J223" s="134"/>
      <c r="K223" s="2">
        <v>490</v>
      </c>
      <c r="M223" s="39">
        <v>490</v>
      </c>
    </row>
    <row r="224" spans="1:13" s="149" customFormat="1" ht="12.75">
      <c r="A224" s="144"/>
      <c r="B224" s="158">
        <v>90000</v>
      </c>
      <c r="C224" s="159" t="s">
        <v>1181</v>
      </c>
      <c r="D224" s="159" t="s">
        <v>1039</v>
      </c>
      <c r="E224" s="160" t="s">
        <v>1176</v>
      </c>
      <c r="F224" s="148"/>
      <c r="G224" s="148"/>
      <c r="H224" s="130">
        <v>-5014158</v>
      </c>
      <c r="I224" s="133">
        <v>183.6734693877551</v>
      </c>
      <c r="J224" s="134"/>
      <c r="K224" s="39">
        <v>490</v>
      </c>
      <c r="M224" s="39">
        <v>490</v>
      </c>
    </row>
    <row r="225" spans="1:13" s="149" customFormat="1" ht="12.75">
      <c r="A225" s="144"/>
      <c r="B225" s="324">
        <v>3191220</v>
      </c>
      <c r="C225" s="309" t="s">
        <v>1182</v>
      </c>
      <c r="D225" s="309" t="s">
        <v>1039</v>
      </c>
      <c r="E225" s="310" t="s">
        <v>1176</v>
      </c>
      <c r="F225" s="148"/>
      <c r="G225" s="148"/>
      <c r="H225" s="130">
        <v>-8205378</v>
      </c>
      <c r="I225" s="133">
        <v>6512.693877551021</v>
      </c>
      <c r="J225" s="134"/>
      <c r="K225" s="39">
        <v>490</v>
      </c>
      <c r="M225" s="39">
        <v>490</v>
      </c>
    </row>
    <row r="226" spans="1:13" ht="12.75">
      <c r="A226" s="11"/>
      <c r="B226" s="162">
        <v>8205378</v>
      </c>
      <c r="C226" s="163" t="s">
        <v>1046</v>
      </c>
      <c r="D226" s="164"/>
      <c r="E226" s="164"/>
      <c r="F226" s="165"/>
      <c r="G226" s="165"/>
      <c r="H226" s="161"/>
      <c r="I226" s="166">
        <v>16745.6693877551</v>
      </c>
      <c r="J226" s="167"/>
      <c r="K226" s="39">
        <v>490</v>
      </c>
      <c r="M226" s="39">
        <v>490</v>
      </c>
    </row>
    <row r="227" spans="1:13" ht="12.75">
      <c r="A227" s="11"/>
      <c r="I227" s="21"/>
      <c r="J227" s="21"/>
      <c r="K227" s="39"/>
      <c r="M227" s="39"/>
    </row>
    <row r="228" spans="1:13" ht="12.75">
      <c r="A228" s="11"/>
      <c r="B228" s="168">
        <v>-1130067.6</v>
      </c>
      <c r="C228" s="169" t="s">
        <v>1038</v>
      </c>
      <c r="D228" s="170" t="s">
        <v>1047</v>
      </c>
      <c r="E228" s="169"/>
      <c r="F228" s="171"/>
      <c r="G228" s="172"/>
      <c r="H228" s="5">
        <v>1130067.6</v>
      </c>
      <c r="I228" s="21">
        <v>-2282.9648484848485</v>
      </c>
      <c r="J228" s="21"/>
      <c r="K228" s="39">
        <v>495</v>
      </c>
      <c r="M228" s="39">
        <v>495</v>
      </c>
    </row>
    <row r="229" spans="1:13" ht="12.75">
      <c r="A229" s="11"/>
      <c r="B229" s="168">
        <v>-2838723</v>
      </c>
      <c r="C229" s="169" t="s">
        <v>1038</v>
      </c>
      <c r="D229" s="169" t="s">
        <v>1048</v>
      </c>
      <c r="E229" s="169"/>
      <c r="F229" s="171"/>
      <c r="G229" s="172"/>
      <c r="H229" s="5">
        <v>3968790.6</v>
      </c>
      <c r="I229" s="21">
        <v>-5914.00625</v>
      </c>
      <c r="J229" s="21"/>
      <c r="K229" s="39">
        <v>480</v>
      </c>
      <c r="M229" s="39">
        <v>480</v>
      </c>
    </row>
    <row r="230" spans="1:13" ht="12.75">
      <c r="A230" s="11"/>
      <c r="B230" s="168">
        <v>1038968</v>
      </c>
      <c r="C230" s="169" t="s">
        <v>1038</v>
      </c>
      <c r="D230" s="169" t="s">
        <v>1049</v>
      </c>
      <c r="E230" s="169"/>
      <c r="F230" s="171"/>
      <c r="G230" s="172"/>
      <c r="H230" s="5">
        <v>2929822.6</v>
      </c>
      <c r="I230" s="21">
        <v>2164.516666666667</v>
      </c>
      <c r="J230" s="21"/>
      <c r="K230" s="39">
        <v>480</v>
      </c>
      <c r="M230" s="39">
        <v>480</v>
      </c>
    </row>
    <row r="231" spans="1:13" ht="12.75">
      <c r="A231" s="11"/>
      <c r="B231" s="168">
        <v>3951891</v>
      </c>
      <c r="C231" s="169" t="s">
        <v>1038</v>
      </c>
      <c r="D231" s="169" t="s">
        <v>1050</v>
      </c>
      <c r="E231" s="169"/>
      <c r="F231" s="171"/>
      <c r="G231" s="172"/>
      <c r="H231" s="5">
        <v>-1022068.4</v>
      </c>
      <c r="I231" s="21">
        <v>8148.228865979381</v>
      </c>
      <c r="J231" s="21"/>
      <c r="K231" s="39">
        <v>485</v>
      </c>
      <c r="M231" s="39">
        <v>485</v>
      </c>
    </row>
    <row r="232" spans="1:13" ht="12.75">
      <c r="A232" s="11"/>
      <c r="B232" s="168">
        <v>715029</v>
      </c>
      <c r="C232" s="169" t="s">
        <v>1038</v>
      </c>
      <c r="D232" s="169" t="s">
        <v>1051</v>
      </c>
      <c r="E232" s="169"/>
      <c r="F232" s="171"/>
      <c r="G232" s="172"/>
      <c r="H232" s="5">
        <v>-1737097.4</v>
      </c>
      <c r="I232" s="21">
        <v>1459.2428571428572</v>
      </c>
      <c r="J232" s="21"/>
      <c r="K232" s="39">
        <v>490</v>
      </c>
      <c r="M232" s="39">
        <v>490</v>
      </c>
    </row>
    <row r="233" spans="1:13" ht="12.75">
      <c r="A233" s="11"/>
      <c r="B233" s="168">
        <v>-2325776</v>
      </c>
      <c r="C233" s="169" t="s">
        <v>1038</v>
      </c>
      <c r="D233" s="169" t="s">
        <v>1116</v>
      </c>
      <c r="E233" s="169"/>
      <c r="F233" s="171"/>
      <c r="G233" s="172"/>
      <c r="I233" s="21"/>
      <c r="J233" s="21"/>
      <c r="K233" s="39"/>
      <c r="M233" s="39"/>
    </row>
    <row r="234" spans="1:13" ht="12.75">
      <c r="A234" s="11"/>
      <c r="B234" s="168">
        <v>166900</v>
      </c>
      <c r="C234" s="169" t="s">
        <v>1038</v>
      </c>
      <c r="D234" s="169" t="s">
        <v>1114</v>
      </c>
      <c r="E234" s="169"/>
      <c r="F234" s="171"/>
      <c r="G234" s="172"/>
      <c r="H234" s="5">
        <v>-1903997.4</v>
      </c>
      <c r="I234" s="21">
        <v>340.61224489795916</v>
      </c>
      <c r="J234" s="21"/>
      <c r="K234" s="39">
        <v>490</v>
      </c>
      <c r="M234" s="39">
        <v>490</v>
      </c>
    </row>
    <row r="235" spans="1:13" s="59" customFormat="1" ht="12.75">
      <c r="A235" s="10"/>
      <c r="B235" s="173">
        <v>-421778.6</v>
      </c>
      <c r="C235" s="174" t="s">
        <v>1038</v>
      </c>
      <c r="D235" s="174" t="s">
        <v>1113</v>
      </c>
      <c r="E235" s="174"/>
      <c r="F235" s="175" t="s">
        <v>1052</v>
      </c>
      <c r="G235" s="175"/>
      <c r="H235" s="176"/>
      <c r="I235" s="58">
        <v>-860.7726530612247</v>
      </c>
      <c r="J235" s="58"/>
      <c r="K235" s="61">
        <v>490</v>
      </c>
      <c r="M235" s="61">
        <v>490</v>
      </c>
    </row>
    <row r="236" spans="1:13" ht="12.75">
      <c r="A236" s="11"/>
      <c r="B236" s="177"/>
      <c r="C236" s="170"/>
      <c r="D236" s="170"/>
      <c r="E236" s="170"/>
      <c r="F236" s="178"/>
      <c r="G236" s="178"/>
      <c r="H236" s="28"/>
      <c r="I236" s="21"/>
      <c r="J236" s="21"/>
      <c r="K236" s="39">
        <v>490</v>
      </c>
      <c r="M236" s="39">
        <v>490</v>
      </c>
    </row>
    <row r="237" spans="1:13" ht="12.75">
      <c r="A237" s="11"/>
      <c r="B237" s="179"/>
      <c r="C237" s="180"/>
      <c r="D237" s="180"/>
      <c r="E237" s="180"/>
      <c r="F237" s="181"/>
      <c r="G237" s="181"/>
      <c r="H237" s="28"/>
      <c r="I237" s="38"/>
      <c r="J237" s="38"/>
      <c r="K237" s="39">
        <v>480</v>
      </c>
      <c r="M237" s="39">
        <v>480</v>
      </c>
    </row>
    <row r="238" spans="1:13" s="14" customFormat="1" ht="12.75">
      <c r="A238" s="11"/>
      <c r="B238" s="41"/>
      <c r="C238" s="182"/>
      <c r="D238" s="182"/>
      <c r="E238" s="182"/>
      <c r="F238" s="183"/>
      <c r="G238" s="183"/>
      <c r="H238" s="184"/>
      <c r="I238" s="185"/>
      <c r="J238" s="185"/>
      <c r="K238" s="39">
        <v>480</v>
      </c>
      <c r="M238" s="39">
        <v>480</v>
      </c>
    </row>
    <row r="239" spans="9:13" ht="12.75">
      <c r="I239" s="21"/>
      <c r="J239" s="21"/>
      <c r="K239" s="39"/>
      <c r="M239" s="39"/>
    </row>
    <row r="240" spans="1:13" s="188" customFormat="1" ht="12.75">
      <c r="A240" s="138"/>
      <c r="B240" s="85">
        <v>-84</v>
      </c>
      <c r="C240" s="138"/>
      <c r="D240" s="138" t="s">
        <v>1047</v>
      </c>
      <c r="E240" s="138"/>
      <c r="F240" s="186"/>
      <c r="G240" s="186"/>
      <c r="H240" s="5">
        <v>84</v>
      </c>
      <c r="I240" s="21">
        <v>-0.1696969696969697</v>
      </c>
      <c r="J240" s="38"/>
      <c r="K240" s="187">
        <v>495</v>
      </c>
      <c r="M240" s="187">
        <v>495</v>
      </c>
    </row>
    <row r="241" spans="1:13" s="188" customFormat="1" ht="12.75">
      <c r="A241" s="138"/>
      <c r="B241" s="85">
        <v>-1632797</v>
      </c>
      <c r="C241" s="138" t="s">
        <v>1040</v>
      </c>
      <c r="D241" s="138" t="s">
        <v>1048</v>
      </c>
      <c r="E241" s="138"/>
      <c r="F241" s="186"/>
      <c r="G241" s="186"/>
      <c r="H241" s="5">
        <v>1632881</v>
      </c>
      <c r="I241" s="21">
        <v>-3401.6604166666666</v>
      </c>
      <c r="J241" s="38"/>
      <c r="K241" s="187">
        <v>480</v>
      </c>
      <c r="M241" s="187">
        <v>480</v>
      </c>
    </row>
    <row r="242" spans="1:13" s="188" customFormat="1" ht="12.75">
      <c r="A242" s="138"/>
      <c r="B242" s="85">
        <v>1692290</v>
      </c>
      <c r="C242" s="138" t="s">
        <v>1040</v>
      </c>
      <c r="D242" s="138" t="s">
        <v>1049</v>
      </c>
      <c r="E242" s="138"/>
      <c r="F242" s="186"/>
      <c r="G242" s="186"/>
      <c r="H242" s="5">
        <v>-59409</v>
      </c>
      <c r="I242" s="21">
        <v>3525.6041666666665</v>
      </c>
      <c r="J242" s="38"/>
      <c r="K242" s="187">
        <v>480</v>
      </c>
      <c r="M242" s="187">
        <v>480</v>
      </c>
    </row>
    <row r="243" spans="1:13" s="188" customFormat="1" ht="12.75">
      <c r="A243" s="138"/>
      <c r="B243" s="85">
        <v>-1625822</v>
      </c>
      <c r="C243" s="138" t="s">
        <v>1040</v>
      </c>
      <c r="D243" s="138" t="s">
        <v>1053</v>
      </c>
      <c r="E243" s="138"/>
      <c r="F243" s="186"/>
      <c r="G243" s="186"/>
      <c r="H243" s="5">
        <v>1566413</v>
      </c>
      <c r="I243" s="21">
        <v>-3352.2103092783505</v>
      </c>
      <c r="J243" s="38"/>
      <c r="K243" s="187">
        <v>485</v>
      </c>
      <c r="M243" s="187">
        <v>485</v>
      </c>
    </row>
    <row r="244" spans="1:13" s="188" customFormat="1" ht="12.75">
      <c r="A244" s="138"/>
      <c r="B244" s="85">
        <v>2016575</v>
      </c>
      <c r="C244" s="138" t="s">
        <v>1040</v>
      </c>
      <c r="D244" s="138" t="s">
        <v>1054</v>
      </c>
      <c r="E244" s="138"/>
      <c r="F244" s="186"/>
      <c r="G244" s="186"/>
      <c r="H244" s="5">
        <v>-450162</v>
      </c>
      <c r="I244" s="21">
        <v>4157.886597938144</v>
      </c>
      <c r="J244" s="38"/>
      <c r="K244" s="187">
        <v>485</v>
      </c>
      <c r="M244" s="187">
        <v>485</v>
      </c>
    </row>
    <row r="245" spans="1:13" s="188" customFormat="1" ht="12.75">
      <c r="A245" s="138"/>
      <c r="B245" s="85">
        <v>-1632171</v>
      </c>
      <c r="C245" s="138" t="s">
        <v>1040</v>
      </c>
      <c r="D245" s="138" t="s">
        <v>1055</v>
      </c>
      <c r="E245" s="138"/>
      <c r="F245" s="186"/>
      <c r="G245" s="186"/>
      <c r="H245" s="5">
        <v>1182009</v>
      </c>
      <c r="I245" s="21">
        <v>-3330.9612244897958</v>
      </c>
      <c r="J245" s="38"/>
      <c r="K245" s="187">
        <v>490</v>
      </c>
      <c r="M245" s="187">
        <v>490</v>
      </c>
    </row>
    <row r="246" spans="1:13" s="188" customFormat="1" ht="12.75">
      <c r="A246" s="138"/>
      <c r="B246" s="85">
        <v>1646625</v>
      </c>
      <c r="C246" s="138" t="s">
        <v>1040</v>
      </c>
      <c r="D246" s="138" t="s">
        <v>1051</v>
      </c>
      <c r="E246" s="138"/>
      <c r="F246" s="186"/>
      <c r="G246" s="186"/>
      <c r="H246" s="5">
        <v>-464616</v>
      </c>
      <c r="I246" s="21">
        <v>3360.4591836734694</v>
      </c>
      <c r="J246" s="38"/>
      <c r="K246" s="187">
        <v>490</v>
      </c>
      <c r="M246" s="187">
        <v>490</v>
      </c>
    </row>
    <row r="247" spans="1:13" s="188" customFormat="1" ht="12.75">
      <c r="A247" s="138"/>
      <c r="B247" s="85">
        <v>-1651098</v>
      </c>
      <c r="C247" s="138" t="s">
        <v>1040</v>
      </c>
      <c r="D247" s="138" t="s">
        <v>1116</v>
      </c>
      <c r="E247" s="138"/>
      <c r="F247" s="186"/>
      <c r="G247" s="186"/>
      <c r="H247" s="5">
        <v>1186482</v>
      </c>
      <c r="I247" s="21">
        <v>-3369.587755102041</v>
      </c>
      <c r="J247" s="38"/>
      <c r="K247" s="187">
        <v>490</v>
      </c>
      <c r="M247" s="187">
        <v>490</v>
      </c>
    </row>
    <row r="248" spans="1:13" s="188" customFormat="1" ht="12.75">
      <c r="A248" s="138"/>
      <c r="B248" s="85">
        <v>1435284</v>
      </c>
      <c r="C248" s="138" t="s">
        <v>1040</v>
      </c>
      <c r="D248" s="138" t="s">
        <v>1114</v>
      </c>
      <c r="E248" s="138"/>
      <c r="F248" s="186"/>
      <c r="G248" s="186"/>
      <c r="H248" s="5">
        <v>-248802</v>
      </c>
      <c r="I248" s="21">
        <v>2929.1510204081633</v>
      </c>
      <c r="J248" s="38"/>
      <c r="K248" s="187">
        <v>490</v>
      </c>
      <c r="M248" s="187">
        <v>490</v>
      </c>
    </row>
    <row r="249" spans="1:13" s="191" customFormat="1" ht="12.75">
      <c r="A249" s="189"/>
      <c r="B249" s="86">
        <v>248802</v>
      </c>
      <c r="C249" s="189" t="s">
        <v>1040</v>
      </c>
      <c r="D249" s="189" t="s">
        <v>1113</v>
      </c>
      <c r="E249" s="189"/>
      <c r="F249" s="190"/>
      <c r="G249" s="190"/>
      <c r="H249" s="57"/>
      <c r="I249" s="58">
        <v>507.7591836734694</v>
      </c>
      <c r="J249" s="58"/>
      <c r="K249" s="61">
        <v>490</v>
      </c>
      <c r="M249" s="61">
        <v>490</v>
      </c>
    </row>
    <row r="250" spans="9:13" ht="12.75">
      <c r="I250" s="21"/>
      <c r="J250" s="21"/>
      <c r="K250" s="261">
        <v>490</v>
      </c>
      <c r="L250" s="68"/>
      <c r="M250" s="187">
        <v>480</v>
      </c>
    </row>
    <row r="251" spans="9:13" ht="12.75">
      <c r="I251" s="21"/>
      <c r="J251" s="21"/>
      <c r="K251" s="39"/>
      <c r="M251" s="39"/>
    </row>
    <row r="252" spans="9:13" ht="12.75">
      <c r="I252" s="21"/>
      <c r="J252" s="21"/>
      <c r="K252" s="39"/>
      <c r="M252" s="39"/>
    </row>
    <row r="253" spans="9:13" ht="12.75">
      <c r="I253" s="21"/>
      <c r="J253" s="21"/>
      <c r="K253" s="84"/>
      <c r="M253" s="84"/>
    </row>
    <row r="254" spans="1:13" s="196" customFormat="1" ht="12.75">
      <c r="A254" s="192"/>
      <c r="B254" s="193">
        <v>21</v>
      </c>
      <c r="C254" s="192" t="s">
        <v>1042</v>
      </c>
      <c r="D254" s="192" t="s">
        <v>1056</v>
      </c>
      <c r="E254" s="192"/>
      <c r="F254" s="194"/>
      <c r="G254" s="194"/>
      <c r="H254" s="5">
        <v>-21</v>
      </c>
      <c r="I254" s="195">
        <v>0.042</v>
      </c>
      <c r="J254" s="195"/>
      <c r="K254" s="84">
        <v>500</v>
      </c>
      <c r="M254" s="84">
        <v>500</v>
      </c>
    </row>
    <row r="255" spans="1:13" s="196" customFormat="1" ht="12.75">
      <c r="A255" s="192"/>
      <c r="B255" s="193">
        <v>-12134583</v>
      </c>
      <c r="C255" s="192" t="s">
        <v>1042</v>
      </c>
      <c r="D255" s="192" t="s">
        <v>1057</v>
      </c>
      <c r="E255" s="192"/>
      <c r="F255" s="194"/>
      <c r="G255" s="194"/>
      <c r="H255" s="5">
        <v>12134562</v>
      </c>
      <c r="I255" s="195">
        <v>-24269.166</v>
      </c>
      <c r="J255" s="195"/>
      <c r="K255" s="84">
        <v>500</v>
      </c>
      <c r="M255" s="84">
        <v>500</v>
      </c>
    </row>
    <row r="256" spans="1:13" s="196" customFormat="1" ht="12.75">
      <c r="A256" s="192"/>
      <c r="B256" s="193">
        <v>2475014</v>
      </c>
      <c r="C256" s="192" t="s">
        <v>1042</v>
      </c>
      <c r="D256" s="192" t="s">
        <v>1058</v>
      </c>
      <c r="E256" s="192"/>
      <c r="F256" s="194"/>
      <c r="G256" s="194"/>
      <c r="H256" s="5">
        <v>9659548</v>
      </c>
      <c r="I256" s="195">
        <v>4901.01782178218</v>
      </c>
      <c r="J256" s="195"/>
      <c r="K256" s="84">
        <v>505</v>
      </c>
      <c r="M256" s="84">
        <v>505</v>
      </c>
    </row>
    <row r="257" spans="1:13" s="196" customFormat="1" ht="12.75">
      <c r="A257" s="192"/>
      <c r="B257" s="193">
        <v>2707867</v>
      </c>
      <c r="C257" s="192" t="s">
        <v>1042</v>
      </c>
      <c r="D257" s="192" t="s">
        <v>1059</v>
      </c>
      <c r="E257" s="192"/>
      <c r="F257" s="194"/>
      <c r="G257" s="194"/>
      <c r="H257" s="5">
        <v>6951681</v>
      </c>
      <c r="I257" s="195">
        <v>5415.734</v>
      </c>
      <c r="J257" s="195"/>
      <c r="K257" s="84">
        <v>500</v>
      </c>
      <c r="M257" s="84">
        <v>500</v>
      </c>
    </row>
    <row r="258" spans="1:13" s="196" customFormat="1" ht="12.75">
      <c r="A258" s="192"/>
      <c r="B258" s="193">
        <v>2654590</v>
      </c>
      <c r="C258" s="192" t="s">
        <v>1042</v>
      </c>
      <c r="D258" s="192" t="s">
        <v>1060</v>
      </c>
      <c r="E258" s="192"/>
      <c r="F258" s="194"/>
      <c r="G258" s="194"/>
      <c r="H258" s="5">
        <v>4297091</v>
      </c>
      <c r="I258" s="21">
        <v>5362.80808080808</v>
      </c>
      <c r="J258" s="195"/>
      <c r="K258" s="84">
        <v>495</v>
      </c>
      <c r="M258" s="84">
        <v>495</v>
      </c>
    </row>
    <row r="259" spans="1:13" s="196" customFormat="1" ht="12.75">
      <c r="A259" s="192"/>
      <c r="B259" s="193">
        <v>732200</v>
      </c>
      <c r="C259" s="192" t="s">
        <v>1042</v>
      </c>
      <c r="D259" s="192" t="s">
        <v>1049</v>
      </c>
      <c r="E259" s="192"/>
      <c r="F259" s="194"/>
      <c r="G259" s="194"/>
      <c r="H259" s="5">
        <v>3564891</v>
      </c>
      <c r="I259" s="21">
        <v>1525.4166666666667</v>
      </c>
      <c r="J259" s="195"/>
      <c r="K259" s="84">
        <v>480</v>
      </c>
      <c r="M259" s="84">
        <v>480</v>
      </c>
    </row>
    <row r="260" spans="1:13" s="196" customFormat="1" ht="12.75">
      <c r="A260" s="192"/>
      <c r="B260" s="193">
        <v>946500</v>
      </c>
      <c r="C260" s="192" t="s">
        <v>1042</v>
      </c>
      <c r="D260" s="192" t="s">
        <v>1054</v>
      </c>
      <c r="E260" s="192"/>
      <c r="F260" s="194"/>
      <c r="G260" s="194"/>
      <c r="H260" s="5">
        <v>2618391</v>
      </c>
      <c r="I260" s="21">
        <v>1951.5463917525774</v>
      </c>
      <c r="J260" s="195"/>
      <c r="K260" s="84">
        <v>485</v>
      </c>
      <c r="M260" s="84">
        <v>485</v>
      </c>
    </row>
    <row r="261" spans="1:13" s="196" customFormat="1" ht="12.75">
      <c r="A261" s="192"/>
      <c r="B261" s="193">
        <v>1024000</v>
      </c>
      <c r="C261" s="192" t="s">
        <v>1042</v>
      </c>
      <c r="D261" s="192" t="s">
        <v>1051</v>
      </c>
      <c r="E261" s="192"/>
      <c r="F261" s="194"/>
      <c r="G261" s="194"/>
      <c r="H261" s="5">
        <v>1594391</v>
      </c>
      <c r="I261" s="21">
        <v>2089.795918367347</v>
      </c>
      <c r="J261" s="195"/>
      <c r="K261" s="84">
        <v>490</v>
      </c>
      <c r="M261" s="84">
        <v>490</v>
      </c>
    </row>
    <row r="262" spans="1:13" s="196" customFormat="1" ht="12.75">
      <c r="A262" s="192"/>
      <c r="B262" s="193">
        <v>418724</v>
      </c>
      <c r="C262" s="192" t="s">
        <v>1042</v>
      </c>
      <c r="D262" s="192" t="s">
        <v>1114</v>
      </c>
      <c r="E262" s="192"/>
      <c r="F262" s="194"/>
      <c r="G262" s="194"/>
      <c r="H262" s="5">
        <v>1175667</v>
      </c>
      <c r="I262" s="21">
        <v>854.5387755102041</v>
      </c>
      <c r="J262" s="195"/>
      <c r="K262" s="84">
        <v>490</v>
      </c>
      <c r="M262" s="84">
        <v>490</v>
      </c>
    </row>
    <row r="263" spans="1:13" s="202" customFormat="1" ht="12.75">
      <c r="A263" s="197"/>
      <c r="B263" s="198">
        <v>-1175667</v>
      </c>
      <c r="C263" s="197" t="s">
        <v>1042</v>
      </c>
      <c r="D263" s="197" t="s">
        <v>1115</v>
      </c>
      <c r="E263" s="197"/>
      <c r="F263" s="199"/>
      <c r="G263" s="199"/>
      <c r="H263" s="57"/>
      <c r="I263" s="58">
        <v>-2399.3204081632653</v>
      </c>
      <c r="J263" s="200"/>
      <c r="K263" s="201">
        <v>490</v>
      </c>
      <c r="M263" s="201">
        <v>490</v>
      </c>
    </row>
    <row r="264" spans="1:13" s="207" customFormat="1" ht="12.75">
      <c r="A264" s="144"/>
      <c r="B264" s="203"/>
      <c r="C264" s="144"/>
      <c r="D264" s="144"/>
      <c r="E264" s="144"/>
      <c r="F264" s="204"/>
      <c r="G264" s="204"/>
      <c r="H264" s="5"/>
      <c r="I264" s="205"/>
      <c r="J264" s="205"/>
      <c r="K264" s="206">
        <v>490</v>
      </c>
      <c r="M264" s="206">
        <v>480</v>
      </c>
    </row>
    <row r="265" spans="1:13" s="207" customFormat="1" ht="12.75">
      <c r="A265" s="144"/>
      <c r="B265" s="203"/>
      <c r="C265" s="144"/>
      <c r="D265" s="144"/>
      <c r="E265" s="144"/>
      <c r="F265" s="204"/>
      <c r="G265" s="204"/>
      <c r="H265" s="5"/>
      <c r="I265" s="205"/>
      <c r="J265" s="205"/>
      <c r="K265" s="206"/>
      <c r="M265" s="206"/>
    </row>
    <row r="266" spans="1:13" s="14" customFormat="1" ht="12.75">
      <c r="A266" s="11"/>
      <c r="B266" s="42">
        <v>1734162</v>
      </c>
      <c r="C266" s="208" t="s">
        <v>1061</v>
      </c>
      <c r="D266" s="208" t="s">
        <v>1051</v>
      </c>
      <c r="E266" s="182"/>
      <c r="F266" s="183"/>
      <c r="G266" s="183"/>
      <c r="H266" s="5">
        <v>-1734162</v>
      </c>
      <c r="I266" s="21">
        <v>3539.1061224489795</v>
      </c>
      <c r="J266" s="38"/>
      <c r="K266" s="39">
        <v>490</v>
      </c>
      <c r="M266" s="39">
        <v>490</v>
      </c>
    </row>
    <row r="267" spans="1:13" s="14" customFormat="1" ht="12.75">
      <c r="A267" s="11"/>
      <c r="B267" s="42">
        <v>2236604</v>
      </c>
      <c r="C267" s="208" t="s">
        <v>1061</v>
      </c>
      <c r="D267" s="208" t="s">
        <v>1114</v>
      </c>
      <c r="E267" s="182"/>
      <c r="F267" s="183"/>
      <c r="G267" s="183"/>
      <c r="H267" s="5">
        <v>-3970766</v>
      </c>
      <c r="I267" s="21">
        <v>4564.497959183674</v>
      </c>
      <c r="J267" s="38"/>
      <c r="K267" s="39">
        <v>490</v>
      </c>
      <c r="M267" s="39">
        <v>490</v>
      </c>
    </row>
    <row r="268" spans="1:13" s="59" customFormat="1" ht="12.75">
      <c r="A268" s="10"/>
      <c r="B268" s="209">
        <v>3970766</v>
      </c>
      <c r="C268" s="210" t="s">
        <v>1061</v>
      </c>
      <c r="D268" s="210" t="s">
        <v>1113</v>
      </c>
      <c r="E268" s="211"/>
      <c r="F268" s="212"/>
      <c r="G268" s="212"/>
      <c r="H268" s="213"/>
      <c r="I268" s="58">
        <v>8103.604081632653</v>
      </c>
      <c r="J268" s="214"/>
      <c r="K268" s="61">
        <v>490</v>
      </c>
      <c r="M268" s="61">
        <v>490</v>
      </c>
    </row>
    <row r="269" spans="9:13" ht="12.75">
      <c r="I269" s="21"/>
      <c r="J269" s="21"/>
      <c r="K269" s="39">
        <v>490</v>
      </c>
      <c r="M269" s="39">
        <v>480</v>
      </c>
    </row>
    <row r="270" spans="9:13" ht="12.75">
      <c r="I270" s="21"/>
      <c r="J270" s="21"/>
      <c r="K270" s="39"/>
      <c r="M270" s="39"/>
    </row>
    <row r="271" spans="9:13" ht="12.75">
      <c r="I271" s="21"/>
      <c r="J271" s="21"/>
      <c r="K271" s="39"/>
      <c r="M271" s="39"/>
    </row>
    <row r="272" spans="2:13" ht="12.75">
      <c r="B272" s="6">
        <v>-4717657</v>
      </c>
      <c r="C272" s="215" t="s">
        <v>1043</v>
      </c>
      <c r="D272" s="215" t="s">
        <v>1062</v>
      </c>
      <c r="E272" s="215"/>
      <c r="F272" s="216" t="s">
        <v>1063</v>
      </c>
      <c r="G272" s="216" t="s">
        <v>1064</v>
      </c>
      <c r="H272" s="5">
        <v>4717657</v>
      </c>
      <c r="I272" s="21">
        <v>-9530.620202020202</v>
      </c>
      <c r="J272" s="21"/>
      <c r="K272" s="39">
        <v>495</v>
      </c>
      <c r="M272" s="39">
        <v>495</v>
      </c>
    </row>
    <row r="273" spans="2:13" ht="12.75">
      <c r="B273" s="6">
        <v>1181750</v>
      </c>
      <c r="C273" s="215" t="s">
        <v>1043</v>
      </c>
      <c r="D273" s="215" t="s">
        <v>1060</v>
      </c>
      <c r="E273" s="215"/>
      <c r="F273" s="216"/>
      <c r="G273" s="216"/>
      <c r="H273" s="5">
        <v>3535907</v>
      </c>
      <c r="I273" s="21">
        <v>2387.373737373737</v>
      </c>
      <c r="J273" s="21"/>
      <c r="K273" s="39">
        <v>495</v>
      </c>
      <c r="M273" s="39">
        <v>495</v>
      </c>
    </row>
    <row r="274" spans="2:13" ht="12.75">
      <c r="B274" s="6">
        <v>1132300</v>
      </c>
      <c r="C274" s="215" t="s">
        <v>1043</v>
      </c>
      <c r="D274" s="215" t="s">
        <v>1049</v>
      </c>
      <c r="E274" s="215"/>
      <c r="F274" s="216"/>
      <c r="G274" s="216"/>
      <c r="H274" s="5">
        <v>2403607</v>
      </c>
      <c r="I274" s="21">
        <v>2358.9583333333335</v>
      </c>
      <c r="J274" s="21"/>
      <c r="K274" s="39">
        <v>480</v>
      </c>
      <c r="M274" s="39">
        <v>480</v>
      </c>
    </row>
    <row r="275" spans="2:13" ht="12.75">
      <c r="B275" s="6">
        <v>513350</v>
      </c>
      <c r="C275" s="215" t="s">
        <v>1043</v>
      </c>
      <c r="D275" s="215" t="s">
        <v>1054</v>
      </c>
      <c r="E275" s="215"/>
      <c r="F275" s="216"/>
      <c r="G275" s="216"/>
      <c r="H275" s="5">
        <v>1890257</v>
      </c>
      <c r="I275" s="21">
        <v>1058.4536082474226</v>
      </c>
      <c r="J275" s="21"/>
      <c r="K275" s="39">
        <v>485</v>
      </c>
      <c r="M275" s="39">
        <v>485</v>
      </c>
    </row>
    <row r="276" spans="2:13" ht="12.75">
      <c r="B276" s="6">
        <v>292900</v>
      </c>
      <c r="C276" s="215" t="s">
        <v>1043</v>
      </c>
      <c r="D276" s="215" t="s">
        <v>1051</v>
      </c>
      <c r="E276" s="215"/>
      <c r="F276" s="216"/>
      <c r="G276" s="216"/>
      <c r="H276" s="5">
        <v>1597357</v>
      </c>
      <c r="I276" s="21">
        <v>597.7551020408164</v>
      </c>
      <c r="J276" s="21"/>
      <c r="K276" s="39">
        <v>490</v>
      </c>
      <c r="M276" s="39">
        <v>490</v>
      </c>
    </row>
    <row r="277" spans="2:13" ht="12.75">
      <c r="B277" s="41">
        <v>348000</v>
      </c>
      <c r="C277" s="215" t="s">
        <v>1043</v>
      </c>
      <c r="D277" s="215" t="s">
        <v>1114</v>
      </c>
      <c r="E277" s="215"/>
      <c r="F277" s="216"/>
      <c r="G277" s="216"/>
      <c r="H277" s="5">
        <v>1249357</v>
      </c>
      <c r="I277" s="21">
        <v>710.204081632653</v>
      </c>
      <c r="J277" s="21"/>
      <c r="K277" s="39">
        <v>490</v>
      </c>
      <c r="M277" s="39">
        <v>490</v>
      </c>
    </row>
    <row r="278" spans="1:13" s="59" customFormat="1" ht="12.75">
      <c r="A278" s="10"/>
      <c r="B278" s="217">
        <v>-1249357</v>
      </c>
      <c r="C278" s="211" t="s">
        <v>1043</v>
      </c>
      <c r="D278" s="211" t="s">
        <v>1113</v>
      </c>
      <c r="E278" s="211"/>
      <c r="F278" s="212"/>
      <c r="G278" s="212"/>
      <c r="H278" s="57"/>
      <c r="I278" s="58">
        <v>-2549.708163265306</v>
      </c>
      <c r="J278" s="58"/>
      <c r="K278" s="61">
        <v>490</v>
      </c>
      <c r="M278" s="61">
        <v>490</v>
      </c>
    </row>
    <row r="279" spans="1:13" s="14" customFormat="1" ht="12.75">
      <c r="A279" s="11"/>
      <c r="B279" s="41"/>
      <c r="C279" s="182"/>
      <c r="D279" s="182"/>
      <c r="E279" s="182"/>
      <c r="F279" s="183"/>
      <c r="G279" s="183"/>
      <c r="H279" s="28"/>
      <c r="I279" s="185"/>
      <c r="J279" s="38"/>
      <c r="K279" s="39">
        <v>490</v>
      </c>
      <c r="M279" s="39"/>
    </row>
    <row r="280" spans="1:13" s="14" customFormat="1" ht="12.75">
      <c r="A280" s="11"/>
      <c r="B280" s="41"/>
      <c r="C280" s="182"/>
      <c r="D280" s="182"/>
      <c r="E280" s="182"/>
      <c r="F280" s="183"/>
      <c r="G280" s="183"/>
      <c r="H280" s="31"/>
      <c r="I280" s="185"/>
      <c r="J280" s="38"/>
      <c r="K280" s="39"/>
      <c r="M280" s="39"/>
    </row>
    <row r="281" spans="8:13" ht="12.75">
      <c r="H281" s="40"/>
      <c r="I281" s="218"/>
      <c r="J281" s="21"/>
      <c r="K281" s="39">
        <v>480</v>
      </c>
      <c r="M281" s="39">
        <v>480</v>
      </c>
    </row>
    <row r="282" spans="1:13" s="224" customFormat="1" ht="12.75">
      <c r="A282" s="219"/>
      <c r="B282" s="220">
        <v>-3279785</v>
      </c>
      <c r="C282" s="219" t="s">
        <v>1044</v>
      </c>
      <c r="D282" s="219" t="s">
        <v>1048</v>
      </c>
      <c r="E282" s="219"/>
      <c r="F282" s="221" t="s">
        <v>1063</v>
      </c>
      <c r="G282" s="221" t="s">
        <v>1064</v>
      </c>
      <c r="H282" s="40">
        <v>3279785</v>
      </c>
      <c r="I282" s="218">
        <v>-6625.828282828283</v>
      </c>
      <c r="J282" s="222"/>
      <c r="K282" s="223">
        <v>495</v>
      </c>
      <c r="M282" s="223">
        <v>495</v>
      </c>
    </row>
    <row r="283" spans="1:13" s="224" customFormat="1" ht="12.75">
      <c r="A283" s="219"/>
      <c r="B283" s="220">
        <v>1190560</v>
      </c>
      <c r="C283" s="219" t="s">
        <v>1044</v>
      </c>
      <c r="D283" s="219" t="s">
        <v>1049</v>
      </c>
      <c r="E283" s="219"/>
      <c r="F283" s="221"/>
      <c r="G283" s="221"/>
      <c r="H283" s="40">
        <v>2089225</v>
      </c>
      <c r="I283" s="218">
        <v>2480.3333333333335</v>
      </c>
      <c r="J283" s="222"/>
      <c r="K283" s="223">
        <v>480</v>
      </c>
      <c r="M283" s="223">
        <v>480</v>
      </c>
    </row>
    <row r="284" spans="1:13" s="224" customFormat="1" ht="12.75">
      <c r="A284" s="219"/>
      <c r="B284" s="220">
        <v>696375</v>
      </c>
      <c r="C284" s="219" t="s">
        <v>1044</v>
      </c>
      <c r="D284" s="219" t="s">
        <v>1054</v>
      </c>
      <c r="E284" s="219"/>
      <c r="F284" s="221"/>
      <c r="G284" s="221"/>
      <c r="H284" s="40">
        <v>1392850</v>
      </c>
      <c r="I284" s="218">
        <v>1435.8247422680413</v>
      </c>
      <c r="J284" s="222"/>
      <c r="K284" s="223">
        <v>485</v>
      </c>
      <c r="M284" s="223">
        <v>485</v>
      </c>
    </row>
    <row r="285" spans="1:13" s="224" customFormat="1" ht="12.75">
      <c r="A285" s="219"/>
      <c r="B285" s="220">
        <v>387600</v>
      </c>
      <c r="C285" s="219" t="s">
        <v>1044</v>
      </c>
      <c r="D285" s="219" t="s">
        <v>1051</v>
      </c>
      <c r="E285" s="219"/>
      <c r="F285" s="221"/>
      <c r="G285" s="221"/>
      <c r="H285" s="40">
        <v>1005250</v>
      </c>
      <c r="I285" s="218">
        <v>791.0204081632653</v>
      </c>
      <c r="J285" s="222"/>
      <c r="K285" s="223">
        <v>490</v>
      </c>
      <c r="M285" s="223">
        <v>490</v>
      </c>
    </row>
    <row r="286" spans="1:13" s="224" customFormat="1" ht="12.75">
      <c r="A286" s="219"/>
      <c r="B286" s="319">
        <v>318646</v>
      </c>
      <c r="C286" s="219" t="s">
        <v>1044</v>
      </c>
      <c r="D286" s="219" t="s">
        <v>1114</v>
      </c>
      <c r="E286" s="219"/>
      <c r="F286" s="221"/>
      <c r="G286" s="221"/>
      <c r="H286" s="40">
        <v>686604</v>
      </c>
      <c r="I286" s="218">
        <v>650.2979591836735</v>
      </c>
      <c r="J286" s="222"/>
      <c r="K286" s="223">
        <v>490</v>
      </c>
      <c r="M286" s="223">
        <v>490</v>
      </c>
    </row>
    <row r="287" spans="1:13" s="231" customFormat="1" ht="12.75">
      <c r="A287" s="225"/>
      <c r="B287" s="226">
        <v>-686604</v>
      </c>
      <c r="C287" s="225" t="s">
        <v>1044</v>
      </c>
      <c r="D287" s="225" t="s">
        <v>1113</v>
      </c>
      <c r="E287" s="225"/>
      <c r="F287" s="227"/>
      <c r="G287" s="227"/>
      <c r="H287" s="52">
        <v>0</v>
      </c>
      <c r="I287" s="228">
        <v>-1401.2326530612245</v>
      </c>
      <c r="J287" s="229"/>
      <c r="K287" s="230">
        <v>490</v>
      </c>
      <c r="M287" s="230">
        <v>490</v>
      </c>
    </row>
    <row r="288" spans="1:13" s="14" customFormat="1" ht="12.75">
      <c r="A288" s="11"/>
      <c r="B288" s="232"/>
      <c r="C288" s="233"/>
      <c r="D288" s="233"/>
      <c r="E288" s="233"/>
      <c r="F288" s="234"/>
      <c r="G288" s="234"/>
      <c r="H288" s="40"/>
      <c r="I288" s="185"/>
      <c r="J288" s="38"/>
      <c r="K288" s="223">
        <v>490</v>
      </c>
      <c r="M288" s="223">
        <v>485</v>
      </c>
    </row>
    <row r="289" spans="1:13" s="14" customFormat="1" ht="12.75">
      <c r="A289" s="11"/>
      <c r="B289" s="232"/>
      <c r="C289" s="233"/>
      <c r="D289" s="233"/>
      <c r="E289" s="233"/>
      <c r="F289" s="234"/>
      <c r="G289" s="234"/>
      <c r="H289" s="40"/>
      <c r="I289" s="185"/>
      <c r="J289" s="38"/>
      <c r="K289" s="223">
        <v>485</v>
      </c>
      <c r="M289" s="223">
        <v>485</v>
      </c>
    </row>
    <row r="290" spans="1:13" s="14" customFormat="1" ht="12.75">
      <c r="A290" s="11"/>
      <c r="B290" s="232"/>
      <c r="C290" s="233"/>
      <c r="D290" s="233"/>
      <c r="E290" s="233"/>
      <c r="F290" s="234"/>
      <c r="G290" s="234"/>
      <c r="H290" s="31"/>
      <c r="I290" s="185"/>
      <c r="J290" s="38"/>
      <c r="K290" s="223"/>
      <c r="M290" s="223"/>
    </row>
    <row r="291" spans="1:13" s="241" customFormat="1" ht="12.75">
      <c r="A291" s="235"/>
      <c r="B291" s="236">
        <v>1474406</v>
      </c>
      <c r="C291" s="332" t="s">
        <v>1181</v>
      </c>
      <c r="D291" s="237" t="s">
        <v>1054</v>
      </c>
      <c r="E291" s="235"/>
      <c r="F291" s="238"/>
      <c r="G291" s="238"/>
      <c r="H291" s="40">
        <v>-1474406</v>
      </c>
      <c r="I291" s="185">
        <v>3040.0123711340207</v>
      </c>
      <c r="J291" s="239"/>
      <c r="K291" s="240">
        <v>485</v>
      </c>
      <c r="M291" s="240">
        <v>485</v>
      </c>
    </row>
    <row r="292" spans="1:13" s="241" customFormat="1" ht="12.75">
      <c r="A292" s="235"/>
      <c r="B292" s="268">
        <v>0</v>
      </c>
      <c r="C292" s="332" t="s">
        <v>1181</v>
      </c>
      <c r="D292" s="237" t="s">
        <v>1051</v>
      </c>
      <c r="E292" s="235"/>
      <c r="F292" s="238"/>
      <c r="G292" s="238"/>
      <c r="H292" s="40">
        <v>-1474406</v>
      </c>
      <c r="I292" s="185">
        <v>0</v>
      </c>
      <c r="J292" s="239"/>
      <c r="K292" s="240">
        <v>490</v>
      </c>
      <c r="M292" s="240">
        <v>490</v>
      </c>
    </row>
    <row r="293" spans="1:13" s="241" customFormat="1" ht="12.75">
      <c r="A293" s="235"/>
      <c r="B293" s="268">
        <v>-4650120</v>
      </c>
      <c r="C293" s="332" t="s">
        <v>1181</v>
      </c>
      <c r="D293" s="237" t="s">
        <v>1116</v>
      </c>
      <c r="E293" s="235"/>
      <c r="F293" s="238"/>
      <c r="G293" s="238"/>
      <c r="H293" s="40">
        <v>3175714</v>
      </c>
      <c r="I293" s="185">
        <v>1</v>
      </c>
      <c r="J293" s="239"/>
      <c r="K293" s="240"/>
      <c r="M293" s="240">
        <v>490</v>
      </c>
    </row>
    <row r="294" spans="1:13" s="241" customFormat="1" ht="12.75">
      <c r="A294" s="235"/>
      <c r="B294" s="236">
        <v>90000</v>
      </c>
      <c r="C294" s="332" t="s">
        <v>1181</v>
      </c>
      <c r="D294" s="237" t="s">
        <v>1114</v>
      </c>
      <c r="E294" s="235"/>
      <c r="F294" s="238"/>
      <c r="G294" s="238"/>
      <c r="H294" s="40">
        <v>3085714</v>
      </c>
      <c r="I294" s="185">
        <v>2</v>
      </c>
      <c r="J294" s="239"/>
      <c r="K294" s="240">
        <v>490</v>
      </c>
      <c r="M294" s="240">
        <v>490</v>
      </c>
    </row>
    <row r="295" spans="1:13" s="247" customFormat="1" ht="12.75">
      <c r="A295" s="242"/>
      <c r="B295" s="243">
        <v>-3085714</v>
      </c>
      <c r="C295" s="242" t="s">
        <v>1045</v>
      </c>
      <c r="D295" s="242" t="s">
        <v>1113</v>
      </c>
      <c r="E295" s="242"/>
      <c r="F295" s="244"/>
      <c r="G295" s="244"/>
      <c r="H295" s="52"/>
      <c r="I295" s="214">
        <v>3192.665306122449</v>
      </c>
      <c r="J295" s="245"/>
      <c r="K295" s="246">
        <v>490</v>
      </c>
      <c r="M295" s="246">
        <v>490</v>
      </c>
    </row>
    <row r="296" spans="1:13" s="14" customFormat="1" ht="12.75">
      <c r="A296" s="11"/>
      <c r="B296" s="232"/>
      <c r="C296" s="233"/>
      <c r="D296" s="233"/>
      <c r="E296" s="233"/>
      <c r="F296" s="234"/>
      <c r="G296" s="234"/>
      <c r="H296" s="28"/>
      <c r="I296" s="185"/>
      <c r="J296" s="38"/>
      <c r="K296" s="39">
        <v>490</v>
      </c>
      <c r="M296" s="223">
        <v>485</v>
      </c>
    </row>
    <row r="297" spans="1:13" s="14" customFormat="1" ht="12.75">
      <c r="A297" s="11"/>
      <c r="B297" s="232"/>
      <c r="C297" s="233"/>
      <c r="D297" s="233"/>
      <c r="E297" s="233"/>
      <c r="F297" s="234"/>
      <c r="G297" s="234"/>
      <c r="H297" s="28"/>
      <c r="I297" s="185"/>
      <c r="J297" s="38"/>
      <c r="K297" s="39"/>
      <c r="M297" s="223"/>
    </row>
    <row r="298" spans="1:13" s="298" customFormat="1" ht="12.75">
      <c r="A298" s="290"/>
      <c r="B298" s="288"/>
      <c r="C298" s="287"/>
      <c r="D298" s="287"/>
      <c r="E298" s="290"/>
      <c r="F298" s="291"/>
      <c r="G298" s="291"/>
      <c r="H298" s="288"/>
      <c r="I298" s="299"/>
      <c r="J298" s="300"/>
      <c r="K298" s="295"/>
      <c r="M298" s="295"/>
    </row>
    <row r="299" spans="1:13" s="298" customFormat="1" ht="12.75">
      <c r="A299" s="290"/>
      <c r="B299" s="308">
        <v>-12761734</v>
      </c>
      <c r="C299" s="287" t="s">
        <v>1183</v>
      </c>
      <c r="D299" s="287" t="s">
        <v>1116</v>
      </c>
      <c r="E299" s="290"/>
      <c r="F299" s="291"/>
      <c r="G299" s="291"/>
      <c r="H299" s="288">
        <v>12761734</v>
      </c>
      <c r="I299" s="299">
        <v>-26044.355102040816</v>
      </c>
      <c r="J299" s="300"/>
      <c r="K299" s="295">
        <v>490</v>
      </c>
      <c r="M299" s="295">
        <v>490</v>
      </c>
    </row>
    <row r="300" spans="1:13" s="298" customFormat="1" ht="12.75">
      <c r="A300" s="290"/>
      <c r="B300" s="288">
        <v>3191220</v>
      </c>
      <c r="C300" s="287" t="s">
        <v>1183</v>
      </c>
      <c r="D300" s="287" t="s">
        <v>1114</v>
      </c>
      <c r="E300" s="290"/>
      <c r="F300" s="291"/>
      <c r="G300" s="291"/>
      <c r="H300" s="288">
        <v>9570514</v>
      </c>
      <c r="I300" s="299">
        <v>6512.693877551021</v>
      </c>
      <c r="J300" s="300"/>
      <c r="K300" s="295">
        <v>490</v>
      </c>
      <c r="M300" s="295">
        <v>490</v>
      </c>
    </row>
    <row r="301" spans="1:13" s="307" customFormat="1" ht="12.75">
      <c r="A301" s="301"/>
      <c r="B301" s="311">
        <v>-9570514</v>
      </c>
      <c r="C301" s="301" t="s">
        <v>1183</v>
      </c>
      <c r="D301" s="301" t="s">
        <v>1113</v>
      </c>
      <c r="E301" s="301"/>
      <c r="F301" s="303"/>
      <c r="G301" s="303"/>
      <c r="H301" s="302"/>
      <c r="I301" s="304">
        <v>-19531.661224489795</v>
      </c>
      <c r="J301" s="305"/>
      <c r="K301" s="306">
        <v>490</v>
      </c>
      <c r="M301" s="306">
        <v>490</v>
      </c>
    </row>
    <row r="302" spans="1:13" s="14" customFormat="1" ht="12.75">
      <c r="A302" s="11"/>
      <c r="B302" s="232"/>
      <c r="C302" s="233"/>
      <c r="D302" s="233"/>
      <c r="E302" s="233"/>
      <c r="F302" s="234"/>
      <c r="G302" s="234"/>
      <c r="H302" s="28"/>
      <c r="I302" s="185"/>
      <c r="J302" s="38"/>
      <c r="K302" s="39"/>
      <c r="M302" s="223"/>
    </row>
    <row r="303" spans="1:13" ht="12.75">
      <c r="A303" s="11"/>
      <c r="B303" s="232"/>
      <c r="C303" s="233"/>
      <c r="D303" s="233"/>
      <c r="E303" s="233"/>
      <c r="F303" s="234"/>
      <c r="G303" s="234"/>
      <c r="H303" s="28"/>
      <c r="I303" s="38"/>
      <c r="J303" s="38"/>
      <c r="K303" s="39">
        <v>495</v>
      </c>
      <c r="M303" s="39">
        <v>495</v>
      </c>
    </row>
    <row r="304" spans="1:13" s="14" customFormat="1" ht="12.75">
      <c r="A304" s="11"/>
      <c r="B304" s="232"/>
      <c r="C304" s="233"/>
      <c r="D304" s="233"/>
      <c r="E304" s="233"/>
      <c r="F304" s="234"/>
      <c r="G304" s="234"/>
      <c r="H304" s="28"/>
      <c r="I304" s="38"/>
      <c r="J304" s="38"/>
      <c r="K304" s="39"/>
      <c r="M304" s="39"/>
    </row>
    <row r="305" spans="1:13" ht="13.5" thickBot="1">
      <c r="A305" s="46"/>
      <c r="B305" s="79">
        <v>525000</v>
      </c>
      <c r="C305" s="114" t="s">
        <v>1065</v>
      </c>
      <c r="D305" s="114"/>
      <c r="E305" s="114"/>
      <c r="F305" s="248"/>
      <c r="G305" s="248"/>
      <c r="H305" s="44"/>
      <c r="I305" s="50">
        <v>1071.4285714285713</v>
      </c>
      <c r="J305" s="50"/>
      <c r="K305" s="39">
        <v>490</v>
      </c>
      <c r="M305" s="39">
        <v>490</v>
      </c>
    </row>
    <row r="306" spans="1:13" ht="12.75">
      <c r="A306" s="11"/>
      <c r="B306" s="112"/>
      <c r="I306" s="21"/>
      <c r="J306" s="21"/>
      <c r="K306" s="39"/>
      <c r="M306" s="39"/>
    </row>
    <row r="307" spans="1:13" ht="12.75">
      <c r="A307" s="11"/>
      <c r="B307" s="112">
        <v>525000</v>
      </c>
      <c r="C307" s="1" t="s">
        <v>1066</v>
      </c>
      <c r="D307" s="1" t="s">
        <v>1067</v>
      </c>
      <c r="F307" s="26" t="s">
        <v>1068</v>
      </c>
      <c r="G307" s="26" t="s">
        <v>587</v>
      </c>
      <c r="H307" s="5">
        <v>-525000</v>
      </c>
      <c r="I307" s="21">
        <v>1071.4285714285713</v>
      </c>
      <c r="J307" s="21"/>
      <c r="K307" s="39">
        <v>490</v>
      </c>
      <c r="M307" s="39">
        <v>490</v>
      </c>
    </row>
    <row r="308" spans="1:13" s="59" customFormat="1" ht="12.75">
      <c r="A308" s="10"/>
      <c r="B308" s="259">
        <v>525000</v>
      </c>
      <c r="C308" s="10"/>
      <c r="D308" s="10" t="s">
        <v>1067</v>
      </c>
      <c r="E308" s="10"/>
      <c r="F308" s="17"/>
      <c r="G308" s="17"/>
      <c r="H308" s="57">
        <v>0</v>
      </c>
      <c r="I308" s="58">
        <v>1071.4285714285713</v>
      </c>
      <c r="J308" s="58"/>
      <c r="K308" s="61">
        <v>490</v>
      </c>
      <c r="M308" s="61">
        <v>490</v>
      </c>
    </row>
    <row r="309" spans="1:13" ht="12.75">
      <c r="A309" s="11"/>
      <c r="I309" s="21"/>
      <c r="J309" s="21"/>
      <c r="K309" s="39"/>
      <c r="M309" s="39"/>
    </row>
    <row r="310" spans="1:13" ht="12.75">
      <c r="A310" s="11"/>
      <c r="I310" s="21"/>
      <c r="J310" s="21"/>
      <c r="K310" s="39"/>
      <c r="M310" s="39"/>
    </row>
    <row r="311" spans="1:11" s="294" customFormat="1" ht="12.75">
      <c r="A311" s="287"/>
      <c r="B311" s="288"/>
      <c r="C311" s="289" t="s">
        <v>1184</v>
      </c>
      <c r="D311" s="290"/>
      <c r="E311" s="290"/>
      <c r="F311" s="291"/>
      <c r="G311" s="291"/>
      <c r="H311" s="292"/>
      <c r="I311" s="293"/>
      <c r="K311" s="295"/>
    </row>
    <row r="312" spans="1:11" s="294" customFormat="1" ht="12.75">
      <c r="A312" s="287"/>
      <c r="B312" s="288"/>
      <c r="C312" s="290"/>
      <c r="D312" s="290"/>
      <c r="E312" s="290" t="s">
        <v>1186</v>
      </c>
      <c r="F312" s="291"/>
      <c r="G312" s="291"/>
      <c r="H312" s="292"/>
      <c r="I312" s="293"/>
      <c r="K312" s="295"/>
    </row>
    <row r="313" spans="1:13" s="294" customFormat="1" ht="12.75">
      <c r="A313" s="287"/>
      <c r="B313" s="296">
        <v>-12834882</v>
      </c>
      <c r="C313" s="292" t="s">
        <v>1173</v>
      </c>
      <c r="D313" s="290"/>
      <c r="E313" s="290" t="s">
        <v>1185</v>
      </c>
      <c r="F313" s="291"/>
      <c r="G313" s="291" t="s">
        <v>36</v>
      </c>
      <c r="H313" s="292">
        <v>12834882</v>
      </c>
      <c r="I313" s="312">
        <v>27000</v>
      </c>
      <c r="K313" s="314"/>
      <c r="M313" s="313">
        <v>475.366</v>
      </c>
    </row>
    <row r="314" spans="1:13" s="294" customFormat="1" ht="12.75">
      <c r="A314" s="287"/>
      <c r="B314" s="288">
        <v>73148</v>
      </c>
      <c r="C314" s="290" t="s">
        <v>1174</v>
      </c>
      <c r="D314" s="290"/>
      <c r="E314" s="290"/>
      <c r="F314" s="291"/>
      <c r="G314" s="291" t="s">
        <v>36</v>
      </c>
      <c r="H314" s="292">
        <v>12761734</v>
      </c>
      <c r="I314" s="312">
        <v>153.87592822433052</v>
      </c>
      <c r="K314" s="314"/>
      <c r="M314" s="294">
        <v>475.37</v>
      </c>
    </row>
    <row r="315" spans="1:13" s="294" customFormat="1" ht="12.75">
      <c r="A315" s="287"/>
      <c r="B315" s="297">
        <v>-12761734</v>
      </c>
      <c r="C315" s="289" t="s">
        <v>1175</v>
      </c>
      <c r="D315" s="290"/>
      <c r="E315" s="290"/>
      <c r="F315" s="291"/>
      <c r="G315" s="291" t="s">
        <v>36</v>
      </c>
      <c r="H315" s="292">
        <v>0</v>
      </c>
      <c r="I315" s="312">
        <v>-26044.355102040816</v>
      </c>
      <c r="K315" s="295"/>
      <c r="M315" s="294">
        <v>490</v>
      </c>
    </row>
    <row r="316" spans="1:11" s="294" customFormat="1" ht="12.75">
      <c r="A316" s="287"/>
      <c r="B316" s="288"/>
      <c r="C316" s="290"/>
      <c r="D316" s="290"/>
      <c r="E316" s="290"/>
      <c r="F316" s="291"/>
      <c r="G316" s="291"/>
      <c r="H316" s="292"/>
      <c r="I316" s="293"/>
      <c r="J316" s="298"/>
      <c r="K316" s="298"/>
    </row>
    <row r="317" spans="1:13" s="263" customFormat="1" ht="12.75">
      <c r="A317" s="235"/>
      <c r="B317" s="236"/>
      <c r="C317" s="235"/>
      <c r="D317" s="235"/>
      <c r="E317" s="235"/>
      <c r="F317" s="238"/>
      <c r="G317" s="238"/>
      <c r="H317" s="268"/>
      <c r="I317" s="239"/>
      <c r="J317" s="239"/>
      <c r="K317" s="240"/>
      <c r="M317" s="240"/>
    </row>
    <row r="318" spans="1:13" s="263" customFormat="1" ht="12.75">
      <c r="A318" s="235"/>
      <c r="B318" s="236"/>
      <c r="C318" s="235"/>
      <c r="D318" s="235"/>
      <c r="E318" s="237"/>
      <c r="F318" s="267"/>
      <c r="G318" s="267"/>
      <c r="H318" s="236"/>
      <c r="I318" s="266"/>
      <c r="J318" s="266"/>
      <c r="K318" s="240"/>
      <c r="M318" s="240"/>
    </row>
    <row r="319" spans="1:11" s="283" customFormat="1" ht="12.75">
      <c r="A319" s="169"/>
      <c r="B319" s="168"/>
      <c r="C319" s="280" t="s">
        <v>1179</v>
      </c>
      <c r="D319" s="170"/>
      <c r="E319" s="170"/>
      <c r="F319" s="178"/>
      <c r="G319" s="178"/>
      <c r="H319" s="281"/>
      <c r="I319" s="282"/>
      <c r="K319" s="284"/>
    </row>
    <row r="320" spans="1:11" s="283" customFormat="1" ht="12.75">
      <c r="A320" s="169"/>
      <c r="B320" s="168"/>
      <c r="C320" s="170"/>
      <c r="D320" s="170"/>
      <c r="E320" s="170" t="s">
        <v>1186</v>
      </c>
      <c r="F320" s="178"/>
      <c r="G320" s="178"/>
      <c r="H320" s="281"/>
      <c r="I320" s="282"/>
      <c r="K320" s="284"/>
    </row>
    <row r="321" spans="1:13" s="283" customFormat="1" ht="12.75">
      <c r="A321" s="169"/>
      <c r="B321" s="177">
        <v>-2348906</v>
      </c>
      <c r="C321" s="281" t="s">
        <v>1173</v>
      </c>
      <c r="D321" s="170"/>
      <c r="E321" s="170" t="s">
        <v>1188</v>
      </c>
      <c r="F321" s="178"/>
      <c r="G321" s="178" t="s">
        <v>213</v>
      </c>
      <c r="H321" s="281">
        <v>2348906</v>
      </c>
      <c r="I321" s="329">
        <v>5000</v>
      </c>
      <c r="K321" s="323"/>
      <c r="M321" s="330">
        <v>469.7812</v>
      </c>
    </row>
    <row r="322" spans="1:13" s="283" customFormat="1" ht="12.75">
      <c r="A322" s="169"/>
      <c r="B322" s="168">
        <v>23130</v>
      </c>
      <c r="C322" s="170" t="s">
        <v>1174</v>
      </c>
      <c r="D322" s="170"/>
      <c r="E322" s="170"/>
      <c r="F322" s="178"/>
      <c r="G322" s="178" t="s">
        <v>213</v>
      </c>
      <c r="H322" s="281">
        <v>2325776</v>
      </c>
      <c r="I322" s="329">
        <v>49.235812507982466</v>
      </c>
      <c r="K322" s="323"/>
      <c r="M322" s="283">
        <v>469.78</v>
      </c>
    </row>
    <row r="323" spans="1:13" s="283" customFormat="1" ht="12.75">
      <c r="A323" s="169"/>
      <c r="B323" s="285">
        <v>-2325776</v>
      </c>
      <c r="C323" s="280" t="s">
        <v>1175</v>
      </c>
      <c r="D323" s="170"/>
      <c r="E323" s="170"/>
      <c r="F323" s="178"/>
      <c r="G323" s="178" t="s">
        <v>213</v>
      </c>
      <c r="H323" s="281">
        <v>0</v>
      </c>
      <c r="I323" s="329">
        <v>-4746.481632653061</v>
      </c>
      <c r="K323" s="284"/>
      <c r="M323" s="283">
        <v>490</v>
      </c>
    </row>
    <row r="324" spans="1:11" s="283" customFormat="1" ht="12.75">
      <c r="A324" s="169"/>
      <c r="B324" s="168"/>
      <c r="C324" s="170"/>
      <c r="D324" s="170"/>
      <c r="E324" s="170"/>
      <c r="F324" s="178"/>
      <c r="G324" s="178"/>
      <c r="H324" s="281"/>
      <c r="I324" s="282"/>
      <c r="K324" s="286"/>
    </row>
    <row r="325" spans="1:13" s="263" customFormat="1" ht="12.75">
      <c r="A325" s="235"/>
      <c r="B325" s="236"/>
      <c r="C325" s="235"/>
      <c r="D325" s="235"/>
      <c r="E325" s="235"/>
      <c r="F325" s="238"/>
      <c r="G325" s="238"/>
      <c r="H325" s="268"/>
      <c r="I325" s="239"/>
      <c r="J325" s="266"/>
      <c r="K325" s="240"/>
      <c r="M325" s="240"/>
    </row>
    <row r="326" spans="1:13" s="263" customFormat="1" ht="12.75">
      <c r="A326" s="235"/>
      <c r="B326" s="236"/>
      <c r="C326" s="235"/>
      <c r="D326" s="235"/>
      <c r="E326" s="237"/>
      <c r="F326" s="267"/>
      <c r="G326" s="267"/>
      <c r="H326" s="236"/>
      <c r="I326" s="266"/>
      <c r="J326" s="266"/>
      <c r="K326" s="240"/>
      <c r="M326" s="240"/>
    </row>
    <row r="327" spans="1:13" s="263" customFormat="1" ht="12.75">
      <c r="A327" s="235"/>
      <c r="B327" s="236"/>
      <c r="C327" s="235"/>
      <c r="D327" s="235"/>
      <c r="E327" s="237"/>
      <c r="F327" s="267"/>
      <c r="G327" s="267"/>
      <c r="H327" s="236"/>
      <c r="I327" s="266"/>
      <c r="J327" s="266"/>
      <c r="K327" s="240"/>
      <c r="M327" s="240"/>
    </row>
    <row r="328" spans="1:11" s="263" customFormat="1" ht="12.75">
      <c r="A328" s="237"/>
      <c r="B328" s="236"/>
      <c r="C328" s="262" t="s">
        <v>1178</v>
      </c>
      <c r="D328" s="235"/>
      <c r="E328" s="235"/>
      <c r="F328" s="238"/>
      <c r="G328" s="238"/>
      <c r="H328" s="268"/>
      <c r="I328" s="269"/>
      <c r="K328" s="240"/>
    </row>
    <row r="329" spans="1:11" s="263" customFormat="1" ht="12.75">
      <c r="A329" s="237"/>
      <c r="B329" s="236"/>
      <c r="C329" s="235"/>
      <c r="D329" s="235"/>
      <c r="E329" s="235" t="s">
        <v>1186</v>
      </c>
      <c r="F329" s="238"/>
      <c r="G329" s="238"/>
      <c r="H329" s="268"/>
      <c r="I329" s="269"/>
      <c r="K329" s="240"/>
    </row>
    <row r="330" spans="1:13" s="263" customFormat="1" ht="12.75">
      <c r="A330" s="237"/>
      <c r="B330" s="264">
        <v>-4684390</v>
      </c>
      <c r="C330" s="268" t="s">
        <v>1173</v>
      </c>
      <c r="D330" s="235"/>
      <c r="E330" s="235" t="s">
        <v>1187</v>
      </c>
      <c r="F330" s="238"/>
      <c r="G330" s="238" t="s">
        <v>213</v>
      </c>
      <c r="H330" s="268">
        <v>4684390</v>
      </c>
      <c r="I330" s="328">
        <v>10000</v>
      </c>
      <c r="K330" s="323"/>
      <c r="M330" s="331">
        <v>468.439</v>
      </c>
    </row>
    <row r="331" spans="1:13" s="263" customFormat="1" ht="12.75">
      <c r="A331" s="237"/>
      <c r="B331" s="236">
        <v>34270</v>
      </c>
      <c r="C331" s="235" t="s">
        <v>1174</v>
      </c>
      <c r="D331" s="235"/>
      <c r="E331" s="235"/>
      <c r="F331" s="238"/>
      <c r="G331" s="238" t="s">
        <v>213</v>
      </c>
      <c r="H331" s="268">
        <v>4650120</v>
      </c>
      <c r="I331" s="328">
        <v>73.15771496883272</v>
      </c>
      <c r="K331" s="323"/>
      <c r="M331" s="263">
        <v>468.44</v>
      </c>
    </row>
    <row r="332" spans="1:13" s="263" customFormat="1" ht="12.75">
      <c r="A332" s="237"/>
      <c r="B332" s="265">
        <v>-4650120</v>
      </c>
      <c r="C332" s="262" t="s">
        <v>1175</v>
      </c>
      <c r="D332" s="235"/>
      <c r="E332" s="235"/>
      <c r="F332" s="238"/>
      <c r="G332" s="238" t="s">
        <v>213</v>
      </c>
      <c r="H332" s="268">
        <v>0</v>
      </c>
      <c r="I332" s="328">
        <v>-9490.040816326531</v>
      </c>
      <c r="J332" s="241"/>
      <c r="K332" s="240"/>
      <c r="M332" s="263">
        <v>490</v>
      </c>
    </row>
    <row r="333" spans="1:11" s="263" customFormat="1" ht="12.75">
      <c r="A333" s="237"/>
      <c r="B333" s="236"/>
      <c r="C333" s="235"/>
      <c r="D333" s="235"/>
      <c r="E333" s="235"/>
      <c r="F333" s="238"/>
      <c r="G333" s="238"/>
      <c r="H333" s="268"/>
      <c r="I333" s="269"/>
      <c r="J333" s="241"/>
      <c r="K333" s="241"/>
    </row>
    <row r="334" spans="1:13" s="263" customFormat="1" ht="12.75">
      <c r="A334" s="235"/>
      <c r="B334" s="236"/>
      <c r="C334" s="235"/>
      <c r="D334" s="235"/>
      <c r="E334" s="235"/>
      <c r="F334" s="238"/>
      <c r="G334" s="238"/>
      <c r="H334" s="268"/>
      <c r="I334" s="239"/>
      <c r="J334" s="266"/>
      <c r="K334" s="240"/>
      <c r="M334" s="240"/>
    </row>
    <row r="335" spans="1:13" ht="12.75" hidden="1">
      <c r="A335" s="11"/>
      <c r="I335" s="21"/>
      <c r="J335" s="21"/>
      <c r="K335" s="39"/>
      <c r="M335" s="39"/>
    </row>
    <row r="336" spans="1:13" ht="12.75" hidden="1">
      <c r="A336" s="11"/>
      <c r="I336" s="21"/>
      <c r="J336" s="21"/>
      <c r="K336" s="39"/>
      <c r="M336" s="39"/>
    </row>
    <row r="337" spans="1:13" ht="12.75" hidden="1">
      <c r="A337" s="11"/>
      <c r="I337" s="21"/>
      <c r="J337" s="21"/>
      <c r="K337" s="39"/>
      <c r="M337" s="39"/>
    </row>
    <row r="338" spans="1:13" ht="12.75" hidden="1">
      <c r="A338" s="11"/>
      <c r="B338" s="28"/>
      <c r="C338" s="11"/>
      <c r="D338" s="11"/>
      <c r="E338" s="11"/>
      <c r="F338" s="29"/>
      <c r="G338" s="29"/>
      <c r="H338" s="28"/>
      <c r="I338" s="38"/>
      <c r="K338" s="39"/>
      <c r="M338" s="2"/>
    </row>
    <row r="339" spans="2:13" ht="12.75" hidden="1">
      <c r="B339" s="67"/>
      <c r="C339" s="63"/>
      <c r="D339" s="63"/>
      <c r="E339" s="63"/>
      <c r="F339" s="66"/>
      <c r="H339" s="5">
        <v>0</v>
      </c>
      <c r="I339" s="21">
        <v>0</v>
      </c>
      <c r="M339" s="2">
        <v>500</v>
      </c>
    </row>
    <row r="340" spans="2:13" ht="12.75" hidden="1">
      <c r="B340" s="67"/>
      <c r="C340" s="63"/>
      <c r="D340" s="63"/>
      <c r="E340" s="63"/>
      <c r="F340" s="66"/>
      <c r="H340" s="5">
        <v>0</v>
      </c>
      <c r="I340" s="21">
        <v>0</v>
      </c>
      <c r="M340" s="2">
        <v>500</v>
      </c>
    </row>
    <row r="341" spans="2:13" ht="12.75" hidden="1">
      <c r="B341" s="67"/>
      <c r="C341" s="63"/>
      <c r="D341" s="63"/>
      <c r="E341" s="63"/>
      <c r="F341" s="66"/>
      <c r="H341" s="5">
        <v>0</v>
      </c>
      <c r="I341" s="21">
        <v>0</v>
      </c>
      <c r="M341" s="2">
        <v>500</v>
      </c>
    </row>
    <row r="342" spans="2:13" ht="12.75" hidden="1">
      <c r="B342" s="67"/>
      <c r="C342" s="63"/>
      <c r="D342" s="63"/>
      <c r="E342" s="63"/>
      <c r="F342" s="66"/>
      <c r="H342" s="5">
        <v>0</v>
      </c>
      <c r="I342" s="21">
        <v>0</v>
      </c>
      <c r="M342" s="2">
        <v>500</v>
      </c>
    </row>
    <row r="343" spans="2:13" ht="12.75" hidden="1">
      <c r="B343" s="67"/>
      <c r="C343" s="63"/>
      <c r="D343" s="63"/>
      <c r="E343" s="63"/>
      <c r="F343" s="66"/>
      <c r="H343" s="5">
        <v>0</v>
      </c>
      <c r="I343" s="21">
        <v>0</v>
      </c>
      <c r="M343" s="2">
        <v>500</v>
      </c>
    </row>
    <row r="344" spans="2:13" ht="12.75" hidden="1">
      <c r="B344" s="67"/>
      <c r="C344" s="63"/>
      <c r="D344" s="63"/>
      <c r="E344" s="63"/>
      <c r="F344" s="66"/>
      <c r="H344" s="5">
        <v>0</v>
      </c>
      <c r="I344" s="21">
        <v>0</v>
      </c>
      <c r="M344" s="2">
        <v>500</v>
      </c>
    </row>
    <row r="345" spans="2:13" ht="12.75" hidden="1">
      <c r="B345" s="67"/>
      <c r="C345" s="63"/>
      <c r="D345" s="63"/>
      <c r="E345" s="63"/>
      <c r="F345" s="66"/>
      <c r="H345" s="5">
        <v>0</v>
      </c>
      <c r="I345" s="21">
        <v>0</v>
      </c>
      <c r="M345" s="2">
        <v>500</v>
      </c>
    </row>
    <row r="346" spans="2:13" ht="12.75" hidden="1">
      <c r="B346" s="67"/>
      <c r="C346" s="63"/>
      <c r="D346" s="63"/>
      <c r="E346" s="63"/>
      <c r="F346" s="66"/>
      <c r="H346" s="5">
        <v>0</v>
      </c>
      <c r="I346" s="21">
        <v>0</v>
      </c>
      <c r="M346" s="2">
        <v>500</v>
      </c>
    </row>
    <row r="347" spans="2:13" ht="12.75" hidden="1">
      <c r="B347" s="67"/>
      <c r="C347" s="63"/>
      <c r="D347" s="63"/>
      <c r="E347" s="63"/>
      <c r="F347" s="66"/>
      <c r="H347" s="5">
        <v>0</v>
      </c>
      <c r="I347" s="21">
        <v>0</v>
      </c>
      <c r="M347" s="2">
        <v>500</v>
      </c>
    </row>
    <row r="348" spans="2:13" ht="12.75" hidden="1">
      <c r="B348" s="67"/>
      <c r="C348" s="63"/>
      <c r="D348" s="63"/>
      <c r="E348" s="63"/>
      <c r="F348" s="66"/>
      <c r="H348" s="5">
        <v>0</v>
      </c>
      <c r="I348" s="21">
        <v>0</v>
      </c>
      <c r="M348" s="2">
        <v>500</v>
      </c>
    </row>
    <row r="349" spans="2:13" ht="12.75" hidden="1">
      <c r="B349" s="67"/>
      <c r="C349" s="63"/>
      <c r="D349" s="63"/>
      <c r="E349" s="63"/>
      <c r="F349" s="66"/>
      <c r="H349" s="5">
        <v>0</v>
      </c>
      <c r="I349" s="21">
        <v>0</v>
      </c>
      <c r="M349" s="2">
        <v>500</v>
      </c>
    </row>
    <row r="350" spans="2:13" ht="12.75" hidden="1">
      <c r="B350" s="67"/>
      <c r="C350" s="63"/>
      <c r="D350" s="63"/>
      <c r="E350" s="63"/>
      <c r="F350" s="66"/>
      <c r="H350" s="5">
        <v>0</v>
      </c>
      <c r="I350" s="21">
        <v>0</v>
      </c>
      <c r="M350" s="2">
        <v>500</v>
      </c>
    </row>
    <row r="351" spans="2:13" ht="12.75" hidden="1">
      <c r="B351" s="67"/>
      <c r="C351" s="63"/>
      <c r="D351" s="63"/>
      <c r="E351" s="63"/>
      <c r="F351" s="66"/>
      <c r="H351" s="5">
        <v>0</v>
      </c>
      <c r="I351" s="21">
        <v>0</v>
      </c>
      <c r="M351" s="2">
        <v>500</v>
      </c>
    </row>
    <row r="352" spans="2:13" ht="12.75" hidden="1">
      <c r="B352" s="67"/>
      <c r="C352" s="63"/>
      <c r="D352" s="63"/>
      <c r="E352" s="63"/>
      <c r="F352" s="66"/>
      <c r="H352" s="5">
        <v>0</v>
      </c>
      <c r="I352" s="21">
        <v>0</v>
      </c>
      <c r="M352" s="2">
        <v>500</v>
      </c>
    </row>
    <row r="353" spans="2:13" ht="12.75" hidden="1">
      <c r="B353" s="67"/>
      <c r="C353" s="63"/>
      <c r="D353" s="63"/>
      <c r="E353" s="63"/>
      <c r="F353" s="66"/>
      <c r="H353" s="5">
        <v>0</v>
      </c>
      <c r="I353" s="21">
        <v>0</v>
      </c>
      <c r="M353" s="2">
        <v>500</v>
      </c>
    </row>
    <row r="354" spans="2:13" ht="12.75" hidden="1">
      <c r="B354" s="67"/>
      <c r="C354" s="63"/>
      <c r="D354" s="63"/>
      <c r="E354" s="63"/>
      <c r="F354" s="66"/>
      <c r="H354" s="5">
        <v>0</v>
      </c>
      <c r="I354" s="21">
        <v>0</v>
      </c>
      <c r="M354" s="2">
        <v>500</v>
      </c>
    </row>
    <row r="355" spans="2:13" ht="12.75" hidden="1">
      <c r="B355" s="67"/>
      <c r="C355" s="63"/>
      <c r="D355" s="63"/>
      <c r="E355" s="63"/>
      <c r="F355" s="66"/>
      <c r="H355" s="5">
        <v>0</v>
      </c>
      <c r="I355" s="21">
        <v>0</v>
      </c>
      <c r="M355" s="2">
        <v>500</v>
      </c>
    </row>
    <row r="356" spans="2:13" ht="12.75" hidden="1">
      <c r="B356" s="67"/>
      <c r="C356" s="63"/>
      <c r="D356" s="63"/>
      <c r="E356" s="63"/>
      <c r="F356" s="66"/>
      <c r="H356" s="5">
        <v>0</v>
      </c>
      <c r="I356" s="21">
        <v>0</v>
      </c>
      <c r="M356" s="2">
        <v>500</v>
      </c>
    </row>
    <row r="357" spans="2:13" ht="12.75" hidden="1">
      <c r="B357" s="67"/>
      <c r="C357" s="63"/>
      <c r="D357" s="63"/>
      <c r="E357" s="63"/>
      <c r="F357" s="66"/>
      <c r="H357" s="5">
        <v>0</v>
      </c>
      <c r="I357" s="21">
        <v>0</v>
      </c>
      <c r="M357" s="2">
        <v>500</v>
      </c>
    </row>
    <row r="358" spans="2:13" ht="12.75" hidden="1">
      <c r="B358" s="67"/>
      <c r="C358" s="63"/>
      <c r="D358" s="63"/>
      <c r="E358" s="63"/>
      <c r="F358" s="66"/>
      <c r="H358" s="5">
        <v>0</v>
      </c>
      <c r="I358" s="21">
        <v>0</v>
      </c>
      <c r="M358" s="2">
        <v>500</v>
      </c>
    </row>
    <row r="359" spans="2:13" ht="12.75" hidden="1">
      <c r="B359" s="67"/>
      <c r="C359" s="63"/>
      <c r="D359" s="63"/>
      <c r="E359" s="63"/>
      <c r="F359" s="66"/>
      <c r="H359" s="5">
        <v>0</v>
      </c>
      <c r="I359" s="21">
        <v>0</v>
      </c>
      <c r="M359" s="2">
        <v>500</v>
      </c>
    </row>
    <row r="360" spans="2:13" ht="12.75" hidden="1">
      <c r="B360" s="67"/>
      <c r="C360" s="63"/>
      <c r="D360" s="63"/>
      <c r="E360" s="63"/>
      <c r="F360" s="66"/>
      <c r="H360" s="5">
        <v>0</v>
      </c>
      <c r="I360" s="21">
        <v>0</v>
      </c>
      <c r="M360" s="2">
        <v>500</v>
      </c>
    </row>
    <row r="361" spans="2:13" ht="12.75" hidden="1">
      <c r="B361" s="67"/>
      <c r="C361" s="63"/>
      <c r="D361" s="63"/>
      <c r="E361" s="63"/>
      <c r="F361" s="66"/>
      <c r="H361" s="5">
        <v>0</v>
      </c>
      <c r="I361" s="21">
        <v>0</v>
      </c>
      <c r="M361" s="2">
        <v>500</v>
      </c>
    </row>
    <row r="362" spans="2:13" ht="12.75" hidden="1">
      <c r="B362" s="67"/>
      <c r="C362" s="63"/>
      <c r="D362" s="63"/>
      <c r="E362" s="63"/>
      <c r="F362" s="66"/>
      <c r="H362" s="5">
        <v>0</v>
      </c>
      <c r="I362" s="21">
        <v>0</v>
      </c>
      <c r="M362" s="2">
        <v>500</v>
      </c>
    </row>
    <row r="363" spans="2:13" ht="12.75" hidden="1">
      <c r="B363" s="67"/>
      <c r="C363" s="63"/>
      <c r="D363" s="63"/>
      <c r="E363" s="63"/>
      <c r="F363" s="66"/>
      <c r="H363" s="5">
        <v>0</v>
      </c>
      <c r="I363" s="21">
        <v>0</v>
      </c>
      <c r="M363" s="2">
        <v>500</v>
      </c>
    </row>
    <row r="364" spans="2:13" ht="12.75" hidden="1">
      <c r="B364" s="67"/>
      <c r="C364" s="63"/>
      <c r="D364" s="63"/>
      <c r="E364" s="63"/>
      <c r="F364" s="66"/>
      <c r="H364" s="5">
        <v>0</v>
      </c>
      <c r="I364" s="21">
        <v>0</v>
      </c>
      <c r="M364" s="2">
        <v>500</v>
      </c>
    </row>
    <row r="365" spans="2:13" ht="12.75" hidden="1">
      <c r="B365" s="67"/>
      <c r="C365" s="63"/>
      <c r="D365" s="63"/>
      <c r="E365" s="63"/>
      <c r="F365" s="66"/>
      <c r="H365" s="5">
        <v>0</v>
      </c>
      <c r="I365" s="21">
        <v>0</v>
      </c>
      <c r="M365" s="2">
        <v>500</v>
      </c>
    </row>
    <row r="366" spans="2:13" ht="12.75" hidden="1">
      <c r="B366" s="67"/>
      <c r="C366" s="63"/>
      <c r="D366" s="63"/>
      <c r="E366" s="63"/>
      <c r="F366" s="66"/>
      <c r="H366" s="5">
        <v>0</v>
      </c>
      <c r="I366" s="21">
        <v>0</v>
      </c>
      <c r="M366" s="2">
        <v>500</v>
      </c>
    </row>
    <row r="367" spans="2:13" ht="12.75" hidden="1">
      <c r="B367" s="67"/>
      <c r="C367" s="63"/>
      <c r="D367" s="63"/>
      <c r="E367" s="63"/>
      <c r="F367" s="66"/>
      <c r="H367" s="5">
        <v>0</v>
      </c>
      <c r="I367" s="21">
        <v>0</v>
      </c>
      <c r="M367" s="2">
        <v>500</v>
      </c>
    </row>
    <row r="368" spans="2:13" ht="12.75" hidden="1">
      <c r="B368" s="67"/>
      <c r="C368" s="63"/>
      <c r="D368" s="63"/>
      <c r="E368" s="63"/>
      <c r="F368" s="66"/>
      <c r="H368" s="5">
        <v>0</v>
      </c>
      <c r="I368" s="21">
        <v>0</v>
      </c>
      <c r="M368" s="2">
        <v>500</v>
      </c>
    </row>
    <row r="369" spans="2:13" ht="12.75" hidden="1">
      <c r="B369" s="67"/>
      <c r="C369" s="63"/>
      <c r="D369" s="63"/>
      <c r="E369" s="63"/>
      <c r="F369" s="66"/>
      <c r="H369" s="5">
        <v>0</v>
      </c>
      <c r="I369" s="21">
        <v>0</v>
      </c>
      <c r="M369" s="2">
        <v>500</v>
      </c>
    </row>
    <row r="370" spans="2:13" ht="12.75" hidden="1">
      <c r="B370" s="67"/>
      <c r="C370" s="63"/>
      <c r="D370" s="63"/>
      <c r="E370" s="63"/>
      <c r="F370" s="66"/>
      <c r="H370" s="5">
        <v>0</v>
      </c>
      <c r="I370" s="21">
        <v>0</v>
      </c>
      <c r="M370" s="2">
        <v>500</v>
      </c>
    </row>
    <row r="371" spans="2:13" ht="12.75" hidden="1">
      <c r="B371" s="67"/>
      <c r="C371" s="63"/>
      <c r="D371" s="63"/>
      <c r="E371" s="63"/>
      <c r="F371" s="66"/>
      <c r="H371" s="5">
        <v>0</v>
      </c>
      <c r="I371" s="21">
        <v>0</v>
      </c>
      <c r="M371" s="2">
        <v>500</v>
      </c>
    </row>
    <row r="372" spans="2:13" ht="12.75" hidden="1">
      <c r="B372" s="67"/>
      <c r="C372" s="63"/>
      <c r="D372" s="63"/>
      <c r="E372" s="63"/>
      <c r="F372" s="66"/>
      <c r="H372" s="5">
        <v>0</v>
      </c>
      <c r="I372" s="21">
        <v>0</v>
      </c>
      <c r="M372" s="2">
        <v>500</v>
      </c>
    </row>
    <row r="373" spans="2:13" ht="12.75" hidden="1">
      <c r="B373" s="67"/>
      <c r="C373" s="253"/>
      <c r="D373" s="63"/>
      <c r="E373" s="63"/>
      <c r="F373" s="66"/>
      <c r="H373" s="5">
        <v>0</v>
      </c>
      <c r="I373" s="21">
        <v>0</v>
      </c>
      <c r="M373" s="2">
        <v>500</v>
      </c>
    </row>
    <row r="374" spans="2:13" ht="12.75" hidden="1">
      <c r="B374" s="67"/>
      <c r="C374" s="63"/>
      <c r="D374" s="63"/>
      <c r="E374" s="63"/>
      <c r="F374" s="66"/>
      <c r="H374" s="5">
        <v>0</v>
      </c>
      <c r="I374" s="21">
        <v>0</v>
      </c>
      <c r="M374" s="2">
        <v>500</v>
      </c>
    </row>
    <row r="375" spans="2:13" ht="12.75" hidden="1">
      <c r="B375" s="67"/>
      <c r="C375" s="63"/>
      <c r="D375" s="63"/>
      <c r="E375" s="63"/>
      <c r="F375" s="66"/>
      <c r="H375" s="5">
        <v>0</v>
      </c>
      <c r="I375" s="21">
        <v>0</v>
      </c>
      <c r="M375" s="2">
        <v>500</v>
      </c>
    </row>
    <row r="376" spans="2:13" ht="12.75" hidden="1">
      <c r="B376" s="67"/>
      <c r="C376" s="63"/>
      <c r="D376" s="63"/>
      <c r="E376" s="63"/>
      <c r="F376" s="66"/>
      <c r="H376" s="5">
        <v>0</v>
      </c>
      <c r="I376" s="21">
        <v>0</v>
      </c>
      <c r="M376" s="2">
        <v>500</v>
      </c>
    </row>
    <row r="377" spans="2:13" ht="12.75" hidden="1">
      <c r="B377" s="67"/>
      <c r="C377" s="63"/>
      <c r="D377" s="63"/>
      <c r="E377" s="63"/>
      <c r="F377" s="66"/>
      <c r="H377" s="5">
        <v>0</v>
      </c>
      <c r="I377" s="21">
        <v>0</v>
      </c>
      <c r="M377" s="2">
        <v>500</v>
      </c>
    </row>
    <row r="378" spans="2:13" ht="12.75" hidden="1">
      <c r="B378" s="67"/>
      <c r="C378" s="63"/>
      <c r="D378" s="63"/>
      <c r="E378" s="63"/>
      <c r="F378" s="66"/>
      <c r="H378" s="5">
        <v>0</v>
      </c>
      <c r="I378" s="21">
        <v>0</v>
      </c>
      <c r="M378" s="2">
        <v>500</v>
      </c>
    </row>
    <row r="379" spans="2:13" ht="12.75" hidden="1">
      <c r="B379" s="67"/>
      <c r="C379" s="63"/>
      <c r="D379" s="63"/>
      <c r="E379" s="63"/>
      <c r="F379" s="66"/>
      <c r="H379" s="5">
        <v>0</v>
      </c>
      <c r="I379" s="21">
        <v>0</v>
      </c>
      <c r="M379" s="2">
        <v>500</v>
      </c>
    </row>
    <row r="380" spans="2:13" ht="12.75" hidden="1">
      <c r="B380" s="254"/>
      <c r="C380" s="63"/>
      <c r="D380" s="63"/>
      <c r="E380" s="63"/>
      <c r="F380" s="66"/>
      <c r="H380" s="5">
        <v>0</v>
      </c>
      <c r="I380" s="21">
        <v>0</v>
      </c>
      <c r="M380" s="2">
        <v>500</v>
      </c>
    </row>
    <row r="381" spans="2:13" ht="12.75" hidden="1">
      <c r="B381" s="67"/>
      <c r="C381" s="63"/>
      <c r="D381" s="63"/>
      <c r="E381" s="63"/>
      <c r="F381" s="66"/>
      <c r="H381" s="5">
        <v>0</v>
      </c>
      <c r="I381" s="21">
        <v>0</v>
      </c>
      <c r="M381" s="2">
        <v>500</v>
      </c>
    </row>
    <row r="382" spans="2:13" ht="12.75" hidden="1">
      <c r="B382" s="67"/>
      <c r="C382" s="63"/>
      <c r="D382" s="63"/>
      <c r="E382" s="63"/>
      <c r="F382" s="66"/>
      <c r="H382" s="5">
        <v>0</v>
      </c>
      <c r="I382" s="21">
        <v>0</v>
      </c>
      <c r="M382" s="2">
        <v>500</v>
      </c>
    </row>
    <row r="383" spans="2:13" ht="12.75" hidden="1">
      <c r="B383" s="67"/>
      <c r="C383" s="63"/>
      <c r="D383" s="63"/>
      <c r="E383" s="63"/>
      <c r="F383" s="66"/>
      <c r="H383" s="5">
        <v>0</v>
      </c>
      <c r="I383" s="21">
        <v>0</v>
      </c>
      <c r="M383" s="2">
        <v>500</v>
      </c>
    </row>
    <row r="384" spans="2:13" ht="12.75" hidden="1">
      <c r="B384" s="65"/>
      <c r="C384" s="63"/>
      <c r="D384" s="63"/>
      <c r="E384" s="63"/>
      <c r="F384" s="66"/>
      <c r="H384" s="5">
        <v>0</v>
      </c>
      <c r="I384" s="21">
        <v>0</v>
      </c>
      <c r="M384" s="2">
        <v>500</v>
      </c>
    </row>
    <row r="385" spans="2:13" ht="12.75" hidden="1">
      <c r="B385" s="65"/>
      <c r="C385" s="63"/>
      <c r="D385" s="63"/>
      <c r="E385" s="63"/>
      <c r="F385" s="66"/>
      <c r="H385" s="5">
        <v>0</v>
      </c>
      <c r="I385" s="21">
        <v>0</v>
      </c>
      <c r="M385" s="2">
        <v>500</v>
      </c>
    </row>
    <row r="386" spans="2:13" ht="12.75" hidden="1">
      <c r="B386" s="65"/>
      <c r="C386" s="63"/>
      <c r="D386" s="63"/>
      <c r="E386" s="63"/>
      <c r="F386" s="66"/>
      <c r="H386" s="5">
        <v>0</v>
      </c>
      <c r="I386" s="21">
        <v>0</v>
      </c>
      <c r="M386" s="2">
        <v>500</v>
      </c>
    </row>
    <row r="387" spans="2:13" ht="12.75" hidden="1">
      <c r="B387" s="67"/>
      <c r="C387" s="63"/>
      <c r="D387" s="63"/>
      <c r="E387" s="63"/>
      <c r="F387" s="66"/>
      <c r="H387" s="5">
        <v>0</v>
      </c>
      <c r="I387" s="21">
        <v>0</v>
      </c>
      <c r="M387" s="2">
        <v>500</v>
      </c>
    </row>
    <row r="388" spans="2:13" ht="12.75" hidden="1">
      <c r="B388" s="67"/>
      <c r="C388" s="63"/>
      <c r="D388" s="63"/>
      <c r="E388" s="63"/>
      <c r="F388" s="66"/>
      <c r="H388" s="5">
        <v>0</v>
      </c>
      <c r="I388" s="21">
        <v>0</v>
      </c>
      <c r="M388" s="2">
        <v>500</v>
      </c>
    </row>
    <row r="389" spans="2:13" ht="12.75" hidden="1">
      <c r="B389" s="249"/>
      <c r="C389" s="63"/>
      <c r="D389" s="63"/>
      <c r="E389" s="63"/>
      <c r="F389" s="66"/>
      <c r="H389" s="5">
        <v>0</v>
      </c>
      <c r="I389" s="21">
        <v>0</v>
      </c>
      <c r="M389" s="2">
        <v>500</v>
      </c>
    </row>
    <row r="390" spans="2:13" ht="12.75" hidden="1">
      <c r="B390" s="249"/>
      <c r="C390" s="63"/>
      <c r="D390" s="63"/>
      <c r="E390" s="63"/>
      <c r="F390" s="66"/>
      <c r="H390" s="5">
        <v>0</v>
      </c>
      <c r="I390" s="21">
        <v>0</v>
      </c>
      <c r="M390" s="2">
        <v>500</v>
      </c>
    </row>
    <row r="391" spans="2:13" ht="12.75" hidden="1">
      <c r="B391" s="67"/>
      <c r="C391" s="63"/>
      <c r="D391" s="63"/>
      <c r="E391" s="63"/>
      <c r="F391" s="66"/>
      <c r="H391" s="5">
        <v>0</v>
      </c>
      <c r="I391" s="21">
        <v>0</v>
      </c>
      <c r="M391" s="2">
        <v>500</v>
      </c>
    </row>
    <row r="392" spans="2:13" ht="12.75" hidden="1">
      <c r="B392" s="67"/>
      <c r="C392" s="63"/>
      <c r="D392" s="63"/>
      <c r="E392" s="63"/>
      <c r="F392" s="66"/>
      <c r="H392" s="5">
        <v>0</v>
      </c>
      <c r="I392" s="21">
        <v>0</v>
      </c>
      <c r="M392" s="2">
        <v>500</v>
      </c>
    </row>
    <row r="393" spans="2:13" ht="12.75" hidden="1">
      <c r="B393" s="67"/>
      <c r="C393" s="63"/>
      <c r="D393" s="63"/>
      <c r="E393" s="63"/>
      <c r="F393" s="66"/>
      <c r="H393" s="5">
        <v>0</v>
      </c>
      <c r="I393" s="21">
        <v>0</v>
      </c>
      <c r="M393" s="2">
        <v>500</v>
      </c>
    </row>
    <row r="394" spans="2:13" ht="12.75" hidden="1">
      <c r="B394" s="67"/>
      <c r="C394" s="63"/>
      <c r="D394" s="63"/>
      <c r="E394" s="63"/>
      <c r="F394" s="66"/>
      <c r="H394" s="5">
        <v>0</v>
      </c>
      <c r="I394" s="21">
        <v>0</v>
      </c>
      <c r="M394" s="2">
        <v>500</v>
      </c>
    </row>
    <row r="395" spans="2:13" ht="12.75" hidden="1">
      <c r="B395" s="67"/>
      <c r="C395" s="63"/>
      <c r="D395" s="63"/>
      <c r="E395" s="63"/>
      <c r="F395" s="66"/>
      <c r="H395" s="5">
        <v>0</v>
      </c>
      <c r="I395" s="21">
        <v>0</v>
      </c>
      <c r="M395" s="2">
        <v>500</v>
      </c>
    </row>
    <row r="396" spans="2:13" ht="12.75" hidden="1">
      <c r="B396" s="67"/>
      <c r="C396" s="63"/>
      <c r="D396" s="63"/>
      <c r="E396" s="63"/>
      <c r="F396" s="66"/>
      <c r="H396" s="5">
        <v>0</v>
      </c>
      <c r="I396" s="21">
        <v>0</v>
      </c>
      <c r="M396" s="2">
        <v>500</v>
      </c>
    </row>
    <row r="397" spans="2:13" ht="12.75" hidden="1">
      <c r="B397" s="67"/>
      <c r="C397" s="63"/>
      <c r="D397" s="63"/>
      <c r="E397" s="63"/>
      <c r="F397" s="66"/>
      <c r="H397" s="5">
        <v>0</v>
      </c>
      <c r="I397" s="21">
        <v>0</v>
      </c>
      <c r="M397" s="2">
        <v>500</v>
      </c>
    </row>
    <row r="398" spans="2:13" ht="12.75" hidden="1">
      <c r="B398" s="67"/>
      <c r="C398" s="63"/>
      <c r="D398" s="63"/>
      <c r="E398" s="63"/>
      <c r="F398" s="66"/>
      <c r="H398" s="5">
        <v>0</v>
      </c>
      <c r="I398" s="21">
        <v>0</v>
      </c>
      <c r="M398" s="2">
        <v>500</v>
      </c>
    </row>
    <row r="399" spans="2:13" ht="12.75" hidden="1">
      <c r="B399" s="67"/>
      <c r="C399" s="63"/>
      <c r="D399" s="63"/>
      <c r="E399" s="63"/>
      <c r="F399" s="66"/>
      <c r="H399" s="5">
        <v>0</v>
      </c>
      <c r="I399" s="21">
        <v>0</v>
      </c>
      <c r="M399" s="2">
        <v>500</v>
      </c>
    </row>
    <row r="400" spans="2:13" ht="12.75" hidden="1">
      <c r="B400" s="67"/>
      <c r="C400" s="63"/>
      <c r="D400" s="63"/>
      <c r="E400" s="63"/>
      <c r="F400" s="66"/>
      <c r="H400" s="5">
        <v>0</v>
      </c>
      <c r="I400" s="21">
        <v>0</v>
      </c>
      <c r="M400" s="2">
        <v>500</v>
      </c>
    </row>
    <row r="401" spans="2:13" ht="12.75" hidden="1">
      <c r="B401" s="67"/>
      <c r="C401" s="63"/>
      <c r="D401" s="63"/>
      <c r="E401" s="63"/>
      <c r="F401" s="66"/>
      <c r="H401" s="5">
        <v>0</v>
      </c>
      <c r="I401" s="21">
        <v>0</v>
      </c>
      <c r="M401" s="2">
        <v>500</v>
      </c>
    </row>
    <row r="402" spans="2:13" ht="12.75" hidden="1">
      <c r="B402" s="67"/>
      <c r="C402" s="63"/>
      <c r="D402" s="63"/>
      <c r="E402" s="63"/>
      <c r="F402" s="66"/>
      <c r="H402" s="5">
        <v>0</v>
      </c>
      <c r="I402" s="21">
        <v>0</v>
      </c>
      <c r="M402" s="2">
        <v>500</v>
      </c>
    </row>
    <row r="403" spans="2:13" ht="12.75" hidden="1">
      <c r="B403" s="67"/>
      <c r="C403" s="63"/>
      <c r="D403" s="63"/>
      <c r="E403" s="63"/>
      <c r="F403" s="66"/>
      <c r="H403" s="5">
        <v>0</v>
      </c>
      <c r="I403" s="21">
        <v>0</v>
      </c>
      <c r="M403" s="2">
        <v>500</v>
      </c>
    </row>
    <row r="404" spans="2:13" ht="12.75" hidden="1">
      <c r="B404" s="67"/>
      <c r="C404" s="63"/>
      <c r="D404" s="63"/>
      <c r="E404" s="63"/>
      <c r="F404" s="66"/>
      <c r="H404" s="5">
        <v>0</v>
      </c>
      <c r="I404" s="21">
        <v>0</v>
      </c>
      <c r="M404" s="2">
        <v>500</v>
      </c>
    </row>
    <row r="405" spans="2:13" ht="12.75" hidden="1">
      <c r="B405" s="67"/>
      <c r="C405" s="63"/>
      <c r="D405" s="63"/>
      <c r="E405" s="63"/>
      <c r="F405" s="66"/>
      <c r="H405" s="5">
        <v>0</v>
      </c>
      <c r="I405" s="21">
        <v>0</v>
      </c>
      <c r="M405" s="2">
        <v>500</v>
      </c>
    </row>
    <row r="406" spans="2:13" ht="12.75" hidden="1">
      <c r="B406" s="67"/>
      <c r="C406" s="63"/>
      <c r="D406" s="63"/>
      <c r="E406" s="63"/>
      <c r="F406" s="66"/>
      <c r="H406" s="5">
        <v>0</v>
      </c>
      <c r="I406" s="21">
        <v>0</v>
      </c>
      <c r="M406" s="2">
        <v>500</v>
      </c>
    </row>
    <row r="407" spans="2:13" ht="12.75" hidden="1">
      <c r="B407" s="67"/>
      <c r="C407" s="63"/>
      <c r="D407" s="63"/>
      <c r="E407" s="63"/>
      <c r="F407" s="66"/>
      <c r="H407" s="5">
        <v>0</v>
      </c>
      <c r="I407" s="21">
        <v>0</v>
      </c>
      <c r="M407" s="2">
        <v>500</v>
      </c>
    </row>
    <row r="408" spans="2:13" ht="12.75" hidden="1">
      <c r="B408" s="67"/>
      <c r="C408" s="63"/>
      <c r="D408" s="63"/>
      <c r="E408" s="63"/>
      <c r="F408" s="66"/>
      <c r="H408" s="5">
        <v>0</v>
      </c>
      <c r="I408" s="21">
        <v>0</v>
      </c>
      <c r="M408" s="2">
        <v>500</v>
      </c>
    </row>
    <row r="409" spans="2:13" ht="12.75" hidden="1">
      <c r="B409" s="67"/>
      <c r="C409" s="63"/>
      <c r="D409" s="63"/>
      <c r="E409" s="63"/>
      <c r="F409" s="66"/>
      <c r="H409" s="5">
        <v>0</v>
      </c>
      <c r="I409" s="21">
        <v>0</v>
      </c>
      <c r="M409" s="2">
        <v>500</v>
      </c>
    </row>
    <row r="410" spans="2:13" ht="12.75" hidden="1">
      <c r="B410" s="67"/>
      <c r="C410" s="63"/>
      <c r="D410" s="63"/>
      <c r="E410" s="63"/>
      <c r="F410" s="66"/>
      <c r="H410" s="5">
        <v>0</v>
      </c>
      <c r="I410" s="21">
        <v>0</v>
      </c>
      <c r="M410" s="2">
        <v>500</v>
      </c>
    </row>
    <row r="411" spans="2:13" ht="12.75" hidden="1">
      <c r="B411" s="67"/>
      <c r="C411" s="63"/>
      <c r="D411" s="63"/>
      <c r="E411" s="63"/>
      <c r="F411" s="66"/>
      <c r="H411" s="5">
        <v>0</v>
      </c>
      <c r="I411" s="21">
        <v>0</v>
      </c>
      <c r="M411" s="2">
        <v>500</v>
      </c>
    </row>
    <row r="412" spans="2:13" ht="12.75" hidden="1">
      <c r="B412" s="67"/>
      <c r="C412" s="63"/>
      <c r="D412" s="63"/>
      <c r="E412" s="63"/>
      <c r="F412" s="66"/>
      <c r="H412" s="5">
        <v>0</v>
      </c>
      <c r="I412" s="21">
        <v>0</v>
      </c>
      <c r="M412" s="2">
        <v>500</v>
      </c>
    </row>
    <row r="413" spans="2:13" ht="12.75" hidden="1">
      <c r="B413" s="67"/>
      <c r="C413" s="63"/>
      <c r="D413" s="63"/>
      <c r="E413" s="63"/>
      <c r="F413" s="66"/>
      <c r="H413" s="5">
        <v>0</v>
      </c>
      <c r="I413" s="21">
        <v>0</v>
      </c>
      <c r="M413" s="2">
        <v>500</v>
      </c>
    </row>
    <row r="414" spans="2:13" ht="12.75" hidden="1">
      <c r="B414" s="67"/>
      <c r="C414" s="63"/>
      <c r="D414" s="63"/>
      <c r="E414" s="63"/>
      <c r="F414" s="66"/>
      <c r="H414" s="5">
        <v>0</v>
      </c>
      <c r="I414" s="21">
        <v>0</v>
      </c>
      <c r="M414" s="2">
        <v>500</v>
      </c>
    </row>
    <row r="415" spans="2:13" ht="12.75" hidden="1">
      <c r="B415" s="67"/>
      <c r="C415" s="63"/>
      <c r="D415" s="63"/>
      <c r="E415" s="63"/>
      <c r="F415" s="66"/>
      <c r="H415" s="5">
        <v>0</v>
      </c>
      <c r="I415" s="21">
        <v>0</v>
      </c>
      <c r="M415" s="2">
        <v>500</v>
      </c>
    </row>
    <row r="416" spans="2:13" ht="12.75" hidden="1">
      <c r="B416" s="67"/>
      <c r="C416" s="63"/>
      <c r="D416" s="63"/>
      <c r="E416" s="63"/>
      <c r="F416" s="66"/>
      <c r="H416" s="5">
        <v>0</v>
      </c>
      <c r="I416" s="21">
        <v>0</v>
      </c>
      <c r="M416" s="2">
        <v>500</v>
      </c>
    </row>
    <row r="417" spans="2:13" ht="12.75" hidden="1">
      <c r="B417" s="67"/>
      <c r="C417" s="63"/>
      <c r="D417" s="63"/>
      <c r="E417" s="63"/>
      <c r="F417" s="66"/>
      <c r="H417" s="5">
        <v>0</v>
      </c>
      <c r="I417" s="21">
        <v>0</v>
      </c>
      <c r="M417" s="2">
        <v>500</v>
      </c>
    </row>
    <row r="418" spans="2:13" ht="12.75" hidden="1">
      <c r="B418" s="67"/>
      <c r="C418" s="63"/>
      <c r="D418" s="63"/>
      <c r="E418" s="63"/>
      <c r="F418" s="66"/>
      <c r="H418" s="5">
        <v>0</v>
      </c>
      <c r="I418" s="21">
        <v>0</v>
      </c>
      <c r="M418" s="2">
        <v>500</v>
      </c>
    </row>
    <row r="419" spans="2:13" ht="12.75" hidden="1">
      <c r="B419" s="67"/>
      <c r="C419" s="63"/>
      <c r="D419" s="63"/>
      <c r="E419" s="63"/>
      <c r="F419" s="66"/>
      <c r="H419" s="5">
        <v>0</v>
      </c>
      <c r="I419" s="21">
        <v>0</v>
      </c>
      <c r="M419" s="2">
        <v>500</v>
      </c>
    </row>
    <row r="420" spans="2:13" ht="12.75" hidden="1">
      <c r="B420" s="67"/>
      <c r="C420" s="63"/>
      <c r="D420" s="63"/>
      <c r="E420" s="63"/>
      <c r="F420" s="66"/>
      <c r="H420" s="5">
        <v>0</v>
      </c>
      <c r="I420" s="21">
        <v>0</v>
      </c>
      <c r="M420" s="2">
        <v>500</v>
      </c>
    </row>
    <row r="421" spans="2:13" ht="12.75" hidden="1">
      <c r="B421" s="67"/>
      <c r="C421" s="63"/>
      <c r="D421" s="63"/>
      <c r="E421" s="63"/>
      <c r="F421" s="66"/>
      <c r="H421" s="5">
        <v>0</v>
      </c>
      <c r="I421" s="21">
        <v>0</v>
      </c>
      <c r="M421" s="2">
        <v>500</v>
      </c>
    </row>
    <row r="422" spans="2:13" ht="12.75" hidden="1">
      <c r="B422" s="67"/>
      <c r="C422" s="63"/>
      <c r="D422" s="63"/>
      <c r="E422" s="63"/>
      <c r="F422" s="66"/>
      <c r="H422" s="5">
        <v>0</v>
      </c>
      <c r="I422" s="21">
        <v>0</v>
      </c>
      <c r="M422" s="2">
        <v>500</v>
      </c>
    </row>
    <row r="423" spans="2:13" ht="12.75" hidden="1">
      <c r="B423" s="67"/>
      <c r="C423" s="63"/>
      <c r="D423" s="63"/>
      <c r="E423" s="63"/>
      <c r="F423" s="66"/>
      <c r="H423" s="5">
        <v>0</v>
      </c>
      <c r="I423" s="21">
        <v>0</v>
      </c>
      <c r="M423" s="2">
        <v>500</v>
      </c>
    </row>
    <row r="424" spans="2:13" ht="12.75" hidden="1">
      <c r="B424" s="67"/>
      <c r="C424" s="63"/>
      <c r="D424" s="63"/>
      <c r="E424" s="63"/>
      <c r="F424" s="66"/>
      <c r="H424" s="5">
        <v>0</v>
      </c>
      <c r="I424" s="21">
        <v>0</v>
      </c>
      <c r="M424" s="2">
        <v>500</v>
      </c>
    </row>
    <row r="425" spans="2:13" ht="12.75" hidden="1">
      <c r="B425" s="67"/>
      <c r="C425" s="63"/>
      <c r="D425" s="63"/>
      <c r="E425" s="63"/>
      <c r="F425" s="66"/>
      <c r="H425" s="5">
        <v>0</v>
      </c>
      <c r="I425" s="21">
        <v>0</v>
      </c>
      <c r="M425" s="2">
        <v>500</v>
      </c>
    </row>
    <row r="426" spans="2:13" ht="12.75" hidden="1">
      <c r="B426" s="67"/>
      <c r="C426" s="63"/>
      <c r="D426" s="63"/>
      <c r="E426" s="63"/>
      <c r="F426" s="66"/>
      <c r="H426" s="5">
        <v>0</v>
      </c>
      <c r="I426" s="21">
        <v>0</v>
      </c>
      <c r="M426" s="2">
        <v>500</v>
      </c>
    </row>
    <row r="427" spans="2:13" ht="12.75" hidden="1">
      <c r="B427" s="67"/>
      <c r="C427" s="63"/>
      <c r="D427" s="63"/>
      <c r="E427" s="63"/>
      <c r="F427" s="66"/>
      <c r="H427" s="5">
        <v>0</v>
      </c>
      <c r="I427" s="21">
        <v>0</v>
      </c>
      <c r="M427" s="2">
        <v>500</v>
      </c>
    </row>
    <row r="428" spans="2:13" ht="12.75" hidden="1">
      <c r="B428" s="67"/>
      <c r="C428" s="63"/>
      <c r="D428" s="63"/>
      <c r="E428" s="63"/>
      <c r="F428" s="66"/>
      <c r="H428" s="5">
        <v>0</v>
      </c>
      <c r="I428" s="21">
        <v>0</v>
      </c>
      <c r="M428" s="2">
        <v>500</v>
      </c>
    </row>
    <row r="429" spans="2:13" ht="12.75" hidden="1">
      <c r="B429" s="67"/>
      <c r="C429" s="63"/>
      <c r="D429" s="63"/>
      <c r="E429" s="63"/>
      <c r="F429" s="66"/>
      <c r="H429" s="5">
        <v>0</v>
      </c>
      <c r="I429" s="21">
        <v>0</v>
      </c>
      <c r="M429" s="2">
        <v>500</v>
      </c>
    </row>
    <row r="430" spans="2:13" ht="12.75" hidden="1">
      <c r="B430" s="67"/>
      <c r="C430" s="63"/>
      <c r="D430" s="63"/>
      <c r="E430" s="63"/>
      <c r="F430" s="66"/>
      <c r="H430" s="5">
        <v>0</v>
      </c>
      <c r="I430" s="21">
        <v>0</v>
      </c>
      <c r="M430" s="2">
        <v>500</v>
      </c>
    </row>
    <row r="431" spans="2:13" ht="12.75" hidden="1">
      <c r="B431" s="65"/>
      <c r="C431" s="63"/>
      <c r="D431" s="63"/>
      <c r="E431" s="63"/>
      <c r="F431" s="66"/>
      <c r="H431" s="5">
        <v>0</v>
      </c>
      <c r="I431" s="21">
        <v>0</v>
      </c>
      <c r="M431" s="2">
        <v>500</v>
      </c>
    </row>
    <row r="432" spans="2:13" ht="12.75" hidden="1">
      <c r="B432" s="65"/>
      <c r="C432" s="63"/>
      <c r="D432" s="63"/>
      <c r="E432" s="63"/>
      <c r="F432" s="66"/>
      <c r="H432" s="5">
        <v>0</v>
      </c>
      <c r="I432" s="21">
        <v>0</v>
      </c>
      <c r="M432" s="2">
        <v>500</v>
      </c>
    </row>
    <row r="433" spans="2:13" ht="12.75" hidden="1">
      <c r="B433" s="65"/>
      <c r="C433" s="63"/>
      <c r="D433" s="63"/>
      <c r="E433" s="63"/>
      <c r="F433" s="66"/>
      <c r="H433" s="5">
        <v>0</v>
      </c>
      <c r="I433" s="21">
        <v>0</v>
      </c>
      <c r="M433" s="2">
        <v>500</v>
      </c>
    </row>
    <row r="434" spans="2:13" ht="12.75" hidden="1">
      <c r="B434" s="65"/>
      <c r="C434" s="63"/>
      <c r="D434" s="63"/>
      <c r="E434" s="63"/>
      <c r="F434" s="66"/>
      <c r="H434" s="5">
        <v>0</v>
      </c>
      <c r="I434" s="21">
        <v>0</v>
      </c>
      <c r="M434" s="2">
        <v>500</v>
      </c>
    </row>
    <row r="435" spans="2:13" ht="12.75" hidden="1">
      <c r="B435" s="67"/>
      <c r="C435" s="63"/>
      <c r="D435" s="63"/>
      <c r="E435" s="63"/>
      <c r="F435" s="66"/>
      <c r="H435" s="5">
        <v>0</v>
      </c>
      <c r="I435" s="21">
        <v>0</v>
      </c>
      <c r="M435" s="2">
        <v>500</v>
      </c>
    </row>
    <row r="436" spans="2:13" ht="12.75" hidden="1">
      <c r="B436" s="67"/>
      <c r="C436" s="63"/>
      <c r="D436" s="63"/>
      <c r="E436" s="63"/>
      <c r="F436" s="66"/>
      <c r="H436" s="5">
        <v>0</v>
      </c>
      <c r="I436" s="21">
        <v>0</v>
      </c>
      <c r="M436" s="2">
        <v>500</v>
      </c>
    </row>
    <row r="437" spans="2:13" ht="12.75" hidden="1">
      <c r="B437" s="67"/>
      <c r="C437" s="63"/>
      <c r="D437" s="63"/>
      <c r="E437" s="63"/>
      <c r="F437" s="66"/>
      <c r="H437" s="5">
        <v>0</v>
      </c>
      <c r="I437" s="21">
        <v>0</v>
      </c>
      <c r="M437" s="2">
        <v>500</v>
      </c>
    </row>
    <row r="438" spans="2:13" ht="12.75" hidden="1">
      <c r="B438" s="67"/>
      <c r="C438" s="63"/>
      <c r="D438" s="63"/>
      <c r="E438" s="63"/>
      <c r="F438" s="66"/>
      <c r="H438" s="5">
        <v>0</v>
      </c>
      <c r="I438" s="21">
        <v>0</v>
      </c>
      <c r="M438" s="2">
        <v>500</v>
      </c>
    </row>
    <row r="439" spans="2:13" ht="12.75" hidden="1">
      <c r="B439" s="67"/>
      <c r="C439" s="63"/>
      <c r="D439" s="63"/>
      <c r="E439" s="63"/>
      <c r="F439" s="66"/>
      <c r="H439" s="5">
        <v>0</v>
      </c>
      <c r="I439" s="21">
        <v>0</v>
      </c>
      <c r="M439" s="2">
        <v>500</v>
      </c>
    </row>
    <row r="440" spans="2:13" ht="12.75" hidden="1">
      <c r="B440" s="67"/>
      <c r="C440" s="63"/>
      <c r="D440" s="63"/>
      <c r="E440" s="63"/>
      <c r="F440" s="66"/>
      <c r="H440" s="5">
        <v>0</v>
      </c>
      <c r="I440" s="21">
        <v>0</v>
      </c>
      <c r="M440" s="2">
        <v>500</v>
      </c>
    </row>
    <row r="441" spans="2:13" ht="12.75" hidden="1">
      <c r="B441" s="67"/>
      <c r="C441" s="63"/>
      <c r="D441" s="63"/>
      <c r="E441" s="63"/>
      <c r="F441" s="66"/>
      <c r="H441" s="5">
        <v>0</v>
      </c>
      <c r="I441" s="21">
        <v>0</v>
      </c>
      <c r="M441" s="2">
        <v>500</v>
      </c>
    </row>
    <row r="442" spans="2:13" ht="12.75" hidden="1">
      <c r="B442" s="67"/>
      <c r="C442" s="63"/>
      <c r="D442" s="63"/>
      <c r="E442" s="63"/>
      <c r="F442" s="66"/>
      <c r="H442" s="5">
        <v>0</v>
      </c>
      <c r="I442" s="21">
        <v>0</v>
      </c>
      <c r="M442" s="2">
        <v>500</v>
      </c>
    </row>
    <row r="443" spans="2:13" ht="12.75" hidden="1">
      <c r="B443" s="67"/>
      <c r="C443" s="63"/>
      <c r="D443" s="63"/>
      <c r="E443" s="63"/>
      <c r="F443" s="66"/>
      <c r="H443" s="5">
        <v>0</v>
      </c>
      <c r="I443" s="21">
        <v>0</v>
      </c>
      <c r="M443" s="2">
        <v>500</v>
      </c>
    </row>
    <row r="444" spans="2:13" ht="12.75" hidden="1">
      <c r="B444" s="67"/>
      <c r="C444" s="63"/>
      <c r="D444" s="63"/>
      <c r="E444" s="63"/>
      <c r="F444" s="66"/>
      <c r="H444" s="5">
        <v>0</v>
      </c>
      <c r="I444" s="21">
        <v>0</v>
      </c>
      <c r="M444" s="2">
        <v>500</v>
      </c>
    </row>
    <row r="445" spans="2:13" ht="12.75" hidden="1">
      <c r="B445" s="67"/>
      <c r="C445" s="63"/>
      <c r="D445" s="63"/>
      <c r="E445" s="63"/>
      <c r="F445" s="66"/>
      <c r="H445" s="5">
        <v>0</v>
      </c>
      <c r="I445" s="21">
        <v>0</v>
      </c>
      <c r="M445" s="2">
        <v>500</v>
      </c>
    </row>
    <row r="446" spans="2:13" ht="12.75" hidden="1">
      <c r="B446" s="67"/>
      <c r="C446" s="63"/>
      <c r="D446" s="63"/>
      <c r="E446" s="63"/>
      <c r="F446" s="66"/>
      <c r="H446" s="5">
        <v>0</v>
      </c>
      <c r="I446" s="21">
        <v>0</v>
      </c>
      <c r="M446" s="2">
        <v>500</v>
      </c>
    </row>
    <row r="447" spans="2:13" ht="12.75" hidden="1">
      <c r="B447" s="67"/>
      <c r="C447" s="63"/>
      <c r="D447" s="63"/>
      <c r="E447" s="63"/>
      <c r="F447" s="66"/>
      <c r="H447" s="5">
        <v>0</v>
      </c>
      <c r="I447" s="21">
        <v>0</v>
      </c>
      <c r="M447" s="2">
        <v>500</v>
      </c>
    </row>
    <row r="448" spans="2:13" ht="12.75" hidden="1">
      <c r="B448" s="67"/>
      <c r="C448" s="63"/>
      <c r="D448" s="63"/>
      <c r="E448" s="63"/>
      <c r="F448" s="66"/>
      <c r="H448" s="5">
        <v>0</v>
      </c>
      <c r="I448" s="21">
        <v>0</v>
      </c>
      <c r="M448" s="2">
        <v>500</v>
      </c>
    </row>
    <row r="449" spans="2:13" ht="12.75" hidden="1">
      <c r="B449" s="255"/>
      <c r="C449" s="63"/>
      <c r="D449" s="63"/>
      <c r="E449" s="63"/>
      <c r="F449" s="66"/>
      <c r="H449" s="5">
        <v>0</v>
      </c>
      <c r="I449" s="21">
        <v>0</v>
      </c>
      <c r="M449" s="2">
        <v>500</v>
      </c>
    </row>
    <row r="450" spans="2:13" ht="12.75" hidden="1">
      <c r="B450" s="65"/>
      <c r="C450" s="63"/>
      <c r="D450" s="63"/>
      <c r="E450" s="63"/>
      <c r="F450" s="66"/>
      <c r="H450" s="5">
        <v>0</v>
      </c>
      <c r="I450" s="21">
        <v>0</v>
      </c>
      <c r="M450" s="2">
        <v>500</v>
      </c>
    </row>
    <row r="451" spans="2:13" ht="12.75" hidden="1">
      <c r="B451" s="65"/>
      <c r="C451" s="63"/>
      <c r="D451" s="63"/>
      <c r="E451" s="63"/>
      <c r="F451" s="66"/>
      <c r="H451" s="5">
        <v>0</v>
      </c>
      <c r="I451" s="21">
        <v>0</v>
      </c>
      <c r="M451" s="2">
        <v>500</v>
      </c>
    </row>
    <row r="452" spans="2:13" ht="12.75" hidden="1">
      <c r="B452" s="65"/>
      <c r="C452" s="63"/>
      <c r="D452" s="63"/>
      <c r="E452" s="63"/>
      <c r="F452" s="66"/>
      <c r="H452" s="5">
        <v>0</v>
      </c>
      <c r="I452" s="21">
        <v>0</v>
      </c>
      <c r="M452" s="2">
        <v>500</v>
      </c>
    </row>
    <row r="453" spans="2:13" ht="12.75" hidden="1">
      <c r="B453" s="65"/>
      <c r="C453" s="63"/>
      <c r="D453" s="63"/>
      <c r="E453" s="63"/>
      <c r="F453" s="66"/>
      <c r="H453" s="5">
        <v>0</v>
      </c>
      <c r="I453" s="21">
        <v>0</v>
      </c>
      <c r="M453" s="2">
        <v>500</v>
      </c>
    </row>
    <row r="454" spans="2:13" ht="12.75" hidden="1">
      <c r="B454" s="65"/>
      <c r="C454" s="63"/>
      <c r="D454" s="63"/>
      <c r="E454" s="63"/>
      <c r="F454" s="66"/>
      <c r="H454" s="5">
        <v>0</v>
      </c>
      <c r="I454" s="21">
        <v>0</v>
      </c>
      <c r="M454" s="2">
        <v>500</v>
      </c>
    </row>
    <row r="455" spans="2:13" ht="12.75" hidden="1">
      <c r="B455" s="65"/>
      <c r="C455" s="63"/>
      <c r="D455" s="63"/>
      <c r="E455" s="63"/>
      <c r="F455" s="66"/>
      <c r="H455" s="5">
        <v>0</v>
      </c>
      <c r="I455" s="21">
        <v>0</v>
      </c>
      <c r="M455" s="2">
        <v>500</v>
      </c>
    </row>
    <row r="456" spans="2:13" ht="12.75" hidden="1">
      <c r="B456" s="67"/>
      <c r="C456" s="63"/>
      <c r="D456" s="63"/>
      <c r="E456" s="63"/>
      <c r="F456" s="66"/>
      <c r="H456" s="5">
        <v>0</v>
      </c>
      <c r="I456" s="21">
        <v>0</v>
      </c>
      <c r="M456" s="2">
        <v>500</v>
      </c>
    </row>
    <row r="457" spans="2:13" ht="12.75" hidden="1">
      <c r="B457" s="67"/>
      <c r="C457" s="63"/>
      <c r="D457" s="63"/>
      <c r="E457" s="63"/>
      <c r="F457" s="66"/>
      <c r="H457" s="5">
        <v>0</v>
      </c>
      <c r="I457" s="21">
        <v>0</v>
      </c>
      <c r="M457" s="2">
        <v>500</v>
      </c>
    </row>
    <row r="458" spans="2:13" ht="12.75" hidden="1">
      <c r="B458" s="67"/>
      <c r="C458" s="63"/>
      <c r="D458" s="63"/>
      <c r="E458" s="63"/>
      <c r="F458" s="66"/>
      <c r="H458" s="5">
        <v>0</v>
      </c>
      <c r="I458" s="21">
        <v>0</v>
      </c>
      <c r="M458" s="2">
        <v>500</v>
      </c>
    </row>
    <row r="459" spans="2:13" ht="12.75" hidden="1">
      <c r="B459" s="67"/>
      <c r="C459" s="63"/>
      <c r="D459" s="63"/>
      <c r="E459" s="63"/>
      <c r="F459" s="66"/>
      <c r="H459" s="5">
        <v>0</v>
      </c>
      <c r="I459" s="21">
        <v>0</v>
      </c>
      <c r="M459" s="2">
        <v>500</v>
      </c>
    </row>
    <row r="460" spans="2:13" ht="12.75" hidden="1">
      <c r="B460" s="67"/>
      <c r="C460" s="63"/>
      <c r="D460" s="63"/>
      <c r="E460" s="63"/>
      <c r="F460" s="66"/>
      <c r="H460" s="5">
        <v>0</v>
      </c>
      <c r="I460" s="21">
        <v>0</v>
      </c>
      <c r="M460" s="2">
        <v>500</v>
      </c>
    </row>
    <row r="461" spans="2:13" ht="12.75" hidden="1">
      <c r="B461" s="65"/>
      <c r="C461" s="63"/>
      <c r="D461" s="63"/>
      <c r="E461" s="63"/>
      <c r="F461" s="66"/>
      <c r="H461" s="5">
        <v>0</v>
      </c>
      <c r="I461" s="21">
        <v>0</v>
      </c>
      <c r="M461" s="2">
        <v>500</v>
      </c>
    </row>
    <row r="462" spans="2:13" ht="12.75" hidden="1">
      <c r="B462" s="65"/>
      <c r="C462" s="63"/>
      <c r="D462" s="63"/>
      <c r="E462" s="63"/>
      <c r="F462" s="66"/>
      <c r="H462" s="5">
        <v>0</v>
      </c>
      <c r="I462" s="21">
        <v>0</v>
      </c>
      <c r="M462" s="2">
        <v>500</v>
      </c>
    </row>
    <row r="463" spans="2:13" ht="12.75" hidden="1">
      <c r="B463" s="67"/>
      <c r="C463" s="63"/>
      <c r="D463" s="63"/>
      <c r="E463" s="63"/>
      <c r="F463" s="66"/>
      <c r="H463" s="5">
        <v>0</v>
      </c>
      <c r="I463" s="21">
        <v>0</v>
      </c>
      <c r="M463" s="2">
        <v>500</v>
      </c>
    </row>
    <row r="464" spans="2:13" ht="12.75" hidden="1">
      <c r="B464" s="67"/>
      <c r="C464" s="63"/>
      <c r="D464" s="63"/>
      <c r="E464" s="63"/>
      <c r="F464" s="66"/>
      <c r="H464" s="5">
        <v>0</v>
      </c>
      <c r="I464" s="21">
        <v>0</v>
      </c>
      <c r="M464" s="2">
        <v>500</v>
      </c>
    </row>
    <row r="465" spans="2:13" ht="12.75" hidden="1">
      <c r="B465" s="67"/>
      <c r="C465" s="63"/>
      <c r="D465" s="63"/>
      <c r="E465" s="63"/>
      <c r="F465" s="66"/>
      <c r="H465" s="5">
        <v>0</v>
      </c>
      <c r="I465" s="21">
        <v>0</v>
      </c>
      <c r="M465" s="2">
        <v>500</v>
      </c>
    </row>
    <row r="466" spans="2:13" ht="12.75" hidden="1">
      <c r="B466" s="67"/>
      <c r="C466" s="63"/>
      <c r="D466" s="63"/>
      <c r="E466" s="63"/>
      <c r="F466" s="66"/>
      <c r="H466" s="5">
        <v>0</v>
      </c>
      <c r="I466" s="21">
        <v>0</v>
      </c>
      <c r="M466" s="2">
        <v>500</v>
      </c>
    </row>
    <row r="467" spans="2:13" ht="12.75" hidden="1">
      <c r="B467" s="67"/>
      <c r="C467" s="63"/>
      <c r="D467" s="63"/>
      <c r="E467" s="63"/>
      <c r="F467" s="66"/>
      <c r="H467" s="5">
        <v>0</v>
      </c>
      <c r="I467" s="21">
        <v>0</v>
      </c>
      <c r="M467" s="2">
        <v>500</v>
      </c>
    </row>
    <row r="468" spans="2:13" ht="12.75" hidden="1">
      <c r="B468" s="67"/>
      <c r="C468" s="63"/>
      <c r="D468" s="63"/>
      <c r="E468" s="63"/>
      <c r="F468" s="66"/>
      <c r="H468" s="5">
        <v>0</v>
      </c>
      <c r="I468" s="21">
        <v>0</v>
      </c>
      <c r="M468" s="2">
        <v>500</v>
      </c>
    </row>
    <row r="469" spans="2:13" ht="12.75" hidden="1">
      <c r="B469" s="65"/>
      <c r="C469" s="63"/>
      <c r="D469" s="63"/>
      <c r="E469" s="63"/>
      <c r="F469" s="66"/>
      <c r="H469" s="5">
        <v>0</v>
      </c>
      <c r="I469" s="21">
        <v>0</v>
      </c>
      <c r="M469" s="2">
        <v>500</v>
      </c>
    </row>
    <row r="470" spans="2:13" ht="12.75" hidden="1">
      <c r="B470" s="67"/>
      <c r="C470" s="63"/>
      <c r="D470" s="63"/>
      <c r="E470" s="63"/>
      <c r="F470" s="66"/>
      <c r="H470" s="5">
        <v>0</v>
      </c>
      <c r="I470" s="21">
        <v>0</v>
      </c>
      <c r="M470" s="2">
        <v>500</v>
      </c>
    </row>
    <row r="471" spans="2:13" ht="12.75" hidden="1">
      <c r="B471" s="65"/>
      <c r="C471" s="63"/>
      <c r="D471" s="63"/>
      <c r="E471" s="63"/>
      <c r="F471" s="66"/>
      <c r="H471" s="5">
        <v>0</v>
      </c>
      <c r="I471" s="21">
        <v>0</v>
      </c>
      <c r="M471" s="2">
        <v>500</v>
      </c>
    </row>
    <row r="472" spans="2:13" ht="12.75" hidden="1">
      <c r="B472" s="67"/>
      <c r="C472" s="63"/>
      <c r="D472" s="63"/>
      <c r="E472" s="63"/>
      <c r="F472" s="66"/>
      <c r="H472" s="5">
        <v>0</v>
      </c>
      <c r="I472" s="21">
        <v>0</v>
      </c>
      <c r="M472" s="2">
        <v>500</v>
      </c>
    </row>
    <row r="473" spans="2:13" ht="12.75" hidden="1">
      <c r="B473" s="67"/>
      <c r="C473" s="63"/>
      <c r="D473" s="63"/>
      <c r="E473" s="63"/>
      <c r="F473" s="66"/>
      <c r="H473" s="5">
        <v>0</v>
      </c>
      <c r="I473" s="21">
        <v>0</v>
      </c>
      <c r="M473" s="2">
        <v>500</v>
      </c>
    </row>
    <row r="474" spans="2:13" ht="12.75" hidden="1">
      <c r="B474" s="67"/>
      <c r="C474" s="63"/>
      <c r="D474" s="63"/>
      <c r="E474" s="63"/>
      <c r="F474" s="66"/>
      <c r="H474" s="5">
        <v>0</v>
      </c>
      <c r="I474" s="21">
        <v>0</v>
      </c>
      <c r="M474" s="2">
        <v>500</v>
      </c>
    </row>
    <row r="475" spans="2:13" ht="12.75" hidden="1">
      <c r="B475" s="67"/>
      <c r="C475" s="63"/>
      <c r="D475" s="63"/>
      <c r="E475" s="63"/>
      <c r="F475" s="66"/>
      <c r="H475" s="5">
        <v>0</v>
      </c>
      <c r="I475" s="21">
        <v>0</v>
      </c>
      <c r="M475" s="2">
        <v>500</v>
      </c>
    </row>
    <row r="476" spans="2:13" ht="12.75" hidden="1">
      <c r="B476" s="67"/>
      <c r="C476" s="63"/>
      <c r="D476" s="63"/>
      <c r="E476" s="63"/>
      <c r="F476" s="66"/>
      <c r="H476" s="5">
        <v>0</v>
      </c>
      <c r="I476" s="21">
        <v>0</v>
      </c>
      <c r="M476" s="2">
        <v>500</v>
      </c>
    </row>
    <row r="477" spans="2:13" ht="12.75" hidden="1">
      <c r="B477" s="256"/>
      <c r="C477" s="63"/>
      <c r="D477" s="63"/>
      <c r="E477" s="63"/>
      <c r="F477" s="66"/>
      <c r="H477" s="5">
        <v>0</v>
      </c>
      <c r="I477" s="21">
        <v>0</v>
      </c>
      <c r="M477" s="2">
        <v>500</v>
      </c>
    </row>
    <row r="478" spans="2:13" ht="12.75" hidden="1">
      <c r="B478" s="256"/>
      <c r="C478" s="63"/>
      <c r="D478" s="63"/>
      <c r="E478" s="63"/>
      <c r="F478" s="66"/>
      <c r="H478" s="5">
        <v>0</v>
      </c>
      <c r="I478" s="21">
        <v>0</v>
      </c>
      <c r="M478" s="2">
        <v>500</v>
      </c>
    </row>
    <row r="479" spans="2:13" ht="12.75" hidden="1">
      <c r="B479" s="256"/>
      <c r="C479" s="63"/>
      <c r="D479" s="63"/>
      <c r="E479" s="63"/>
      <c r="F479" s="66"/>
      <c r="H479" s="5">
        <v>0</v>
      </c>
      <c r="I479" s="21">
        <v>0</v>
      </c>
      <c r="M479" s="2">
        <v>500</v>
      </c>
    </row>
    <row r="480" spans="2:13" ht="12.75" hidden="1">
      <c r="B480" s="256"/>
      <c r="C480" s="63"/>
      <c r="D480" s="63"/>
      <c r="E480" s="63"/>
      <c r="F480" s="66"/>
      <c r="H480" s="5">
        <v>0</v>
      </c>
      <c r="I480" s="21">
        <v>0</v>
      </c>
      <c r="M480" s="2">
        <v>500</v>
      </c>
    </row>
    <row r="481" spans="2:13" ht="12.75" hidden="1">
      <c r="B481" s="256"/>
      <c r="C481" s="63"/>
      <c r="D481" s="63"/>
      <c r="E481" s="63"/>
      <c r="F481" s="66"/>
      <c r="H481" s="5">
        <v>0</v>
      </c>
      <c r="I481" s="21">
        <v>0</v>
      </c>
      <c r="M481" s="2">
        <v>500</v>
      </c>
    </row>
    <row r="482" spans="2:13" ht="12.75" hidden="1">
      <c r="B482" s="256"/>
      <c r="C482" s="63"/>
      <c r="D482" s="63"/>
      <c r="E482" s="63"/>
      <c r="F482" s="66"/>
      <c r="H482" s="5">
        <v>0</v>
      </c>
      <c r="I482" s="21">
        <v>0</v>
      </c>
      <c r="M482" s="2">
        <v>500</v>
      </c>
    </row>
    <row r="483" spans="2:13" ht="12.75" hidden="1">
      <c r="B483" s="256"/>
      <c r="C483" s="63"/>
      <c r="D483" s="63"/>
      <c r="E483" s="63"/>
      <c r="F483" s="66"/>
      <c r="H483" s="5">
        <v>0</v>
      </c>
      <c r="I483" s="21">
        <v>0</v>
      </c>
      <c r="M483" s="2">
        <v>500</v>
      </c>
    </row>
    <row r="484" spans="2:13" ht="12.75" hidden="1">
      <c r="B484" s="256"/>
      <c r="C484" s="63"/>
      <c r="D484" s="63"/>
      <c r="E484" s="63"/>
      <c r="F484" s="66"/>
      <c r="H484" s="5">
        <v>0</v>
      </c>
      <c r="I484" s="21">
        <v>0</v>
      </c>
      <c r="M484" s="2">
        <v>500</v>
      </c>
    </row>
    <row r="485" spans="2:13" ht="12.75" hidden="1">
      <c r="B485" s="256"/>
      <c r="C485" s="63"/>
      <c r="D485" s="63"/>
      <c r="E485" s="63"/>
      <c r="F485" s="66"/>
      <c r="H485" s="5">
        <v>0</v>
      </c>
      <c r="I485" s="21">
        <v>0</v>
      </c>
      <c r="M485" s="2">
        <v>500</v>
      </c>
    </row>
    <row r="486" spans="2:13" ht="12.75" hidden="1">
      <c r="B486" s="256"/>
      <c r="C486" s="63"/>
      <c r="D486" s="63"/>
      <c r="E486" s="63"/>
      <c r="F486" s="66"/>
      <c r="H486" s="5">
        <v>0</v>
      </c>
      <c r="I486" s="21">
        <v>0</v>
      </c>
      <c r="M486" s="2">
        <v>500</v>
      </c>
    </row>
    <row r="487" spans="2:13" ht="12.75" hidden="1">
      <c r="B487" s="256"/>
      <c r="C487" s="63"/>
      <c r="D487" s="63"/>
      <c r="E487" s="63"/>
      <c r="F487" s="66"/>
      <c r="H487" s="5">
        <v>0</v>
      </c>
      <c r="I487" s="21">
        <v>0</v>
      </c>
      <c r="M487" s="2">
        <v>500</v>
      </c>
    </row>
    <row r="488" spans="2:13" ht="12.75" hidden="1">
      <c r="B488" s="256"/>
      <c r="C488" s="63"/>
      <c r="D488" s="63"/>
      <c r="E488" s="63"/>
      <c r="F488" s="66"/>
      <c r="H488" s="5">
        <v>0</v>
      </c>
      <c r="I488" s="21">
        <v>0</v>
      </c>
      <c r="M488" s="2">
        <v>500</v>
      </c>
    </row>
    <row r="489" spans="2:13" ht="12.75" hidden="1">
      <c r="B489" s="256"/>
      <c r="C489" s="63"/>
      <c r="D489" s="63"/>
      <c r="E489" s="63"/>
      <c r="F489" s="66"/>
      <c r="H489" s="5">
        <v>0</v>
      </c>
      <c r="I489" s="21">
        <v>0</v>
      </c>
      <c r="M489" s="2">
        <v>500</v>
      </c>
    </row>
    <row r="490" spans="2:13" ht="12.75" hidden="1">
      <c r="B490" s="256"/>
      <c r="C490" s="63"/>
      <c r="D490" s="63"/>
      <c r="E490" s="63"/>
      <c r="F490" s="66"/>
      <c r="H490" s="5">
        <v>0</v>
      </c>
      <c r="I490" s="21">
        <v>0</v>
      </c>
      <c r="M490" s="2">
        <v>500</v>
      </c>
    </row>
    <row r="491" spans="2:13" ht="12.75" hidden="1">
      <c r="B491" s="256"/>
      <c r="C491" s="63"/>
      <c r="D491" s="63"/>
      <c r="E491" s="63"/>
      <c r="F491" s="66"/>
      <c r="H491" s="5">
        <v>0</v>
      </c>
      <c r="I491" s="21">
        <v>0</v>
      </c>
      <c r="M491" s="2">
        <v>500</v>
      </c>
    </row>
    <row r="492" spans="2:13" ht="12.75" hidden="1">
      <c r="B492" s="256"/>
      <c r="C492" s="63"/>
      <c r="D492" s="63"/>
      <c r="E492" s="63"/>
      <c r="F492" s="66"/>
      <c r="H492" s="5">
        <v>0</v>
      </c>
      <c r="I492" s="21">
        <v>0</v>
      </c>
      <c r="M492" s="2">
        <v>500</v>
      </c>
    </row>
    <row r="493" spans="2:13" ht="12.75" hidden="1">
      <c r="B493" s="67"/>
      <c r="C493" s="63"/>
      <c r="D493" s="63"/>
      <c r="E493" s="63"/>
      <c r="F493" s="66"/>
      <c r="H493" s="5">
        <v>0</v>
      </c>
      <c r="I493" s="21">
        <v>0</v>
      </c>
      <c r="M493" s="2">
        <v>500</v>
      </c>
    </row>
    <row r="494" spans="2:13" ht="12.75" hidden="1">
      <c r="B494" s="255"/>
      <c r="C494" s="63"/>
      <c r="D494" s="63"/>
      <c r="E494" s="63"/>
      <c r="F494" s="66"/>
      <c r="H494" s="5">
        <v>0</v>
      </c>
      <c r="I494" s="21">
        <v>0</v>
      </c>
      <c r="M494" s="2">
        <v>500</v>
      </c>
    </row>
    <row r="495" spans="2:13" ht="12.75" hidden="1">
      <c r="B495" s="67"/>
      <c r="C495" s="63"/>
      <c r="D495" s="63"/>
      <c r="E495" s="63"/>
      <c r="F495" s="66"/>
      <c r="H495" s="5">
        <v>0</v>
      </c>
      <c r="I495" s="21">
        <v>0</v>
      </c>
      <c r="M495" s="2">
        <v>500</v>
      </c>
    </row>
    <row r="496" spans="2:13" ht="12.75" hidden="1">
      <c r="B496" s="67"/>
      <c r="C496" s="63"/>
      <c r="D496" s="63"/>
      <c r="E496" s="63"/>
      <c r="F496" s="66"/>
      <c r="H496" s="5">
        <v>0</v>
      </c>
      <c r="I496" s="21">
        <v>0</v>
      </c>
      <c r="M496" s="2">
        <v>500</v>
      </c>
    </row>
    <row r="497" spans="2:13" ht="12.75" hidden="1">
      <c r="B497" s="67"/>
      <c r="C497" s="63"/>
      <c r="D497" s="63"/>
      <c r="E497" s="63"/>
      <c r="F497" s="66"/>
      <c r="H497" s="5">
        <v>0</v>
      </c>
      <c r="I497" s="21">
        <v>0</v>
      </c>
      <c r="M497" s="2">
        <v>500</v>
      </c>
    </row>
    <row r="498" spans="2:13" ht="12.75" hidden="1">
      <c r="B498" s="67"/>
      <c r="C498" s="63"/>
      <c r="D498" s="63"/>
      <c r="E498" s="63"/>
      <c r="F498" s="66"/>
      <c r="H498" s="5">
        <v>0</v>
      </c>
      <c r="I498" s="21">
        <v>0</v>
      </c>
      <c r="M498" s="2">
        <v>500</v>
      </c>
    </row>
    <row r="499" spans="2:13" ht="12.75" hidden="1">
      <c r="B499" s="67"/>
      <c r="C499" s="63"/>
      <c r="D499" s="63"/>
      <c r="E499" s="63"/>
      <c r="F499" s="66"/>
      <c r="H499" s="5">
        <v>0</v>
      </c>
      <c r="I499" s="21">
        <v>0</v>
      </c>
      <c r="M499" s="2">
        <v>500</v>
      </c>
    </row>
    <row r="500" spans="2:13" ht="12.75" hidden="1">
      <c r="B500" s="67"/>
      <c r="C500" s="63"/>
      <c r="D500" s="63"/>
      <c r="E500" s="63"/>
      <c r="F500" s="66"/>
      <c r="H500" s="5">
        <v>0</v>
      </c>
      <c r="I500" s="21">
        <v>0</v>
      </c>
      <c r="M500" s="2">
        <v>500</v>
      </c>
    </row>
    <row r="501" spans="2:13" ht="12.75" hidden="1">
      <c r="B501" s="67"/>
      <c r="C501" s="63"/>
      <c r="D501" s="63"/>
      <c r="E501" s="63"/>
      <c r="F501" s="66"/>
      <c r="H501" s="5">
        <v>0</v>
      </c>
      <c r="I501" s="21">
        <v>0</v>
      </c>
      <c r="M501" s="2">
        <v>500</v>
      </c>
    </row>
    <row r="502" spans="2:13" ht="12.75" hidden="1">
      <c r="B502" s="67"/>
      <c r="C502" s="63"/>
      <c r="D502" s="63"/>
      <c r="E502" s="63"/>
      <c r="F502" s="66"/>
      <c r="H502" s="5">
        <v>0</v>
      </c>
      <c r="I502" s="21">
        <v>0</v>
      </c>
      <c r="M502" s="2">
        <v>500</v>
      </c>
    </row>
    <row r="503" spans="2:13" ht="12.75" hidden="1">
      <c r="B503" s="67"/>
      <c r="C503" s="63"/>
      <c r="D503" s="63"/>
      <c r="E503" s="63"/>
      <c r="F503" s="66"/>
      <c r="H503" s="5">
        <v>0</v>
      </c>
      <c r="I503" s="21">
        <v>0</v>
      </c>
      <c r="M503" s="2">
        <v>500</v>
      </c>
    </row>
    <row r="504" spans="2:13" ht="12.75" hidden="1">
      <c r="B504" s="67"/>
      <c r="C504" s="63"/>
      <c r="D504" s="63"/>
      <c r="E504" s="63"/>
      <c r="F504" s="66"/>
      <c r="H504" s="5">
        <v>0</v>
      </c>
      <c r="I504" s="21">
        <v>0</v>
      </c>
      <c r="M504" s="2">
        <v>500</v>
      </c>
    </row>
    <row r="505" spans="2:13" ht="12.75" hidden="1">
      <c r="B505" s="67"/>
      <c r="C505" s="63"/>
      <c r="D505" s="63"/>
      <c r="E505" s="63"/>
      <c r="F505" s="66"/>
      <c r="H505" s="5">
        <v>0</v>
      </c>
      <c r="I505" s="21">
        <v>0</v>
      </c>
      <c r="M505" s="2">
        <v>500</v>
      </c>
    </row>
    <row r="506" spans="2:13" ht="12.75" hidden="1">
      <c r="B506" s="67"/>
      <c r="C506" s="63"/>
      <c r="D506" s="63"/>
      <c r="E506" s="63"/>
      <c r="F506" s="66"/>
      <c r="H506" s="5">
        <v>0</v>
      </c>
      <c r="I506" s="21">
        <v>0</v>
      </c>
      <c r="M506" s="2">
        <v>500</v>
      </c>
    </row>
    <row r="507" spans="2:13" ht="12.75" hidden="1">
      <c r="B507" s="67"/>
      <c r="C507" s="63"/>
      <c r="D507" s="63"/>
      <c r="E507" s="63"/>
      <c r="F507" s="66"/>
      <c r="H507" s="5">
        <v>0</v>
      </c>
      <c r="I507" s="21">
        <v>0</v>
      </c>
      <c r="M507" s="2">
        <v>500</v>
      </c>
    </row>
    <row r="508" spans="2:13" ht="12.75" hidden="1">
      <c r="B508" s="67"/>
      <c r="C508" s="63"/>
      <c r="D508" s="63"/>
      <c r="E508" s="63"/>
      <c r="F508" s="66"/>
      <c r="H508" s="5">
        <v>0</v>
      </c>
      <c r="I508" s="21">
        <v>0</v>
      </c>
      <c r="M508" s="2">
        <v>500</v>
      </c>
    </row>
    <row r="509" spans="2:13" ht="12.75" hidden="1">
      <c r="B509" s="67"/>
      <c r="C509" s="63"/>
      <c r="D509" s="63"/>
      <c r="E509" s="63"/>
      <c r="F509" s="66"/>
      <c r="H509" s="5">
        <v>0</v>
      </c>
      <c r="I509" s="21">
        <v>0</v>
      </c>
      <c r="M509" s="2">
        <v>500</v>
      </c>
    </row>
    <row r="510" spans="2:13" ht="12.75" hidden="1">
      <c r="B510" s="67"/>
      <c r="C510" s="63"/>
      <c r="D510" s="63"/>
      <c r="E510" s="63"/>
      <c r="F510" s="66"/>
      <c r="H510" s="5">
        <v>0</v>
      </c>
      <c r="I510" s="21">
        <v>0</v>
      </c>
      <c r="M510" s="2">
        <v>500</v>
      </c>
    </row>
    <row r="511" spans="2:13" ht="12.75" hidden="1">
      <c r="B511" s="67"/>
      <c r="C511" s="63"/>
      <c r="D511" s="63"/>
      <c r="E511" s="63"/>
      <c r="F511" s="66"/>
      <c r="H511" s="5">
        <v>0</v>
      </c>
      <c r="I511" s="21">
        <v>0</v>
      </c>
      <c r="M511" s="2">
        <v>500</v>
      </c>
    </row>
    <row r="512" spans="2:13" ht="12.75" hidden="1">
      <c r="B512" s="67"/>
      <c r="C512" s="63"/>
      <c r="D512" s="63"/>
      <c r="E512" s="63"/>
      <c r="F512" s="66"/>
      <c r="H512" s="5">
        <v>0</v>
      </c>
      <c r="I512" s="21">
        <v>0</v>
      </c>
      <c r="M512" s="2">
        <v>500</v>
      </c>
    </row>
    <row r="513" spans="2:13" ht="12.75" hidden="1">
      <c r="B513" s="67"/>
      <c r="C513" s="63"/>
      <c r="D513" s="63"/>
      <c r="E513" s="63"/>
      <c r="F513" s="66"/>
      <c r="H513" s="5">
        <v>0</v>
      </c>
      <c r="I513" s="21">
        <v>0</v>
      </c>
      <c r="M513" s="2">
        <v>500</v>
      </c>
    </row>
    <row r="514" spans="2:13" ht="12.75" hidden="1">
      <c r="B514" s="67"/>
      <c r="C514" s="63"/>
      <c r="D514" s="63"/>
      <c r="E514" s="63"/>
      <c r="F514" s="66"/>
      <c r="H514" s="5">
        <v>0</v>
      </c>
      <c r="I514" s="21">
        <v>0</v>
      </c>
      <c r="M514" s="2">
        <v>500</v>
      </c>
    </row>
    <row r="515" spans="2:13" ht="12.75" hidden="1">
      <c r="B515" s="67"/>
      <c r="C515" s="63"/>
      <c r="D515" s="63"/>
      <c r="E515" s="63"/>
      <c r="F515" s="66"/>
      <c r="H515" s="5">
        <v>0</v>
      </c>
      <c r="I515" s="21">
        <v>0</v>
      </c>
      <c r="M515" s="2">
        <v>500</v>
      </c>
    </row>
    <row r="516" spans="2:13" ht="12.75" hidden="1">
      <c r="B516" s="67"/>
      <c r="C516" s="63"/>
      <c r="D516" s="63"/>
      <c r="E516" s="63"/>
      <c r="F516" s="66"/>
      <c r="H516" s="5">
        <v>0</v>
      </c>
      <c r="I516" s="21">
        <v>0</v>
      </c>
      <c r="M516" s="2">
        <v>500</v>
      </c>
    </row>
    <row r="517" spans="2:13" ht="12.75" hidden="1">
      <c r="B517" s="67"/>
      <c r="C517" s="63"/>
      <c r="D517" s="63"/>
      <c r="E517" s="63"/>
      <c r="F517" s="66"/>
      <c r="H517" s="5">
        <v>0</v>
      </c>
      <c r="I517" s="21">
        <v>0</v>
      </c>
      <c r="M517" s="2">
        <v>500</v>
      </c>
    </row>
    <row r="518" spans="2:13" ht="12.75" hidden="1">
      <c r="B518" s="67"/>
      <c r="C518" s="63"/>
      <c r="D518" s="63"/>
      <c r="E518" s="63"/>
      <c r="F518" s="66"/>
      <c r="H518" s="5">
        <v>0</v>
      </c>
      <c r="I518" s="21">
        <v>0</v>
      </c>
      <c r="M518" s="2">
        <v>500</v>
      </c>
    </row>
    <row r="519" spans="2:13" ht="12.75" hidden="1">
      <c r="B519" s="67"/>
      <c r="C519" s="63"/>
      <c r="D519" s="63"/>
      <c r="E519" s="63"/>
      <c r="F519" s="66"/>
      <c r="H519" s="5">
        <v>0</v>
      </c>
      <c r="I519" s="21">
        <v>0</v>
      </c>
      <c r="M519" s="2">
        <v>500</v>
      </c>
    </row>
    <row r="520" spans="2:13" ht="12.75" hidden="1">
      <c r="B520" s="67"/>
      <c r="C520" s="63"/>
      <c r="D520" s="63"/>
      <c r="E520" s="63"/>
      <c r="F520" s="66"/>
      <c r="H520" s="5">
        <v>0</v>
      </c>
      <c r="I520" s="21">
        <v>0</v>
      </c>
      <c r="M520" s="2">
        <v>500</v>
      </c>
    </row>
    <row r="521" spans="2:13" ht="12.75" hidden="1">
      <c r="B521" s="67"/>
      <c r="C521" s="63"/>
      <c r="D521" s="63"/>
      <c r="E521" s="63"/>
      <c r="F521" s="66"/>
      <c r="H521" s="5">
        <v>0</v>
      </c>
      <c r="I521" s="21">
        <v>0</v>
      </c>
      <c r="M521" s="2">
        <v>500</v>
      </c>
    </row>
    <row r="522" spans="2:13" ht="12.75" hidden="1">
      <c r="B522" s="67"/>
      <c r="C522" s="63"/>
      <c r="D522" s="63"/>
      <c r="E522" s="63"/>
      <c r="F522" s="66"/>
      <c r="H522" s="5">
        <v>0</v>
      </c>
      <c r="I522" s="21">
        <v>0</v>
      </c>
      <c r="M522" s="2">
        <v>500</v>
      </c>
    </row>
    <row r="523" spans="2:13" ht="12.75" hidden="1">
      <c r="B523" s="67"/>
      <c r="C523" s="63"/>
      <c r="D523" s="63"/>
      <c r="E523" s="63"/>
      <c r="F523" s="66"/>
      <c r="H523" s="5">
        <v>0</v>
      </c>
      <c r="I523" s="21">
        <v>0</v>
      </c>
      <c r="M523" s="2">
        <v>500</v>
      </c>
    </row>
    <row r="524" spans="2:13" ht="12.75" hidden="1">
      <c r="B524" s="67"/>
      <c r="C524" s="63"/>
      <c r="D524" s="63"/>
      <c r="E524" s="63"/>
      <c r="F524" s="66"/>
      <c r="H524" s="5">
        <v>0</v>
      </c>
      <c r="I524" s="21">
        <v>0</v>
      </c>
      <c r="M524" s="2">
        <v>500</v>
      </c>
    </row>
    <row r="525" spans="2:13" ht="12.75" hidden="1">
      <c r="B525" s="67"/>
      <c r="C525" s="63"/>
      <c r="D525" s="63"/>
      <c r="E525" s="63"/>
      <c r="F525" s="66"/>
      <c r="H525" s="5">
        <v>0</v>
      </c>
      <c r="I525" s="21">
        <v>0</v>
      </c>
      <c r="M525" s="2">
        <v>500</v>
      </c>
    </row>
    <row r="526" spans="2:13" ht="12.75" hidden="1">
      <c r="B526" s="67"/>
      <c r="C526" s="63"/>
      <c r="D526" s="63"/>
      <c r="E526" s="63"/>
      <c r="F526" s="66"/>
      <c r="H526" s="5">
        <v>0</v>
      </c>
      <c r="I526" s="21">
        <v>0</v>
      </c>
      <c r="M526" s="2">
        <v>500</v>
      </c>
    </row>
    <row r="527" spans="2:13" ht="12.75" hidden="1">
      <c r="B527" s="67"/>
      <c r="C527" s="63"/>
      <c r="D527" s="63"/>
      <c r="E527" s="63"/>
      <c r="F527" s="66"/>
      <c r="H527" s="5">
        <v>0</v>
      </c>
      <c r="I527" s="21">
        <v>0</v>
      </c>
      <c r="M527" s="2">
        <v>500</v>
      </c>
    </row>
    <row r="528" spans="2:13" ht="12.75" hidden="1">
      <c r="B528" s="67"/>
      <c r="C528" s="63"/>
      <c r="D528" s="63"/>
      <c r="E528" s="63"/>
      <c r="F528" s="66"/>
      <c r="H528" s="5">
        <v>0</v>
      </c>
      <c r="I528" s="21">
        <v>0</v>
      </c>
      <c r="M528" s="2">
        <v>500</v>
      </c>
    </row>
    <row r="529" spans="2:13" ht="12.75" hidden="1">
      <c r="B529" s="67"/>
      <c r="C529" s="63"/>
      <c r="D529" s="63"/>
      <c r="E529" s="63"/>
      <c r="F529" s="66"/>
      <c r="H529" s="5">
        <v>0</v>
      </c>
      <c r="I529" s="21">
        <v>0</v>
      </c>
      <c r="M529" s="2">
        <v>500</v>
      </c>
    </row>
    <row r="530" spans="2:13" ht="12.75" hidden="1">
      <c r="B530" s="67"/>
      <c r="C530" s="63"/>
      <c r="D530" s="63"/>
      <c r="E530" s="63"/>
      <c r="F530" s="66"/>
      <c r="H530" s="5">
        <v>0</v>
      </c>
      <c r="I530" s="21">
        <v>0</v>
      </c>
      <c r="M530" s="2">
        <v>500</v>
      </c>
    </row>
    <row r="531" spans="2:13" ht="12.75" hidden="1">
      <c r="B531" s="67"/>
      <c r="C531" s="63"/>
      <c r="D531" s="63"/>
      <c r="E531" s="63"/>
      <c r="F531" s="66"/>
      <c r="H531" s="5">
        <v>0</v>
      </c>
      <c r="I531" s="21">
        <v>0</v>
      </c>
      <c r="M531" s="2">
        <v>500</v>
      </c>
    </row>
    <row r="532" spans="2:13" ht="12.75" hidden="1">
      <c r="B532" s="67"/>
      <c r="C532" s="63"/>
      <c r="D532" s="63"/>
      <c r="E532" s="63"/>
      <c r="F532" s="66"/>
      <c r="H532" s="5">
        <v>0</v>
      </c>
      <c r="I532" s="21">
        <v>0</v>
      </c>
      <c r="M532" s="2">
        <v>500</v>
      </c>
    </row>
    <row r="533" spans="2:13" ht="12.75" hidden="1">
      <c r="B533" s="67"/>
      <c r="C533" s="63"/>
      <c r="D533" s="63"/>
      <c r="E533" s="63"/>
      <c r="F533" s="66"/>
      <c r="H533" s="5">
        <v>0</v>
      </c>
      <c r="I533" s="21">
        <v>0</v>
      </c>
      <c r="M533" s="2">
        <v>500</v>
      </c>
    </row>
    <row r="534" spans="2:13" ht="12.75" hidden="1">
      <c r="B534" s="67"/>
      <c r="C534" s="63"/>
      <c r="D534" s="63"/>
      <c r="E534" s="63"/>
      <c r="F534" s="66"/>
      <c r="H534" s="5">
        <v>0</v>
      </c>
      <c r="I534" s="21">
        <v>0</v>
      </c>
      <c r="M534" s="2">
        <v>500</v>
      </c>
    </row>
    <row r="535" spans="2:13" ht="12.75" hidden="1">
      <c r="B535" s="67"/>
      <c r="C535" s="63"/>
      <c r="D535" s="63"/>
      <c r="E535" s="63"/>
      <c r="F535" s="66"/>
      <c r="H535" s="5">
        <v>0</v>
      </c>
      <c r="I535" s="21">
        <v>0</v>
      </c>
      <c r="M535" s="2">
        <v>500</v>
      </c>
    </row>
    <row r="536" spans="2:13" ht="12.75" hidden="1">
      <c r="B536" s="67"/>
      <c r="C536" s="63"/>
      <c r="D536" s="63"/>
      <c r="E536" s="63"/>
      <c r="F536" s="66"/>
      <c r="H536" s="5">
        <v>0</v>
      </c>
      <c r="I536" s="21">
        <v>0</v>
      </c>
      <c r="M536" s="2">
        <v>500</v>
      </c>
    </row>
    <row r="537" spans="2:13" ht="12.75" hidden="1">
      <c r="B537" s="67"/>
      <c r="C537" s="63"/>
      <c r="D537" s="63"/>
      <c r="E537" s="63"/>
      <c r="F537" s="66"/>
      <c r="H537" s="5">
        <v>0</v>
      </c>
      <c r="I537" s="21">
        <v>0</v>
      </c>
      <c r="M537" s="2">
        <v>500</v>
      </c>
    </row>
    <row r="538" spans="2:13" ht="12.75" hidden="1">
      <c r="B538" s="67"/>
      <c r="C538" s="63"/>
      <c r="D538" s="63"/>
      <c r="E538" s="63"/>
      <c r="F538" s="66"/>
      <c r="H538" s="5">
        <v>0</v>
      </c>
      <c r="I538" s="21">
        <v>0</v>
      </c>
      <c r="M538" s="2">
        <v>500</v>
      </c>
    </row>
    <row r="539" spans="2:13" ht="12.75" hidden="1">
      <c r="B539" s="67"/>
      <c r="C539" s="63"/>
      <c r="D539" s="63"/>
      <c r="E539" s="63"/>
      <c r="F539" s="66"/>
      <c r="H539" s="5">
        <v>0</v>
      </c>
      <c r="I539" s="21">
        <v>0</v>
      </c>
      <c r="M539" s="2">
        <v>500</v>
      </c>
    </row>
    <row r="540" spans="2:13" ht="12.75" hidden="1">
      <c r="B540" s="67"/>
      <c r="C540" s="63"/>
      <c r="D540" s="63"/>
      <c r="E540" s="63"/>
      <c r="F540" s="66"/>
      <c r="H540" s="5">
        <v>0</v>
      </c>
      <c r="I540" s="21">
        <v>0</v>
      </c>
      <c r="M540" s="2">
        <v>500</v>
      </c>
    </row>
    <row r="541" spans="2:13" ht="12.75" hidden="1">
      <c r="B541" s="67"/>
      <c r="C541" s="63"/>
      <c r="D541" s="63"/>
      <c r="E541" s="63"/>
      <c r="F541" s="66"/>
      <c r="H541" s="5">
        <v>0</v>
      </c>
      <c r="I541" s="21">
        <v>0</v>
      </c>
      <c r="M541" s="2">
        <v>500</v>
      </c>
    </row>
    <row r="542" spans="2:13" ht="12.75" hidden="1">
      <c r="B542" s="67"/>
      <c r="C542" s="63"/>
      <c r="D542" s="63"/>
      <c r="E542" s="63"/>
      <c r="F542" s="66"/>
      <c r="H542" s="5">
        <v>0</v>
      </c>
      <c r="I542" s="21">
        <v>0</v>
      </c>
      <c r="M542" s="2">
        <v>500</v>
      </c>
    </row>
    <row r="543" spans="2:13" ht="12.75" hidden="1">
      <c r="B543" s="67"/>
      <c r="C543" s="63"/>
      <c r="D543" s="63"/>
      <c r="E543" s="63"/>
      <c r="F543" s="66"/>
      <c r="H543" s="5">
        <v>0</v>
      </c>
      <c r="I543" s="21">
        <v>0</v>
      </c>
      <c r="M543" s="2">
        <v>500</v>
      </c>
    </row>
    <row r="544" spans="2:13" ht="12.75" hidden="1">
      <c r="B544" s="67"/>
      <c r="C544" s="63"/>
      <c r="D544" s="63"/>
      <c r="E544" s="63"/>
      <c r="F544" s="66"/>
      <c r="H544" s="5">
        <v>0</v>
      </c>
      <c r="I544" s="21">
        <v>0</v>
      </c>
      <c r="M544" s="2">
        <v>500</v>
      </c>
    </row>
    <row r="545" spans="2:13" ht="12.75" hidden="1">
      <c r="B545" s="67"/>
      <c r="C545" s="63"/>
      <c r="D545" s="63"/>
      <c r="E545" s="63"/>
      <c r="F545" s="66"/>
      <c r="H545" s="5">
        <v>0</v>
      </c>
      <c r="I545" s="21">
        <v>0</v>
      </c>
      <c r="M545" s="2">
        <v>500</v>
      </c>
    </row>
    <row r="546" spans="2:13" ht="12.75" hidden="1">
      <c r="B546" s="67"/>
      <c r="C546" s="63"/>
      <c r="D546" s="63"/>
      <c r="E546" s="63"/>
      <c r="F546" s="66"/>
      <c r="H546" s="5">
        <v>0</v>
      </c>
      <c r="I546" s="21">
        <v>0</v>
      </c>
      <c r="M546" s="2">
        <v>500</v>
      </c>
    </row>
    <row r="547" spans="2:13" ht="12.75" hidden="1">
      <c r="B547" s="67"/>
      <c r="C547" s="63"/>
      <c r="D547" s="63"/>
      <c r="E547" s="63"/>
      <c r="F547" s="66"/>
      <c r="H547" s="5">
        <v>0</v>
      </c>
      <c r="I547" s="21">
        <v>0</v>
      </c>
      <c r="M547" s="2">
        <v>500</v>
      </c>
    </row>
    <row r="548" spans="2:13" ht="12.75" hidden="1">
      <c r="B548" s="67"/>
      <c r="C548" s="63"/>
      <c r="D548" s="63"/>
      <c r="E548" s="63"/>
      <c r="F548" s="66"/>
      <c r="H548" s="5">
        <v>0</v>
      </c>
      <c r="I548" s="21">
        <v>0</v>
      </c>
      <c r="M548" s="2">
        <v>500</v>
      </c>
    </row>
    <row r="549" spans="2:13" ht="12.75" hidden="1">
      <c r="B549" s="67"/>
      <c r="C549" s="63"/>
      <c r="D549" s="63"/>
      <c r="E549" s="63"/>
      <c r="F549" s="66"/>
      <c r="H549" s="5">
        <v>0</v>
      </c>
      <c r="I549" s="21">
        <v>0</v>
      </c>
      <c r="M549" s="2">
        <v>500</v>
      </c>
    </row>
    <row r="550" spans="2:13" ht="12.75" hidden="1">
      <c r="B550" s="67"/>
      <c r="C550" s="63"/>
      <c r="D550" s="63"/>
      <c r="E550" s="63"/>
      <c r="F550" s="66"/>
      <c r="H550" s="5">
        <v>0</v>
      </c>
      <c r="I550" s="21">
        <v>0</v>
      </c>
      <c r="M550" s="2">
        <v>500</v>
      </c>
    </row>
    <row r="551" spans="2:13" ht="12.75" hidden="1">
      <c r="B551" s="67"/>
      <c r="C551" s="63"/>
      <c r="D551" s="63"/>
      <c r="E551" s="63"/>
      <c r="F551" s="66"/>
      <c r="H551" s="5">
        <v>0</v>
      </c>
      <c r="I551" s="21">
        <v>0</v>
      </c>
      <c r="M551" s="2">
        <v>500</v>
      </c>
    </row>
    <row r="552" spans="2:13" ht="12.75" hidden="1">
      <c r="B552" s="67"/>
      <c r="C552" s="63"/>
      <c r="D552" s="63"/>
      <c r="E552" s="63"/>
      <c r="F552" s="66"/>
      <c r="H552" s="5">
        <v>0</v>
      </c>
      <c r="I552" s="21">
        <v>0</v>
      </c>
      <c r="M552" s="2">
        <v>500</v>
      </c>
    </row>
    <row r="553" spans="2:13" ht="12.75" hidden="1">
      <c r="B553" s="67"/>
      <c r="C553" s="63"/>
      <c r="D553" s="63"/>
      <c r="E553" s="63"/>
      <c r="F553" s="66"/>
      <c r="H553" s="5">
        <v>0</v>
      </c>
      <c r="I553" s="21">
        <v>0</v>
      </c>
      <c r="M553" s="2">
        <v>500</v>
      </c>
    </row>
    <row r="554" spans="2:13" ht="12.75" hidden="1">
      <c r="B554" s="67"/>
      <c r="C554" s="63"/>
      <c r="D554" s="63"/>
      <c r="E554" s="63"/>
      <c r="F554" s="66"/>
      <c r="H554" s="5">
        <v>0</v>
      </c>
      <c r="I554" s="21">
        <v>0</v>
      </c>
      <c r="M554" s="2">
        <v>500</v>
      </c>
    </row>
    <row r="555" spans="2:13" ht="12.75" hidden="1">
      <c r="B555" s="67"/>
      <c r="C555" s="63"/>
      <c r="D555" s="63"/>
      <c r="E555" s="63"/>
      <c r="F555" s="66"/>
      <c r="H555" s="5">
        <v>0</v>
      </c>
      <c r="I555" s="21">
        <v>0</v>
      </c>
      <c r="M555" s="2">
        <v>500</v>
      </c>
    </row>
    <row r="556" spans="2:13" ht="12.75" hidden="1">
      <c r="B556" s="67"/>
      <c r="C556" s="63"/>
      <c r="D556" s="63"/>
      <c r="E556" s="63"/>
      <c r="F556" s="66"/>
      <c r="H556" s="5">
        <v>0</v>
      </c>
      <c r="I556" s="21">
        <v>0</v>
      </c>
      <c r="M556" s="2">
        <v>500</v>
      </c>
    </row>
    <row r="557" spans="2:13" ht="12.75" hidden="1">
      <c r="B557" s="67"/>
      <c r="C557" s="63"/>
      <c r="D557" s="63"/>
      <c r="E557" s="63"/>
      <c r="F557" s="66"/>
      <c r="H557" s="5">
        <v>0</v>
      </c>
      <c r="I557" s="21">
        <v>0</v>
      </c>
      <c r="M557" s="2">
        <v>500</v>
      </c>
    </row>
    <row r="558" spans="2:13" ht="12.75" hidden="1">
      <c r="B558" s="67"/>
      <c r="C558" s="63"/>
      <c r="D558" s="63"/>
      <c r="E558" s="63"/>
      <c r="F558" s="66"/>
      <c r="H558" s="5">
        <v>0</v>
      </c>
      <c r="I558" s="21">
        <v>0</v>
      </c>
      <c r="M558" s="2">
        <v>500</v>
      </c>
    </row>
    <row r="559" spans="2:13" ht="12.75" hidden="1">
      <c r="B559" s="67"/>
      <c r="C559" s="63"/>
      <c r="D559" s="63"/>
      <c r="E559" s="63"/>
      <c r="F559" s="66"/>
      <c r="H559" s="5">
        <v>0</v>
      </c>
      <c r="I559" s="21">
        <v>0</v>
      </c>
      <c r="M559" s="2">
        <v>500</v>
      </c>
    </row>
    <row r="560" spans="2:13" ht="12.75" hidden="1">
      <c r="B560" s="67"/>
      <c r="C560" s="63"/>
      <c r="D560" s="63"/>
      <c r="E560" s="63"/>
      <c r="F560" s="66"/>
      <c r="H560" s="5">
        <v>0</v>
      </c>
      <c r="I560" s="21">
        <v>0</v>
      </c>
      <c r="M560" s="2">
        <v>500</v>
      </c>
    </row>
    <row r="561" spans="2:13" ht="12.75" hidden="1">
      <c r="B561" s="67"/>
      <c r="C561" s="63"/>
      <c r="D561" s="63"/>
      <c r="E561" s="63"/>
      <c r="F561" s="66"/>
      <c r="H561" s="5">
        <v>0</v>
      </c>
      <c r="I561" s="21">
        <v>0</v>
      </c>
      <c r="M561" s="2">
        <v>500</v>
      </c>
    </row>
    <row r="562" spans="2:13" ht="12.75" hidden="1">
      <c r="B562" s="67"/>
      <c r="C562" s="63"/>
      <c r="D562" s="63"/>
      <c r="E562" s="63"/>
      <c r="F562" s="66"/>
      <c r="H562" s="5">
        <v>0</v>
      </c>
      <c r="I562" s="21">
        <v>0</v>
      </c>
      <c r="M562" s="2">
        <v>500</v>
      </c>
    </row>
    <row r="563" spans="2:13" ht="12.75" hidden="1">
      <c r="B563" s="67"/>
      <c r="C563" s="63"/>
      <c r="D563" s="63"/>
      <c r="E563" s="63"/>
      <c r="F563" s="66"/>
      <c r="H563" s="5">
        <v>0</v>
      </c>
      <c r="I563" s="21">
        <v>0</v>
      </c>
      <c r="M563" s="2">
        <v>500</v>
      </c>
    </row>
    <row r="564" spans="2:13" ht="12.75" hidden="1">
      <c r="B564" s="67"/>
      <c r="C564" s="63"/>
      <c r="D564" s="63"/>
      <c r="E564" s="63"/>
      <c r="F564" s="66"/>
      <c r="H564" s="5">
        <v>0</v>
      </c>
      <c r="I564" s="21">
        <v>0</v>
      </c>
      <c r="M564" s="2">
        <v>500</v>
      </c>
    </row>
    <row r="565" spans="2:13" ht="12.75" hidden="1">
      <c r="B565" s="67"/>
      <c r="C565" s="63"/>
      <c r="D565" s="63"/>
      <c r="E565" s="63"/>
      <c r="F565" s="66"/>
      <c r="H565" s="5">
        <v>0</v>
      </c>
      <c r="I565" s="21">
        <v>0</v>
      </c>
      <c r="M565" s="2">
        <v>500</v>
      </c>
    </row>
    <row r="566" spans="2:13" ht="12.75" hidden="1">
      <c r="B566" s="67"/>
      <c r="C566" s="63"/>
      <c r="D566" s="63"/>
      <c r="E566" s="63"/>
      <c r="F566" s="66"/>
      <c r="H566" s="5">
        <v>0</v>
      </c>
      <c r="I566" s="21">
        <v>0</v>
      </c>
      <c r="M566" s="2">
        <v>500</v>
      </c>
    </row>
    <row r="567" spans="2:13" ht="12.75" hidden="1">
      <c r="B567" s="67"/>
      <c r="C567" s="63"/>
      <c r="D567" s="63"/>
      <c r="E567" s="63"/>
      <c r="F567" s="66"/>
      <c r="H567" s="5">
        <v>0</v>
      </c>
      <c r="I567" s="21">
        <v>0</v>
      </c>
      <c r="M567" s="2">
        <v>500</v>
      </c>
    </row>
    <row r="568" spans="2:13" ht="12.75" hidden="1">
      <c r="B568" s="67"/>
      <c r="C568" s="63"/>
      <c r="D568" s="63"/>
      <c r="E568" s="63"/>
      <c r="F568" s="66"/>
      <c r="H568" s="5">
        <v>0</v>
      </c>
      <c r="I568" s="21">
        <v>0</v>
      </c>
      <c r="M568" s="2">
        <v>500</v>
      </c>
    </row>
    <row r="569" spans="2:13" ht="12.75" hidden="1">
      <c r="B569" s="67"/>
      <c r="C569" s="63"/>
      <c r="D569" s="63"/>
      <c r="E569" s="63"/>
      <c r="F569" s="66"/>
      <c r="H569" s="5">
        <v>0</v>
      </c>
      <c r="I569" s="21">
        <v>0</v>
      </c>
      <c r="M569" s="2">
        <v>500</v>
      </c>
    </row>
    <row r="570" spans="2:13" ht="12.75" hidden="1">
      <c r="B570" s="67"/>
      <c r="C570" s="63"/>
      <c r="D570" s="63"/>
      <c r="E570" s="63"/>
      <c r="F570" s="66"/>
      <c r="H570" s="5">
        <v>0</v>
      </c>
      <c r="I570" s="21">
        <v>0</v>
      </c>
      <c r="M570" s="2">
        <v>500</v>
      </c>
    </row>
    <row r="571" spans="2:13" ht="12.75" hidden="1">
      <c r="B571" s="67"/>
      <c r="C571" s="63"/>
      <c r="D571" s="63"/>
      <c r="E571" s="63"/>
      <c r="F571" s="66"/>
      <c r="H571" s="5">
        <v>0</v>
      </c>
      <c r="I571" s="21">
        <v>0</v>
      </c>
      <c r="M571" s="2">
        <v>500</v>
      </c>
    </row>
    <row r="572" spans="2:13" ht="12.75" hidden="1">
      <c r="B572" s="67"/>
      <c r="C572" s="63"/>
      <c r="D572" s="63"/>
      <c r="E572" s="63"/>
      <c r="F572" s="66"/>
      <c r="H572" s="5">
        <v>0</v>
      </c>
      <c r="I572" s="21">
        <v>0</v>
      </c>
      <c r="M572" s="2">
        <v>500</v>
      </c>
    </row>
    <row r="573" spans="2:13" ht="12.75" hidden="1">
      <c r="B573" s="67"/>
      <c r="C573" s="63"/>
      <c r="D573" s="63"/>
      <c r="E573" s="63"/>
      <c r="F573" s="66"/>
      <c r="H573" s="5">
        <v>0</v>
      </c>
      <c r="I573" s="21">
        <v>0</v>
      </c>
      <c r="M573" s="2">
        <v>500</v>
      </c>
    </row>
    <row r="574" spans="2:13" ht="12.75" hidden="1">
      <c r="B574" s="67"/>
      <c r="C574" s="63"/>
      <c r="D574" s="63"/>
      <c r="E574" s="63"/>
      <c r="F574" s="66"/>
      <c r="H574" s="5">
        <v>0</v>
      </c>
      <c r="I574" s="21">
        <v>0</v>
      </c>
      <c r="M574" s="2">
        <v>500</v>
      </c>
    </row>
    <row r="575" spans="2:13" ht="12.75" hidden="1">
      <c r="B575" s="67"/>
      <c r="C575" s="63"/>
      <c r="D575" s="63"/>
      <c r="E575" s="63"/>
      <c r="F575" s="66"/>
      <c r="H575" s="5">
        <v>0</v>
      </c>
      <c r="I575" s="21">
        <v>0</v>
      </c>
      <c r="M575" s="2">
        <v>500</v>
      </c>
    </row>
    <row r="576" spans="2:13" ht="12.75" hidden="1">
      <c r="B576" s="67"/>
      <c r="C576" s="63"/>
      <c r="D576" s="63"/>
      <c r="E576" s="63"/>
      <c r="F576" s="66"/>
      <c r="H576" s="5">
        <v>0</v>
      </c>
      <c r="I576" s="21">
        <v>0</v>
      </c>
      <c r="M576" s="2">
        <v>500</v>
      </c>
    </row>
    <row r="577" spans="2:13" ht="12.75" hidden="1">
      <c r="B577" s="67"/>
      <c r="C577" s="63"/>
      <c r="D577" s="63"/>
      <c r="E577" s="63"/>
      <c r="F577" s="66"/>
      <c r="H577" s="5">
        <v>0</v>
      </c>
      <c r="I577" s="21">
        <v>0</v>
      </c>
      <c r="M577" s="2">
        <v>500</v>
      </c>
    </row>
    <row r="578" spans="2:13" ht="12.75" hidden="1">
      <c r="B578" s="67"/>
      <c r="C578" s="63"/>
      <c r="D578" s="63"/>
      <c r="E578" s="63"/>
      <c r="F578" s="66"/>
      <c r="H578" s="5">
        <v>0</v>
      </c>
      <c r="I578" s="21">
        <v>0</v>
      </c>
      <c r="M578" s="2">
        <v>500</v>
      </c>
    </row>
    <row r="579" spans="2:13" ht="12.75" hidden="1">
      <c r="B579" s="67"/>
      <c r="C579" s="63"/>
      <c r="D579" s="63"/>
      <c r="E579" s="63"/>
      <c r="F579" s="66"/>
      <c r="H579" s="5">
        <v>0</v>
      </c>
      <c r="I579" s="21">
        <v>0</v>
      </c>
      <c r="M579" s="2">
        <v>500</v>
      </c>
    </row>
    <row r="580" spans="2:13" ht="12.75" hidden="1">
      <c r="B580" s="67"/>
      <c r="C580" s="63"/>
      <c r="D580" s="63"/>
      <c r="E580" s="63"/>
      <c r="F580" s="66"/>
      <c r="H580" s="5">
        <v>0</v>
      </c>
      <c r="I580" s="21">
        <v>0</v>
      </c>
      <c r="M580" s="2">
        <v>500</v>
      </c>
    </row>
    <row r="581" spans="2:13" ht="12.75" hidden="1">
      <c r="B581" s="67"/>
      <c r="C581" s="63"/>
      <c r="D581" s="63"/>
      <c r="E581" s="63"/>
      <c r="F581" s="66"/>
      <c r="H581" s="5">
        <v>0</v>
      </c>
      <c r="I581" s="21">
        <v>0</v>
      </c>
      <c r="M581" s="2">
        <v>500</v>
      </c>
    </row>
    <row r="582" spans="2:13" ht="12.75" hidden="1">
      <c r="B582" s="67"/>
      <c r="C582" s="63"/>
      <c r="D582" s="63"/>
      <c r="E582" s="63"/>
      <c r="F582" s="66"/>
      <c r="H582" s="5">
        <v>0</v>
      </c>
      <c r="I582" s="21">
        <v>0</v>
      </c>
      <c r="M582" s="2">
        <v>500</v>
      </c>
    </row>
    <row r="583" spans="2:13" ht="12.75" hidden="1">
      <c r="B583" s="67"/>
      <c r="C583" s="63"/>
      <c r="D583" s="63"/>
      <c r="E583" s="63"/>
      <c r="F583" s="66"/>
      <c r="H583" s="5">
        <v>0</v>
      </c>
      <c r="I583" s="21">
        <v>0</v>
      </c>
      <c r="M583" s="2">
        <v>500</v>
      </c>
    </row>
    <row r="584" spans="2:13" ht="12.75" hidden="1">
      <c r="B584" s="67"/>
      <c r="C584" s="63"/>
      <c r="D584" s="63"/>
      <c r="E584" s="63"/>
      <c r="F584" s="66"/>
      <c r="H584" s="5">
        <v>0</v>
      </c>
      <c r="I584" s="21">
        <v>0</v>
      </c>
      <c r="M584" s="2">
        <v>500</v>
      </c>
    </row>
    <row r="585" spans="2:13" ht="12.75" hidden="1">
      <c r="B585" s="67"/>
      <c r="C585" s="63"/>
      <c r="D585" s="63"/>
      <c r="E585" s="63"/>
      <c r="F585" s="66"/>
      <c r="H585" s="5">
        <v>0</v>
      </c>
      <c r="I585" s="21">
        <v>0</v>
      </c>
      <c r="M585" s="2">
        <v>500</v>
      </c>
    </row>
    <row r="586" spans="2:13" ht="12.75" hidden="1">
      <c r="B586" s="67"/>
      <c r="C586" s="63"/>
      <c r="D586" s="63"/>
      <c r="E586" s="63"/>
      <c r="F586" s="66"/>
      <c r="H586" s="5">
        <v>0</v>
      </c>
      <c r="I586" s="21">
        <v>0</v>
      </c>
      <c r="M586" s="2">
        <v>500</v>
      </c>
    </row>
    <row r="587" spans="2:13" ht="12.75" hidden="1">
      <c r="B587" s="67"/>
      <c r="C587" s="63"/>
      <c r="D587" s="63"/>
      <c r="E587" s="63"/>
      <c r="F587" s="66"/>
      <c r="H587" s="5">
        <v>0</v>
      </c>
      <c r="I587" s="21">
        <v>0</v>
      </c>
      <c r="M587" s="2">
        <v>500</v>
      </c>
    </row>
    <row r="588" spans="2:13" ht="12.75" hidden="1">
      <c r="B588" s="67"/>
      <c r="C588" s="63"/>
      <c r="D588" s="63"/>
      <c r="E588" s="63"/>
      <c r="F588" s="66"/>
      <c r="H588" s="5">
        <v>0</v>
      </c>
      <c r="I588" s="21">
        <v>0</v>
      </c>
      <c r="M588" s="2">
        <v>500</v>
      </c>
    </row>
    <row r="589" spans="2:13" ht="12.75" hidden="1">
      <c r="B589" s="67"/>
      <c r="C589" s="63"/>
      <c r="D589" s="63"/>
      <c r="E589" s="63"/>
      <c r="F589" s="66"/>
      <c r="H589" s="5">
        <v>0</v>
      </c>
      <c r="I589" s="21">
        <v>0</v>
      </c>
      <c r="M589" s="2">
        <v>500</v>
      </c>
    </row>
    <row r="590" spans="2:13" ht="12.75" hidden="1">
      <c r="B590" s="67"/>
      <c r="C590" s="63"/>
      <c r="D590" s="63"/>
      <c r="E590" s="63"/>
      <c r="F590" s="66"/>
      <c r="H590" s="5">
        <v>0</v>
      </c>
      <c r="I590" s="21">
        <v>0</v>
      </c>
      <c r="M590" s="2">
        <v>500</v>
      </c>
    </row>
    <row r="591" spans="2:13" ht="12.75" hidden="1">
      <c r="B591" s="67"/>
      <c r="C591" s="63"/>
      <c r="D591" s="63"/>
      <c r="E591" s="63"/>
      <c r="F591" s="66"/>
      <c r="H591" s="5">
        <v>0</v>
      </c>
      <c r="I591" s="21">
        <v>0</v>
      </c>
      <c r="M591" s="2">
        <v>500</v>
      </c>
    </row>
    <row r="592" spans="2:13" ht="12.75" hidden="1">
      <c r="B592" s="67"/>
      <c r="C592" s="63"/>
      <c r="D592" s="63"/>
      <c r="E592" s="63"/>
      <c r="F592" s="66"/>
      <c r="H592" s="5">
        <v>0</v>
      </c>
      <c r="I592" s="21">
        <v>0</v>
      </c>
      <c r="M592" s="2">
        <v>500</v>
      </c>
    </row>
    <row r="593" spans="2:13" ht="12.75" hidden="1">
      <c r="B593" s="67"/>
      <c r="C593" s="63"/>
      <c r="D593" s="63"/>
      <c r="E593" s="63"/>
      <c r="F593" s="66"/>
      <c r="H593" s="5">
        <v>0</v>
      </c>
      <c r="I593" s="21">
        <v>0</v>
      </c>
      <c r="M593" s="2">
        <v>500</v>
      </c>
    </row>
    <row r="594" spans="2:13" ht="12.75" hidden="1">
      <c r="B594" s="67"/>
      <c r="C594" s="63"/>
      <c r="D594" s="63"/>
      <c r="E594" s="63"/>
      <c r="F594" s="66"/>
      <c r="H594" s="5">
        <v>0</v>
      </c>
      <c r="I594" s="21">
        <v>0</v>
      </c>
      <c r="M594" s="2">
        <v>500</v>
      </c>
    </row>
    <row r="595" spans="2:13" ht="12.75" hidden="1">
      <c r="B595" s="67"/>
      <c r="C595" s="63"/>
      <c r="D595" s="63"/>
      <c r="E595" s="63"/>
      <c r="F595" s="66"/>
      <c r="H595" s="5">
        <v>0</v>
      </c>
      <c r="I595" s="21">
        <v>0</v>
      </c>
      <c r="M595" s="2">
        <v>500</v>
      </c>
    </row>
    <row r="596" spans="2:13" ht="12.75" hidden="1">
      <c r="B596" s="67"/>
      <c r="C596" s="63"/>
      <c r="D596" s="63"/>
      <c r="E596" s="63"/>
      <c r="F596" s="66"/>
      <c r="H596" s="5">
        <v>0</v>
      </c>
      <c r="I596" s="21">
        <v>0</v>
      </c>
      <c r="M596" s="2">
        <v>500</v>
      </c>
    </row>
    <row r="597" spans="2:13" ht="12.75" hidden="1">
      <c r="B597" s="67"/>
      <c r="C597" s="63"/>
      <c r="D597" s="63"/>
      <c r="E597" s="63"/>
      <c r="F597" s="66"/>
      <c r="H597" s="5">
        <v>0</v>
      </c>
      <c r="I597" s="21">
        <v>0</v>
      </c>
      <c r="M597" s="2">
        <v>500</v>
      </c>
    </row>
    <row r="598" spans="2:13" ht="12.75" hidden="1">
      <c r="B598" s="67"/>
      <c r="C598" s="63"/>
      <c r="D598" s="63"/>
      <c r="E598" s="63"/>
      <c r="F598" s="66"/>
      <c r="H598" s="5">
        <v>0</v>
      </c>
      <c r="I598" s="21">
        <v>0</v>
      </c>
      <c r="M598" s="2">
        <v>500</v>
      </c>
    </row>
    <row r="599" spans="2:13" ht="12.75" hidden="1">
      <c r="B599" s="67"/>
      <c r="C599" s="63"/>
      <c r="D599" s="63"/>
      <c r="E599" s="63"/>
      <c r="F599" s="66"/>
      <c r="H599" s="5">
        <v>0</v>
      </c>
      <c r="I599" s="21">
        <v>0</v>
      </c>
      <c r="M599" s="2">
        <v>500</v>
      </c>
    </row>
    <row r="600" spans="2:13" ht="12.75" hidden="1">
      <c r="B600" s="67"/>
      <c r="C600" s="63"/>
      <c r="D600" s="63"/>
      <c r="E600" s="63"/>
      <c r="F600" s="66"/>
      <c r="H600" s="5">
        <v>0</v>
      </c>
      <c r="I600" s="21">
        <v>0</v>
      </c>
      <c r="M600" s="2">
        <v>500</v>
      </c>
    </row>
    <row r="601" spans="2:13" ht="12.75" hidden="1">
      <c r="B601" s="67"/>
      <c r="C601" s="63"/>
      <c r="D601" s="63"/>
      <c r="E601" s="63"/>
      <c r="F601" s="66"/>
      <c r="H601" s="5">
        <v>0</v>
      </c>
      <c r="I601" s="21">
        <v>0</v>
      </c>
      <c r="M601" s="2">
        <v>500</v>
      </c>
    </row>
    <row r="602" spans="2:13" ht="12.75" hidden="1">
      <c r="B602" s="67"/>
      <c r="C602" s="63"/>
      <c r="D602" s="63"/>
      <c r="E602" s="63"/>
      <c r="F602" s="66"/>
      <c r="H602" s="5">
        <v>0</v>
      </c>
      <c r="I602" s="21">
        <v>0</v>
      </c>
      <c r="M602" s="2">
        <v>500</v>
      </c>
    </row>
    <row r="603" spans="2:13" ht="12.75" hidden="1">
      <c r="B603" s="67"/>
      <c r="C603" s="63"/>
      <c r="D603" s="63"/>
      <c r="E603" s="63"/>
      <c r="F603" s="66"/>
      <c r="H603" s="5">
        <v>0</v>
      </c>
      <c r="I603" s="21">
        <v>0</v>
      </c>
      <c r="M603" s="2">
        <v>500</v>
      </c>
    </row>
    <row r="604" spans="2:13" ht="12.75" hidden="1">
      <c r="B604" s="67"/>
      <c r="C604" s="63"/>
      <c r="D604" s="63"/>
      <c r="E604" s="63"/>
      <c r="F604" s="66"/>
      <c r="H604" s="5">
        <v>0</v>
      </c>
      <c r="I604" s="21">
        <v>0</v>
      </c>
      <c r="M604" s="2">
        <v>500</v>
      </c>
    </row>
    <row r="605" spans="2:13" ht="12.75" hidden="1">
      <c r="B605" s="67"/>
      <c r="C605" s="63"/>
      <c r="D605" s="63"/>
      <c r="E605" s="63"/>
      <c r="F605" s="66"/>
      <c r="H605" s="5">
        <v>0</v>
      </c>
      <c r="I605" s="21">
        <v>0</v>
      </c>
      <c r="M605" s="2">
        <v>500</v>
      </c>
    </row>
    <row r="606" spans="2:13" ht="12.75" hidden="1">
      <c r="B606" s="67"/>
      <c r="C606" s="63"/>
      <c r="D606" s="63"/>
      <c r="E606" s="63"/>
      <c r="F606" s="66"/>
      <c r="H606" s="5">
        <v>0</v>
      </c>
      <c r="I606" s="21">
        <v>0</v>
      </c>
      <c r="M606" s="2">
        <v>500</v>
      </c>
    </row>
    <row r="607" spans="2:13" ht="12.75" hidden="1">
      <c r="B607" s="67"/>
      <c r="C607" s="63"/>
      <c r="D607" s="63"/>
      <c r="E607" s="63"/>
      <c r="F607" s="66"/>
      <c r="H607" s="5">
        <v>0</v>
      </c>
      <c r="I607" s="21">
        <v>0</v>
      </c>
      <c r="M607" s="2">
        <v>500</v>
      </c>
    </row>
    <row r="608" spans="2:13" ht="12.75" hidden="1">
      <c r="B608" s="67"/>
      <c r="C608" s="63"/>
      <c r="D608" s="63"/>
      <c r="E608" s="63"/>
      <c r="F608" s="66"/>
      <c r="H608" s="5">
        <v>0</v>
      </c>
      <c r="I608" s="21">
        <v>0</v>
      </c>
      <c r="M608" s="2">
        <v>500</v>
      </c>
    </row>
    <row r="609" spans="2:13" ht="12.75" hidden="1">
      <c r="B609" s="67"/>
      <c r="C609" s="63"/>
      <c r="D609" s="63"/>
      <c r="E609" s="63"/>
      <c r="F609" s="66"/>
      <c r="H609" s="5">
        <v>0</v>
      </c>
      <c r="I609" s="21">
        <v>0</v>
      </c>
      <c r="M609" s="2">
        <v>500</v>
      </c>
    </row>
    <row r="610" spans="2:13" ht="12.75" hidden="1">
      <c r="B610" s="67"/>
      <c r="C610" s="63"/>
      <c r="D610" s="63"/>
      <c r="E610" s="63"/>
      <c r="F610" s="66"/>
      <c r="H610" s="5">
        <v>0</v>
      </c>
      <c r="I610" s="21">
        <v>0</v>
      </c>
      <c r="M610" s="2">
        <v>500</v>
      </c>
    </row>
    <row r="611" spans="2:13" ht="12.75" hidden="1">
      <c r="B611" s="67"/>
      <c r="C611" s="63"/>
      <c r="D611" s="63"/>
      <c r="E611" s="63"/>
      <c r="F611" s="66"/>
      <c r="H611" s="5">
        <v>0</v>
      </c>
      <c r="I611" s="21">
        <v>0</v>
      </c>
      <c r="M611" s="2">
        <v>500</v>
      </c>
    </row>
    <row r="612" spans="2:13" ht="12.75" hidden="1">
      <c r="B612" s="67"/>
      <c r="C612" s="63"/>
      <c r="D612" s="63"/>
      <c r="E612" s="63"/>
      <c r="F612" s="66"/>
      <c r="H612" s="5">
        <v>0</v>
      </c>
      <c r="I612" s="21">
        <v>0</v>
      </c>
      <c r="M612" s="2">
        <v>500</v>
      </c>
    </row>
    <row r="613" spans="2:13" ht="12.75" hidden="1">
      <c r="B613" s="67"/>
      <c r="C613" s="63"/>
      <c r="D613" s="63"/>
      <c r="E613" s="63"/>
      <c r="F613" s="66"/>
      <c r="H613" s="5">
        <v>0</v>
      </c>
      <c r="I613" s="21">
        <v>0</v>
      </c>
      <c r="M613" s="2">
        <v>500</v>
      </c>
    </row>
    <row r="614" spans="2:13" ht="12.75" hidden="1">
      <c r="B614" s="67"/>
      <c r="C614" s="63"/>
      <c r="D614" s="63"/>
      <c r="E614" s="63"/>
      <c r="F614" s="66"/>
      <c r="H614" s="5">
        <v>0</v>
      </c>
      <c r="I614" s="21">
        <v>0</v>
      </c>
      <c r="M614" s="2">
        <v>500</v>
      </c>
    </row>
    <row r="615" spans="2:13" ht="12.75" hidden="1">
      <c r="B615" s="67"/>
      <c r="C615" s="63"/>
      <c r="D615" s="63"/>
      <c r="E615" s="63"/>
      <c r="F615" s="66"/>
      <c r="H615" s="5">
        <v>0</v>
      </c>
      <c r="I615" s="21">
        <v>0</v>
      </c>
      <c r="M615" s="2">
        <v>500</v>
      </c>
    </row>
    <row r="616" spans="2:13" ht="12.75" hidden="1">
      <c r="B616" s="67"/>
      <c r="C616" s="63"/>
      <c r="D616" s="63"/>
      <c r="E616" s="63"/>
      <c r="F616" s="66"/>
      <c r="H616" s="5">
        <v>0</v>
      </c>
      <c r="I616" s="21">
        <v>0</v>
      </c>
      <c r="M616" s="2">
        <v>500</v>
      </c>
    </row>
    <row r="617" spans="2:13" ht="12.75" hidden="1">
      <c r="B617" s="67"/>
      <c r="C617" s="63"/>
      <c r="D617" s="63"/>
      <c r="E617" s="63"/>
      <c r="F617" s="66"/>
      <c r="H617" s="5">
        <v>0</v>
      </c>
      <c r="I617" s="21">
        <v>0</v>
      </c>
      <c r="M617" s="2">
        <v>500</v>
      </c>
    </row>
    <row r="618" spans="2:13" ht="12.75" hidden="1">
      <c r="B618" s="67"/>
      <c r="C618" s="63"/>
      <c r="D618" s="63"/>
      <c r="E618" s="63"/>
      <c r="F618" s="66"/>
      <c r="H618" s="5">
        <v>0</v>
      </c>
      <c r="I618" s="21">
        <v>0</v>
      </c>
      <c r="M618" s="2">
        <v>500</v>
      </c>
    </row>
    <row r="619" spans="2:13" ht="12.75" hidden="1">
      <c r="B619" s="67"/>
      <c r="C619" s="63"/>
      <c r="D619" s="63"/>
      <c r="E619" s="63"/>
      <c r="F619" s="66"/>
      <c r="H619" s="5">
        <v>0</v>
      </c>
      <c r="I619" s="21">
        <v>0</v>
      </c>
      <c r="M619" s="2">
        <v>500</v>
      </c>
    </row>
    <row r="620" spans="2:13" ht="12.75" hidden="1">
      <c r="B620" s="67"/>
      <c r="C620" s="63"/>
      <c r="D620" s="63"/>
      <c r="E620" s="63"/>
      <c r="F620" s="66"/>
      <c r="H620" s="5">
        <v>0</v>
      </c>
      <c r="I620" s="21">
        <v>0</v>
      </c>
      <c r="M620" s="2">
        <v>500</v>
      </c>
    </row>
    <row r="621" spans="2:13" ht="12.75" hidden="1">
      <c r="B621" s="67"/>
      <c r="C621" s="63"/>
      <c r="D621" s="63"/>
      <c r="E621" s="63"/>
      <c r="F621" s="66"/>
      <c r="H621" s="5">
        <v>0</v>
      </c>
      <c r="I621" s="21">
        <v>0</v>
      </c>
      <c r="M621" s="2">
        <v>500</v>
      </c>
    </row>
    <row r="622" spans="2:13" ht="12.75" hidden="1">
      <c r="B622" s="67"/>
      <c r="C622" s="63"/>
      <c r="D622" s="63"/>
      <c r="E622" s="63"/>
      <c r="F622" s="66"/>
      <c r="H622" s="5">
        <v>0</v>
      </c>
      <c r="I622" s="21">
        <v>0</v>
      </c>
      <c r="M622" s="2">
        <v>500</v>
      </c>
    </row>
    <row r="623" spans="2:13" ht="12.75" hidden="1">
      <c r="B623" s="67"/>
      <c r="C623" s="63"/>
      <c r="D623" s="63"/>
      <c r="E623" s="63"/>
      <c r="F623" s="66"/>
      <c r="H623" s="5">
        <v>0</v>
      </c>
      <c r="I623" s="21">
        <v>0</v>
      </c>
      <c r="M623" s="2">
        <v>500</v>
      </c>
    </row>
    <row r="624" spans="2:13" ht="12.75" hidden="1">
      <c r="B624" s="67"/>
      <c r="C624" s="63"/>
      <c r="D624" s="63"/>
      <c r="E624" s="63"/>
      <c r="F624" s="66"/>
      <c r="H624" s="5">
        <v>0</v>
      </c>
      <c r="I624" s="21">
        <v>0</v>
      </c>
      <c r="M624" s="2">
        <v>500</v>
      </c>
    </row>
    <row r="625" spans="2:13" ht="12.75" hidden="1">
      <c r="B625" s="67"/>
      <c r="C625" s="63"/>
      <c r="D625" s="63"/>
      <c r="E625" s="63"/>
      <c r="F625" s="66"/>
      <c r="H625" s="5">
        <v>0</v>
      </c>
      <c r="I625" s="21">
        <v>0</v>
      </c>
      <c r="M625" s="2">
        <v>500</v>
      </c>
    </row>
    <row r="626" spans="2:13" ht="12.75" hidden="1">
      <c r="B626" s="67"/>
      <c r="C626" s="63"/>
      <c r="D626" s="63"/>
      <c r="E626" s="63"/>
      <c r="F626" s="66"/>
      <c r="H626" s="5">
        <v>0</v>
      </c>
      <c r="I626" s="21">
        <v>0</v>
      </c>
      <c r="M626" s="2">
        <v>500</v>
      </c>
    </row>
    <row r="627" spans="2:13" ht="12.75" hidden="1">
      <c r="B627" s="67"/>
      <c r="C627" s="63"/>
      <c r="D627" s="63"/>
      <c r="E627" s="63"/>
      <c r="F627" s="66"/>
      <c r="H627" s="5">
        <v>0</v>
      </c>
      <c r="I627" s="21">
        <v>0</v>
      </c>
      <c r="M627" s="2">
        <v>500</v>
      </c>
    </row>
    <row r="628" spans="2:13" ht="12.75" hidden="1">
      <c r="B628" s="67"/>
      <c r="C628" s="63"/>
      <c r="D628" s="63"/>
      <c r="E628" s="63"/>
      <c r="F628" s="66"/>
      <c r="H628" s="5">
        <v>0</v>
      </c>
      <c r="I628" s="21">
        <v>0</v>
      </c>
      <c r="M628" s="2">
        <v>500</v>
      </c>
    </row>
    <row r="629" spans="2:13" ht="12.75" hidden="1">
      <c r="B629" s="67"/>
      <c r="C629" s="63"/>
      <c r="D629" s="63"/>
      <c r="E629" s="63"/>
      <c r="F629" s="66"/>
      <c r="H629" s="5">
        <v>0</v>
      </c>
      <c r="I629" s="21">
        <v>0</v>
      </c>
      <c r="M629" s="2">
        <v>500</v>
      </c>
    </row>
    <row r="630" spans="2:13" ht="12.75" hidden="1">
      <c r="B630" s="67"/>
      <c r="C630" s="63"/>
      <c r="D630" s="63"/>
      <c r="E630" s="63"/>
      <c r="F630" s="66"/>
      <c r="H630" s="5">
        <v>0</v>
      </c>
      <c r="I630" s="21">
        <v>0</v>
      </c>
      <c r="M630" s="2">
        <v>500</v>
      </c>
    </row>
    <row r="631" spans="2:13" ht="12.75" hidden="1">
      <c r="B631" s="67"/>
      <c r="C631" s="63"/>
      <c r="D631" s="63"/>
      <c r="E631" s="63"/>
      <c r="F631" s="66"/>
      <c r="H631" s="5">
        <v>0</v>
      </c>
      <c r="I631" s="21">
        <v>0</v>
      </c>
      <c r="M631" s="2">
        <v>500</v>
      </c>
    </row>
    <row r="632" spans="2:13" ht="12.75" hidden="1">
      <c r="B632" s="67"/>
      <c r="C632" s="63"/>
      <c r="D632" s="63"/>
      <c r="E632" s="63"/>
      <c r="F632" s="66"/>
      <c r="H632" s="5">
        <v>0</v>
      </c>
      <c r="I632" s="21">
        <v>0</v>
      </c>
      <c r="M632" s="2">
        <v>500</v>
      </c>
    </row>
    <row r="633" spans="2:13" ht="12.75" hidden="1">
      <c r="B633" s="67"/>
      <c r="C633" s="63"/>
      <c r="D633" s="63"/>
      <c r="E633" s="63"/>
      <c r="F633" s="66"/>
      <c r="H633" s="5">
        <v>0</v>
      </c>
      <c r="I633" s="21">
        <v>0</v>
      </c>
      <c r="M633" s="2">
        <v>500</v>
      </c>
    </row>
    <row r="634" spans="2:13" ht="12.75" hidden="1">
      <c r="B634" s="67"/>
      <c r="C634" s="63"/>
      <c r="D634" s="63"/>
      <c r="E634" s="63"/>
      <c r="F634" s="66"/>
      <c r="H634" s="5">
        <v>0</v>
      </c>
      <c r="I634" s="21">
        <v>0</v>
      </c>
      <c r="M634" s="2">
        <v>500</v>
      </c>
    </row>
    <row r="635" spans="2:13" ht="12.75" hidden="1">
      <c r="B635" s="67"/>
      <c r="C635" s="63"/>
      <c r="D635" s="63"/>
      <c r="E635" s="63"/>
      <c r="F635" s="66"/>
      <c r="H635" s="5">
        <v>0</v>
      </c>
      <c r="I635" s="21">
        <v>0</v>
      </c>
      <c r="M635" s="2">
        <v>500</v>
      </c>
    </row>
    <row r="636" spans="2:13" ht="12.75" hidden="1">
      <c r="B636" s="67"/>
      <c r="C636" s="63"/>
      <c r="D636" s="63"/>
      <c r="E636" s="63"/>
      <c r="F636" s="66"/>
      <c r="H636" s="5">
        <v>0</v>
      </c>
      <c r="I636" s="21">
        <v>0</v>
      </c>
      <c r="M636" s="2">
        <v>500</v>
      </c>
    </row>
    <row r="637" spans="2:13" ht="12.75" hidden="1">
      <c r="B637" s="67"/>
      <c r="C637" s="63"/>
      <c r="D637" s="63"/>
      <c r="E637" s="63"/>
      <c r="F637" s="66"/>
      <c r="H637" s="5">
        <v>0</v>
      </c>
      <c r="I637" s="21">
        <v>0</v>
      </c>
      <c r="M637" s="2">
        <v>500</v>
      </c>
    </row>
    <row r="638" spans="2:13" ht="12.75" hidden="1">
      <c r="B638" s="67"/>
      <c r="C638" s="63"/>
      <c r="D638" s="63"/>
      <c r="E638" s="63"/>
      <c r="F638" s="66"/>
      <c r="H638" s="5">
        <v>0</v>
      </c>
      <c r="I638" s="21">
        <v>0</v>
      </c>
      <c r="M638" s="2">
        <v>500</v>
      </c>
    </row>
    <row r="639" spans="2:13" ht="12.75" hidden="1">
      <c r="B639" s="67"/>
      <c r="C639" s="63"/>
      <c r="D639" s="63"/>
      <c r="E639" s="63"/>
      <c r="F639" s="66"/>
      <c r="H639" s="5">
        <v>0</v>
      </c>
      <c r="I639" s="21">
        <v>0</v>
      </c>
      <c r="M639" s="2">
        <v>500</v>
      </c>
    </row>
    <row r="640" spans="2:13" ht="12.75" hidden="1">
      <c r="B640" s="67"/>
      <c r="C640" s="63"/>
      <c r="D640" s="63"/>
      <c r="E640" s="63"/>
      <c r="F640" s="66"/>
      <c r="H640" s="5">
        <v>0</v>
      </c>
      <c r="I640" s="21">
        <v>0</v>
      </c>
      <c r="M640" s="2">
        <v>500</v>
      </c>
    </row>
    <row r="641" spans="2:13" ht="12.75" hidden="1">
      <c r="B641" s="67"/>
      <c r="C641" s="63"/>
      <c r="D641" s="63"/>
      <c r="E641" s="63"/>
      <c r="F641" s="66"/>
      <c r="H641" s="5">
        <v>0</v>
      </c>
      <c r="I641" s="21">
        <v>0</v>
      </c>
      <c r="M641" s="2">
        <v>500</v>
      </c>
    </row>
    <row r="642" spans="2:13" ht="12.75" hidden="1">
      <c r="B642" s="67"/>
      <c r="C642" s="63"/>
      <c r="D642" s="63"/>
      <c r="E642" s="63"/>
      <c r="F642" s="66"/>
      <c r="H642" s="5">
        <v>0</v>
      </c>
      <c r="I642" s="21">
        <v>0</v>
      </c>
      <c r="M642" s="2">
        <v>500</v>
      </c>
    </row>
    <row r="643" spans="2:13" ht="12.75" hidden="1">
      <c r="B643" s="67"/>
      <c r="C643" s="63"/>
      <c r="D643" s="63"/>
      <c r="E643" s="63"/>
      <c r="F643" s="66"/>
      <c r="H643" s="5">
        <v>0</v>
      </c>
      <c r="I643" s="21">
        <v>0</v>
      </c>
      <c r="M643" s="2">
        <v>500</v>
      </c>
    </row>
    <row r="644" spans="2:13" ht="12.75" hidden="1">
      <c r="B644" s="67"/>
      <c r="C644" s="63"/>
      <c r="D644" s="63"/>
      <c r="E644" s="63"/>
      <c r="F644" s="66"/>
      <c r="H644" s="5">
        <v>0</v>
      </c>
      <c r="I644" s="21">
        <v>0</v>
      </c>
      <c r="M644" s="2">
        <v>500</v>
      </c>
    </row>
    <row r="645" spans="2:13" ht="12.75" hidden="1">
      <c r="B645" s="67"/>
      <c r="C645" s="63"/>
      <c r="D645" s="63"/>
      <c r="E645" s="63"/>
      <c r="F645" s="66"/>
      <c r="H645" s="5">
        <v>0</v>
      </c>
      <c r="I645" s="21">
        <v>0</v>
      </c>
      <c r="M645" s="2">
        <v>500</v>
      </c>
    </row>
    <row r="646" spans="2:13" ht="12.75" hidden="1">
      <c r="B646" s="67"/>
      <c r="C646" s="63"/>
      <c r="D646" s="63"/>
      <c r="E646" s="63"/>
      <c r="F646" s="66"/>
      <c r="H646" s="5">
        <v>0</v>
      </c>
      <c r="I646" s="21">
        <v>0</v>
      </c>
      <c r="M646" s="2">
        <v>500</v>
      </c>
    </row>
    <row r="647" spans="2:13" ht="12.75" hidden="1">
      <c r="B647" s="67"/>
      <c r="C647" s="63"/>
      <c r="D647" s="63"/>
      <c r="E647" s="63"/>
      <c r="F647" s="66"/>
      <c r="H647" s="5">
        <v>0</v>
      </c>
      <c r="I647" s="21">
        <v>0</v>
      </c>
      <c r="M647" s="2">
        <v>500</v>
      </c>
    </row>
    <row r="648" spans="2:13" ht="12.75" hidden="1">
      <c r="B648" s="67"/>
      <c r="C648" s="63"/>
      <c r="D648" s="63"/>
      <c r="E648" s="63"/>
      <c r="F648" s="66"/>
      <c r="H648" s="5">
        <v>0</v>
      </c>
      <c r="I648" s="21">
        <v>0</v>
      </c>
      <c r="M648" s="2">
        <v>500</v>
      </c>
    </row>
    <row r="649" spans="2:13" ht="12.75" hidden="1">
      <c r="B649" s="67"/>
      <c r="C649" s="63"/>
      <c r="D649" s="63"/>
      <c r="E649" s="63"/>
      <c r="F649" s="66"/>
      <c r="H649" s="5">
        <v>0</v>
      </c>
      <c r="I649" s="21">
        <v>0</v>
      </c>
      <c r="M649" s="2">
        <v>500</v>
      </c>
    </row>
    <row r="650" spans="2:13" ht="12.75" hidden="1">
      <c r="B650" s="67"/>
      <c r="C650" s="63"/>
      <c r="D650" s="63"/>
      <c r="E650" s="63"/>
      <c r="F650" s="66"/>
      <c r="H650" s="5">
        <v>0</v>
      </c>
      <c r="I650" s="21">
        <v>0</v>
      </c>
      <c r="M650" s="2">
        <v>500</v>
      </c>
    </row>
    <row r="651" spans="2:13" ht="12.75" hidden="1">
      <c r="B651" s="67"/>
      <c r="C651" s="63"/>
      <c r="D651" s="63"/>
      <c r="E651" s="63"/>
      <c r="F651" s="66"/>
      <c r="H651" s="5">
        <v>0</v>
      </c>
      <c r="I651" s="21">
        <v>0</v>
      </c>
      <c r="M651" s="2">
        <v>500</v>
      </c>
    </row>
    <row r="652" spans="2:13" ht="12.75" hidden="1">
      <c r="B652" s="67"/>
      <c r="C652" s="63"/>
      <c r="D652" s="63"/>
      <c r="E652" s="63"/>
      <c r="F652" s="66"/>
      <c r="H652" s="5">
        <v>0</v>
      </c>
      <c r="I652" s="21">
        <v>0</v>
      </c>
      <c r="M652" s="2">
        <v>500</v>
      </c>
    </row>
    <row r="653" spans="2:13" ht="12.75" hidden="1">
      <c r="B653" s="67"/>
      <c r="C653" s="63"/>
      <c r="D653" s="63"/>
      <c r="E653" s="63"/>
      <c r="F653" s="66"/>
      <c r="H653" s="5">
        <v>0</v>
      </c>
      <c r="I653" s="21">
        <v>0</v>
      </c>
      <c r="M653" s="2">
        <v>500</v>
      </c>
    </row>
    <row r="654" spans="2:13" ht="12.75" hidden="1">
      <c r="B654" s="67"/>
      <c r="C654" s="63"/>
      <c r="D654" s="63"/>
      <c r="E654" s="63"/>
      <c r="F654" s="66"/>
      <c r="H654" s="5">
        <v>0</v>
      </c>
      <c r="I654" s="21">
        <v>0</v>
      </c>
      <c r="M654" s="2">
        <v>500</v>
      </c>
    </row>
    <row r="655" spans="2:13" ht="12.75" hidden="1">
      <c r="B655" s="67"/>
      <c r="C655" s="63"/>
      <c r="D655" s="63"/>
      <c r="E655" s="63"/>
      <c r="F655" s="66"/>
      <c r="H655" s="5">
        <v>0</v>
      </c>
      <c r="I655" s="21">
        <v>0</v>
      </c>
      <c r="M655" s="2">
        <v>500</v>
      </c>
    </row>
    <row r="656" spans="2:13" ht="12.75" hidden="1">
      <c r="B656" s="67"/>
      <c r="C656" s="63"/>
      <c r="D656" s="63"/>
      <c r="E656" s="63"/>
      <c r="F656" s="66"/>
      <c r="H656" s="5">
        <v>0</v>
      </c>
      <c r="I656" s="21">
        <v>0</v>
      </c>
      <c r="M656" s="2">
        <v>500</v>
      </c>
    </row>
    <row r="657" spans="2:13" ht="12.75" hidden="1">
      <c r="B657" s="67"/>
      <c r="C657" s="63"/>
      <c r="D657" s="63"/>
      <c r="E657" s="63"/>
      <c r="F657" s="66"/>
      <c r="H657" s="5">
        <v>0</v>
      </c>
      <c r="I657" s="21">
        <v>0</v>
      </c>
      <c r="M657" s="2">
        <v>500</v>
      </c>
    </row>
    <row r="658" spans="2:13" ht="12.75" hidden="1">
      <c r="B658" s="67"/>
      <c r="C658" s="63"/>
      <c r="D658" s="63"/>
      <c r="E658" s="63"/>
      <c r="F658" s="66"/>
      <c r="H658" s="5">
        <v>0</v>
      </c>
      <c r="I658" s="21">
        <v>0</v>
      </c>
      <c r="M658" s="2">
        <v>500</v>
      </c>
    </row>
    <row r="659" spans="2:13" ht="12.75" hidden="1">
      <c r="B659" s="67"/>
      <c r="C659" s="63"/>
      <c r="D659" s="63"/>
      <c r="E659" s="63"/>
      <c r="F659" s="66"/>
      <c r="H659" s="5">
        <v>0</v>
      </c>
      <c r="I659" s="21">
        <v>0</v>
      </c>
      <c r="M659" s="2">
        <v>500</v>
      </c>
    </row>
    <row r="660" spans="2:13" ht="12.75" hidden="1">
      <c r="B660" s="67"/>
      <c r="C660" s="63"/>
      <c r="D660" s="63"/>
      <c r="E660" s="63"/>
      <c r="F660" s="66"/>
      <c r="H660" s="5">
        <v>0</v>
      </c>
      <c r="I660" s="21">
        <v>0</v>
      </c>
      <c r="M660" s="2">
        <v>500</v>
      </c>
    </row>
    <row r="661" spans="2:13" ht="12.75" hidden="1">
      <c r="B661" s="67"/>
      <c r="C661" s="63"/>
      <c r="D661" s="63"/>
      <c r="E661" s="63"/>
      <c r="F661" s="66"/>
      <c r="H661" s="5">
        <v>0</v>
      </c>
      <c r="I661" s="21">
        <v>0</v>
      </c>
      <c r="M661" s="2">
        <v>500</v>
      </c>
    </row>
    <row r="662" spans="2:13" ht="12.75" hidden="1">
      <c r="B662" s="67"/>
      <c r="C662" s="63"/>
      <c r="D662" s="63"/>
      <c r="E662" s="63"/>
      <c r="F662" s="66"/>
      <c r="H662" s="5">
        <v>0</v>
      </c>
      <c r="I662" s="21">
        <v>0</v>
      </c>
      <c r="M662" s="2">
        <v>500</v>
      </c>
    </row>
    <row r="663" spans="2:13" ht="12.75" hidden="1">
      <c r="B663" s="67"/>
      <c r="C663" s="63"/>
      <c r="D663" s="63"/>
      <c r="E663" s="63"/>
      <c r="F663" s="66"/>
      <c r="H663" s="5">
        <v>0</v>
      </c>
      <c r="I663" s="21">
        <v>0</v>
      </c>
      <c r="M663" s="2">
        <v>500</v>
      </c>
    </row>
    <row r="664" spans="2:13" ht="12.75" hidden="1">
      <c r="B664" s="67"/>
      <c r="C664" s="63"/>
      <c r="D664" s="63"/>
      <c r="E664" s="63"/>
      <c r="F664" s="66"/>
      <c r="H664" s="5">
        <v>0</v>
      </c>
      <c r="I664" s="21">
        <v>0</v>
      </c>
      <c r="M664" s="2">
        <v>500</v>
      </c>
    </row>
    <row r="665" spans="2:13" ht="12.75" hidden="1">
      <c r="B665" s="67"/>
      <c r="C665" s="63"/>
      <c r="D665" s="63"/>
      <c r="E665" s="63"/>
      <c r="F665" s="66"/>
      <c r="H665" s="5">
        <v>0</v>
      </c>
      <c r="I665" s="21">
        <v>0</v>
      </c>
      <c r="M665" s="2">
        <v>500</v>
      </c>
    </row>
    <row r="666" spans="2:13" ht="12.75" hidden="1">
      <c r="B666" s="67"/>
      <c r="C666" s="63"/>
      <c r="D666" s="63"/>
      <c r="E666" s="63"/>
      <c r="F666" s="66"/>
      <c r="H666" s="5">
        <v>0</v>
      </c>
      <c r="I666" s="21">
        <v>0</v>
      </c>
      <c r="M666" s="2">
        <v>500</v>
      </c>
    </row>
    <row r="667" spans="2:13" ht="12.75" hidden="1">
      <c r="B667" s="67"/>
      <c r="C667" s="63"/>
      <c r="D667" s="63"/>
      <c r="E667" s="63"/>
      <c r="F667" s="66"/>
      <c r="H667" s="5">
        <v>0</v>
      </c>
      <c r="I667" s="21">
        <v>0</v>
      </c>
      <c r="M667" s="2">
        <v>500</v>
      </c>
    </row>
    <row r="668" spans="2:13" ht="12.75" hidden="1">
      <c r="B668" s="67"/>
      <c r="C668" s="63"/>
      <c r="D668" s="63"/>
      <c r="E668" s="63"/>
      <c r="F668" s="66"/>
      <c r="H668" s="5">
        <v>0</v>
      </c>
      <c r="I668" s="21">
        <v>0</v>
      </c>
      <c r="M668" s="2">
        <v>500</v>
      </c>
    </row>
    <row r="669" spans="2:13" ht="12.75" hidden="1">
      <c r="B669" s="67"/>
      <c r="C669" s="63"/>
      <c r="D669" s="63"/>
      <c r="E669" s="63"/>
      <c r="F669" s="66"/>
      <c r="H669" s="5">
        <v>0</v>
      </c>
      <c r="I669" s="21">
        <v>0</v>
      </c>
      <c r="M669" s="2">
        <v>500</v>
      </c>
    </row>
    <row r="670" spans="2:13" ht="12.75" hidden="1">
      <c r="B670" s="67"/>
      <c r="C670" s="63"/>
      <c r="D670" s="63"/>
      <c r="E670" s="63"/>
      <c r="F670" s="66"/>
      <c r="H670" s="5">
        <v>0</v>
      </c>
      <c r="I670" s="21">
        <v>0</v>
      </c>
      <c r="M670" s="2">
        <v>500</v>
      </c>
    </row>
    <row r="671" spans="2:13" ht="12.75" hidden="1">
      <c r="B671" s="67"/>
      <c r="C671" s="63"/>
      <c r="D671" s="63"/>
      <c r="E671" s="63"/>
      <c r="F671" s="66"/>
      <c r="H671" s="5">
        <v>0</v>
      </c>
      <c r="I671" s="21">
        <v>0</v>
      </c>
      <c r="M671" s="2">
        <v>500</v>
      </c>
    </row>
    <row r="672" spans="2:13" ht="12.75" hidden="1">
      <c r="B672" s="67"/>
      <c r="C672" s="63"/>
      <c r="D672" s="63"/>
      <c r="E672" s="63"/>
      <c r="F672" s="66"/>
      <c r="H672" s="5">
        <v>0</v>
      </c>
      <c r="I672" s="21">
        <v>0</v>
      </c>
      <c r="M672" s="2">
        <v>500</v>
      </c>
    </row>
    <row r="673" spans="2:13" ht="12.75" hidden="1">
      <c r="B673" s="250"/>
      <c r="C673" s="63"/>
      <c r="D673" s="63"/>
      <c r="E673" s="63"/>
      <c r="F673" s="66"/>
      <c r="H673" s="5">
        <v>0</v>
      </c>
      <c r="I673" s="21">
        <v>0</v>
      </c>
      <c r="M673" s="2">
        <v>500</v>
      </c>
    </row>
    <row r="674" spans="2:13" ht="12.75" hidden="1">
      <c r="B674" s="67"/>
      <c r="C674" s="63"/>
      <c r="D674" s="63"/>
      <c r="E674" s="63"/>
      <c r="F674" s="66"/>
      <c r="H674" s="5">
        <v>0</v>
      </c>
      <c r="I674" s="21">
        <v>0</v>
      </c>
      <c r="M674" s="2">
        <v>500</v>
      </c>
    </row>
    <row r="675" spans="2:13" ht="12.75" hidden="1">
      <c r="B675" s="67"/>
      <c r="C675" s="63"/>
      <c r="D675" s="63"/>
      <c r="E675" s="63"/>
      <c r="F675" s="66"/>
      <c r="H675" s="5">
        <v>0</v>
      </c>
      <c r="I675" s="21">
        <v>0</v>
      </c>
      <c r="M675" s="2">
        <v>500</v>
      </c>
    </row>
    <row r="676" spans="2:13" ht="12.75" hidden="1">
      <c r="B676" s="67"/>
      <c r="C676" s="63"/>
      <c r="D676" s="63"/>
      <c r="E676" s="63"/>
      <c r="F676" s="66"/>
      <c r="H676" s="5">
        <v>0</v>
      </c>
      <c r="I676" s="21">
        <v>0</v>
      </c>
      <c r="M676" s="2">
        <v>500</v>
      </c>
    </row>
    <row r="677" spans="2:13" ht="12.75" hidden="1">
      <c r="B677" s="67"/>
      <c r="C677" s="63"/>
      <c r="D677" s="63"/>
      <c r="E677" s="63"/>
      <c r="F677" s="66"/>
      <c r="H677" s="5">
        <v>0</v>
      </c>
      <c r="I677" s="21">
        <v>0</v>
      </c>
      <c r="M677" s="2">
        <v>500</v>
      </c>
    </row>
    <row r="678" spans="2:13" ht="12.75" hidden="1">
      <c r="B678" s="67"/>
      <c r="C678" s="63"/>
      <c r="D678" s="63"/>
      <c r="E678" s="63"/>
      <c r="F678" s="66"/>
      <c r="H678" s="5">
        <v>0</v>
      </c>
      <c r="I678" s="21">
        <v>0</v>
      </c>
      <c r="M678" s="2">
        <v>500</v>
      </c>
    </row>
    <row r="679" spans="2:13" ht="12.75" hidden="1">
      <c r="B679" s="67"/>
      <c r="C679" s="63"/>
      <c r="D679" s="63"/>
      <c r="E679" s="63"/>
      <c r="F679" s="66"/>
      <c r="H679" s="5">
        <v>0</v>
      </c>
      <c r="I679" s="21">
        <v>0</v>
      </c>
      <c r="M679" s="2">
        <v>500</v>
      </c>
    </row>
    <row r="680" spans="2:13" ht="12.75" hidden="1">
      <c r="B680" s="67"/>
      <c r="C680" s="63"/>
      <c r="D680" s="63"/>
      <c r="E680" s="63"/>
      <c r="F680" s="66"/>
      <c r="H680" s="5">
        <v>0</v>
      </c>
      <c r="I680" s="21">
        <v>0</v>
      </c>
      <c r="M680" s="2">
        <v>500</v>
      </c>
    </row>
    <row r="681" spans="2:13" ht="12.75" hidden="1">
      <c r="B681" s="67"/>
      <c r="C681" s="63"/>
      <c r="D681" s="63"/>
      <c r="E681" s="63"/>
      <c r="F681" s="66"/>
      <c r="H681" s="5">
        <v>0</v>
      </c>
      <c r="I681" s="21">
        <v>0</v>
      </c>
      <c r="M681" s="2">
        <v>500</v>
      </c>
    </row>
    <row r="682" spans="2:13" ht="12.75" hidden="1">
      <c r="B682" s="67"/>
      <c r="C682" s="63"/>
      <c r="D682" s="63"/>
      <c r="E682" s="63"/>
      <c r="F682" s="66"/>
      <c r="H682" s="5">
        <v>0</v>
      </c>
      <c r="I682" s="21">
        <v>0</v>
      </c>
      <c r="M682" s="2">
        <v>500</v>
      </c>
    </row>
    <row r="683" spans="2:13" ht="12.75" hidden="1">
      <c r="B683" s="67"/>
      <c r="C683" s="63"/>
      <c r="D683" s="63"/>
      <c r="E683" s="63"/>
      <c r="F683" s="66"/>
      <c r="H683" s="5">
        <v>0</v>
      </c>
      <c r="I683" s="21">
        <v>0</v>
      </c>
      <c r="M683" s="2">
        <v>500</v>
      </c>
    </row>
    <row r="684" spans="2:13" ht="12.75" hidden="1">
      <c r="B684" s="67"/>
      <c r="C684" s="63"/>
      <c r="D684" s="63"/>
      <c r="E684" s="63"/>
      <c r="F684" s="66"/>
      <c r="H684" s="5">
        <v>0</v>
      </c>
      <c r="I684" s="21">
        <v>0</v>
      </c>
      <c r="M684" s="2">
        <v>500</v>
      </c>
    </row>
    <row r="685" spans="2:13" ht="12.75" hidden="1">
      <c r="B685" s="67"/>
      <c r="C685" s="63"/>
      <c r="D685" s="63"/>
      <c r="E685" s="63"/>
      <c r="F685" s="66"/>
      <c r="H685" s="5">
        <v>0</v>
      </c>
      <c r="I685" s="21">
        <v>0</v>
      </c>
      <c r="M685" s="2">
        <v>500</v>
      </c>
    </row>
    <row r="686" spans="2:13" ht="12.75" hidden="1">
      <c r="B686" s="67"/>
      <c r="C686" s="63"/>
      <c r="D686" s="63"/>
      <c r="E686" s="63"/>
      <c r="F686" s="66"/>
      <c r="H686" s="5">
        <v>0</v>
      </c>
      <c r="I686" s="21">
        <v>0</v>
      </c>
      <c r="M686" s="2">
        <v>500</v>
      </c>
    </row>
    <row r="687" spans="2:13" ht="12.75" hidden="1">
      <c r="B687" s="67"/>
      <c r="C687" s="63"/>
      <c r="D687" s="63"/>
      <c r="E687" s="63"/>
      <c r="F687" s="66"/>
      <c r="H687" s="5">
        <v>0</v>
      </c>
      <c r="I687" s="21">
        <v>0</v>
      </c>
      <c r="M687" s="2">
        <v>500</v>
      </c>
    </row>
    <row r="688" spans="2:13" ht="12.75" hidden="1">
      <c r="B688" s="67"/>
      <c r="C688" s="63"/>
      <c r="D688" s="63"/>
      <c r="E688" s="63"/>
      <c r="F688" s="66"/>
      <c r="H688" s="5">
        <v>0</v>
      </c>
      <c r="I688" s="21">
        <v>0</v>
      </c>
      <c r="M688" s="2">
        <v>500</v>
      </c>
    </row>
    <row r="689" spans="2:13" ht="12.75" hidden="1">
      <c r="B689" s="67"/>
      <c r="C689" s="63"/>
      <c r="D689" s="63"/>
      <c r="E689" s="63"/>
      <c r="F689" s="66"/>
      <c r="H689" s="5">
        <v>0</v>
      </c>
      <c r="I689" s="21">
        <v>0</v>
      </c>
      <c r="M689" s="2">
        <v>500</v>
      </c>
    </row>
    <row r="690" spans="2:13" ht="12.75" hidden="1">
      <c r="B690" s="67"/>
      <c r="C690" s="63"/>
      <c r="D690" s="63"/>
      <c r="E690" s="63"/>
      <c r="F690" s="66"/>
      <c r="H690" s="5">
        <v>0</v>
      </c>
      <c r="I690" s="21">
        <v>0</v>
      </c>
      <c r="M690" s="2">
        <v>500</v>
      </c>
    </row>
    <row r="691" spans="2:13" ht="12.75" hidden="1">
      <c r="B691" s="67"/>
      <c r="C691" s="63"/>
      <c r="D691" s="63"/>
      <c r="E691" s="63"/>
      <c r="F691" s="66"/>
      <c r="H691" s="5">
        <v>0</v>
      </c>
      <c r="I691" s="21">
        <v>0</v>
      </c>
      <c r="M691" s="2">
        <v>500</v>
      </c>
    </row>
    <row r="692" spans="2:13" ht="12.75" hidden="1">
      <c r="B692" s="67"/>
      <c r="C692" s="63"/>
      <c r="D692" s="63"/>
      <c r="E692" s="63"/>
      <c r="F692" s="66"/>
      <c r="H692" s="5">
        <v>0</v>
      </c>
      <c r="I692" s="21">
        <v>0</v>
      </c>
      <c r="M692" s="2">
        <v>500</v>
      </c>
    </row>
    <row r="693" spans="2:13" ht="12.75" hidden="1">
      <c r="B693" s="67"/>
      <c r="C693" s="63"/>
      <c r="D693" s="63"/>
      <c r="E693" s="63"/>
      <c r="F693" s="66"/>
      <c r="H693" s="5">
        <v>0</v>
      </c>
      <c r="I693" s="21">
        <v>0</v>
      </c>
      <c r="M693" s="2">
        <v>500</v>
      </c>
    </row>
    <row r="694" spans="2:13" ht="12.75" hidden="1">
      <c r="B694" s="67"/>
      <c r="C694" s="63"/>
      <c r="D694" s="63"/>
      <c r="E694" s="63"/>
      <c r="F694" s="66"/>
      <c r="H694" s="5">
        <v>0</v>
      </c>
      <c r="I694" s="21">
        <v>0</v>
      </c>
      <c r="M694" s="2">
        <v>500</v>
      </c>
    </row>
    <row r="695" spans="2:13" ht="12.75" hidden="1">
      <c r="B695" s="67"/>
      <c r="C695" s="63"/>
      <c r="D695" s="63"/>
      <c r="E695" s="63"/>
      <c r="F695" s="66"/>
      <c r="H695" s="5">
        <v>0</v>
      </c>
      <c r="I695" s="21">
        <v>0</v>
      </c>
      <c r="M695" s="2">
        <v>500</v>
      </c>
    </row>
    <row r="696" spans="2:13" ht="12.75" hidden="1">
      <c r="B696" s="67"/>
      <c r="C696" s="63"/>
      <c r="D696" s="63"/>
      <c r="E696" s="63"/>
      <c r="F696" s="66"/>
      <c r="H696" s="5">
        <v>0</v>
      </c>
      <c r="I696" s="21">
        <v>0</v>
      </c>
      <c r="M696" s="2">
        <v>500</v>
      </c>
    </row>
    <row r="697" spans="2:13" ht="12.75" hidden="1">
      <c r="B697" s="67"/>
      <c r="C697" s="63"/>
      <c r="D697" s="63"/>
      <c r="E697" s="63"/>
      <c r="F697" s="66"/>
      <c r="H697" s="5">
        <v>0</v>
      </c>
      <c r="I697" s="21">
        <v>0</v>
      </c>
      <c r="M697" s="2">
        <v>500</v>
      </c>
    </row>
    <row r="698" spans="2:13" ht="12.75" hidden="1">
      <c r="B698" s="67"/>
      <c r="C698" s="63"/>
      <c r="D698" s="63"/>
      <c r="E698" s="63"/>
      <c r="F698" s="66"/>
      <c r="H698" s="5">
        <v>0</v>
      </c>
      <c r="I698" s="21">
        <v>0</v>
      </c>
      <c r="M698" s="2">
        <v>500</v>
      </c>
    </row>
    <row r="699" spans="2:13" ht="12.75" hidden="1">
      <c r="B699" s="67"/>
      <c r="C699" s="63"/>
      <c r="D699" s="63"/>
      <c r="E699" s="63"/>
      <c r="F699" s="66"/>
      <c r="H699" s="5">
        <v>0</v>
      </c>
      <c r="I699" s="21">
        <v>0</v>
      </c>
      <c r="M699" s="2">
        <v>500</v>
      </c>
    </row>
    <row r="700" spans="2:13" ht="12.75" hidden="1">
      <c r="B700" s="67"/>
      <c r="C700" s="63"/>
      <c r="D700" s="63"/>
      <c r="E700" s="63"/>
      <c r="F700" s="66"/>
      <c r="H700" s="5">
        <v>0</v>
      </c>
      <c r="I700" s="21">
        <v>0</v>
      </c>
      <c r="M700" s="2">
        <v>500</v>
      </c>
    </row>
    <row r="701" spans="2:13" ht="12.75" hidden="1">
      <c r="B701" s="67"/>
      <c r="C701" s="63"/>
      <c r="D701" s="63"/>
      <c r="E701" s="63"/>
      <c r="F701" s="66"/>
      <c r="H701" s="5">
        <v>0</v>
      </c>
      <c r="I701" s="21">
        <v>0</v>
      </c>
      <c r="M701" s="2">
        <v>500</v>
      </c>
    </row>
    <row r="702" spans="2:13" ht="12.75" hidden="1">
      <c r="B702" s="67"/>
      <c r="C702" s="63"/>
      <c r="D702" s="63"/>
      <c r="E702" s="63"/>
      <c r="F702" s="66"/>
      <c r="H702" s="5">
        <v>0</v>
      </c>
      <c r="I702" s="21">
        <v>0</v>
      </c>
      <c r="M702" s="2">
        <v>500</v>
      </c>
    </row>
    <row r="703" spans="2:13" ht="12.75" hidden="1">
      <c r="B703" s="67"/>
      <c r="C703" s="63"/>
      <c r="D703" s="63"/>
      <c r="E703" s="63"/>
      <c r="F703" s="66"/>
      <c r="H703" s="5">
        <v>0</v>
      </c>
      <c r="I703" s="21">
        <v>0</v>
      </c>
      <c r="M703" s="2">
        <v>500</v>
      </c>
    </row>
    <row r="704" spans="2:13" ht="12.75" hidden="1">
      <c r="B704" s="67"/>
      <c r="C704" s="63"/>
      <c r="D704" s="63"/>
      <c r="E704" s="63"/>
      <c r="F704" s="66"/>
      <c r="H704" s="5">
        <v>0</v>
      </c>
      <c r="I704" s="21">
        <v>0</v>
      </c>
      <c r="M704" s="2">
        <v>500</v>
      </c>
    </row>
    <row r="705" spans="2:13" ht="12.75" hidden="1">
      <c r="B705" s="67"/>
      <c r="C705" s="63"/>
      <c r="D705" s="63"/>
      <c r="E705" s="63"/>
      <c r="F705" s="66"/>
      <c r="H705" s="5">
        <v>0</v>
      </c>
      <c r="I705" s="21">
        <v>0</v>
      </c>
      <c r="M705" s="2">
        <v>500</v>
      </c>
    </row>
    <row r="706" spans="2:13" ht="12.75" hidden="1">
      <c r="B706" s="67"/>
      <c r="C706" s="63"/>
      <c r="D706" s="63"/>
      <c r="E706" s="63"/>
      <c r="F706" s="66"/>
      <c r="H706" s="5">
        <v>0</v>
      </c>
      <c r="I706" s="21">
        <v>0</v>
      </c>
      <c r="M706" s="2">
        <v>500</v>
      </c>
    </row>
    <row r="707" spans="2:13" ht="12.75" hidden="1">
      <c r="B707" s="67"/>
      <c r="C707" s="63"/>
      <c r="D707" s="63"/>
      <c r="E707" s="63"/>
      <c r="F707" s="66"/>
      <c r="H707" s="5">
        <v>0</v>
      </c>
      <c r="I707" s="21">
        <v>0</v>
      </c>
      <c r="M707" s="2">
        <v>500</v>
      </c>
    </row>
    <row r="708" spans="2:13" ht="12.75" hidden="1">
      <c r="B708" s="67"/>
      <c r="C708" s="63"/>
      <c r="D708" s="63"/>
      <c r="E708" s="63"/>
      <c r="F708" s="66"/>
      <c r="H708" s="5">
        <v>0</v>
      </c>
      <c r="I708" s="21">
        <v>0</v>
      </c>
      <c r="M708" s="2">
        <v>500</v>
      </c>
    </row>
    <row r="709" spans="2:13" ht="12.75" hidden="1">
      <c r="B709" s="67"/>
      <c r="C709" s="63"/>
      <c r="D709" s="63"/>
      <c r="E709" s="63"/>
      <c r="F709" s="66"/>
      <c r="H709" s="5">
        <v>0</v>
      </c>
      <c r="I709" s="21">
        <v>0</v>
      </c>
      <c r="M709" s="2">
        <v>500</v>
      </c>
    </row>
    <row r="710" spans="2:13" ht="12.75" hidden="1">
      <c r="B710" s="67"/>
      <c r="C710" s="63"/>
      <c r="D710" s="63"/>
      <c r="E710" s="63"/>
      <c r="F710" s="66"/>
      <c r="H710" s="5">
        <v>0</v>
      </c>
      <c r="I710" s="21">
        <v>0</v>
      </c>
      <c r="M710" s="2">
        <v>500</v>
      </c>
    </row>
    <row r="711" spans="2:13" ht="12.75" hidden="1">
      <c r="B711" s="67"/>
      <c r="C711" s="63"/>
      <c r="D711" s="63"/>
      <c r="E711" s="63"/>
      <c r="F711" s="66"/>
      <c r="H711" s="5">
        <v>0</v>
      </c>
      <c r="I711" s="21">
        <v>0</v>
      </c>
      <c r="M711" s="2">
        <v>500</v>
      </c>
    </row>
    <row r="712" spans="2:13" ht="12.75" hidden="1">
      <c r="B712" s="67"/>
      <c r="C712" s="63"/>
      <c r="D712" s="63"/>
      <c r="E712" s="63"/>
      <c r="F712" s="66"/>
      <c r="H712" s="5">
        <v>0</v>
      </c>
      <c r="I712" s="21">
        <v>0</v>
      </c>
      <c r="M712" s="2">
        <v>500</v>
      </c>
    </row>
    <row r="713" spans="2:13" ht="12.75" hidden="1">
      <c r="B713" s="67"/>
      <c r="C713" s="63"/>
      <c r="D713" s="63"/>
      <c r="E713" s="63"/>
      <c r="F713" s="66"/>
      <c r="H713" s="5">
        <v>0</v>
      </c>
      <c r="I713" s="21">
        <v>0</v>
      </c>
      <c r="M713" s="2">
        <v>500</v>
      </c>
    </row>
    <row r="714" spans="2:13" ht="12.75" hidden="1">
      <c r="B714" s="67"/>
      <c r="C714" s="63"/>
      <c r="D714" s="63"/>
      <c r="E714" s="63"/>
      <c r="F714" s="66"/>
      <c r="H714" s="5">
        <v>0</v>
      </c>
      <c r="I714" s="21">
        <v>0</v>
      </c>
      <c r="M714" s="2">
        <v>500</v>
      </c>
    </row>
    <row r="715" spans="2:13" ht="12.75" hidden="1">
      <c r="B715" s="67"/>
      <c r="C715" s="63"/>
      <c r="D715" s="63"/>
      <c r="E715" s="63"/>
      <c r="F715" s="66"/>
      <c r="H715" s="5">
        <v>0</v>
      </c>
      <c r="I715" s="21">
        <v>0</v>
      </c>
      <c r="M715" s="2">
        <v>500</v>
      </c>
    </row>
    <row r="716" spans="2:13" ht="12.75" hidden="1">
      <c r="B716" s="67"/>
      <c r="C716" s="63"/>
      <c r="D716" s="63"/>
      <c r="E716" s="63"/>
      <c r="F716" s="66"/>
      <c r="H716" s="5">
        <v>0</v>
      </c>
      <c r="I716" s="21">
        <v>0</v>
      </c>
      <c r="M716" s="2">
        <v>500</v>
      </c>
    </row>
    <row r="717" spans="2:13" ht="12.75" hidden="1">
      <c r="B717" s="67"/>
      <c r="C717" s="63"/>
      <c r="D717" s="63"/>
      <c r="E717" s="63"/>
      <c r="F717" s="66"/>
      <c r="H717" s="5">
        <v>0</v>
      </c>
      <c r="I717" s="21">
        <v>0</v>
      </c>
      <c r="M717" s="2">
        <v>500</v>
      </c>
    </row>
    <row r="718" spans="2:13" ht="12.75" hidden="1">
      <c r="B718" s="67"/>
      <c r="C718" s="63"/>
      <c r="D718" s="63"/>
      <c r="E718" s="63"/>
      <c r="F718" s="66"/>
      <c r="H718" s="5">
        <v>0</v>
      </c>
      <c r="I718" s="21">
        <v>0</v>
      </c>
      <c r="M718" s="2">
        <v>500</v>
      </c>
    </row>
    <row r="719" spans="2:13" ht="12.75" hidden="1">
      <c r="B719" s="67"/>
      <c r="C719" s="63"/>
      <c r="D719" s="63"/>
      <c r="E719" s="63"/>
      <c r="F719" s="66"/>
      <c r="H719" s="5">
        <v>0</v>
      </c>
      <c r="I719" s="21">
        <v>0</v>
      </c>
      <c r="M719" s="2">
        <v>500</v>
      </c>
    </row>
    <row r="720" spans="2:13" ht="12.75" hidden="1">
      <c r="B720" s="67"/>
      <c r="C720" s="63"/>
      <c r="D720" s="63"/>
      <c r="E720" s="63"/>
      <c r="F720" s="66"/>
      <c r="H720" s="5">
        <v>0</v>
      </c>
      <c r="I720" s="21">
        <v>0</v>
      </c>
      <c r="M720" s="2">
        <v>500</v>
      </c>
    </row>
    <row r="721" spans="2:13" ht="12.75" hidden="1">
      <c r="B721" s="67"/>
      <c r="C721" s="63"/>
      <c r="D721" s="63"/>
      <c r="E721" s="63"/>
      <c r="F721" s="66"/>
      <c r="H721" s="5">
        <v>0</v>
      </c>
      <c r="I721" s="21">
        <v>0</v>
      </c>
      <c r="M721" s="2">
        <v>500</v>
      </c>
    </row>
    <row r="722" spans="2:13" ht="12.75" hidden="1">
      <c r="B722" s="67"/>
      <c r="C722" s="63"/>
      <c r="D722" s="63"/>
      <c r="E722" s="63"/>
      <c r="F722" s="66"/>
      <c r="H722" s="5">
        <v>0</v>
      </c>
      <c r="I722" s="21">
        <v>0</v>
      </c>
      <c r="M722" s="2">
        <v>500</v>
      </c>
    </row>
    <row r="723" spans="2:13" ht="12.75" hidden="1">
      <c r="B723" s="67"/>
      <c r="C723" s="63"/>
      <c r="D723" s="63"/>
      <c r="E723" s="63"/>
      <c r="F723" s="66"/>
      <c r="H723" s="5">
        <v>0</v>
      </c>
      <c r="I723" s="21">
        <v>0</v>
      </c>
      <c r="M723" s="2">
        <v>500</v>
      </c>
    </row>
    <row r="724" spans="2:13" ht="12.75" hidden="1">
      <c r="B724" s="67"/>
      <c r="C724" s="63"/>
      <c r="D724" s="63"/>
      <c r="E724" s="63"/>
      <c r="F724" s="66"/>
      <c r="H724" s="5">
        <v>0</v>
      </c>
      <c r="I724" s="21">
        <v>0</v>
      </c>
      <c r="M724" s="2">
        <v>500</v>
      </c>
    </row>
    <row r="725" spans="2:13" ht="12.75" hidden="1">
      <c r="B725" s="67"/>
      <c r="C725" s="63"/>
      <c r="D725" s="63"/>
      <c r="E725" s="63"/>
      <c r="F725" s="66"/>
      <c r="H725" s="5">
        <v>0</v>
      </c>
      <c r="I725" s="21">
        <v>0</v>
      </c>
      <c r="M725" s="2">
        <v>500</v>
      </c>
    </row>
    <row r="726" spans="2:13" ht="12.75" hidden="1">
      <c r="B726" s="67"/>
      <c r="C726" s="63"/>
      <c r="D726" s="63"/>
      <c r="E726" s="63"/>
      <c r="F726" s="66"/>
      <c r="H726" s="5">
        <v>0</v>
      </c>
      <c r="I726" s="21">
        <v>0</v>
      </c>
      <c r="M726" s="2">
        <v>500</v>
      </c>
    </row>
    <row r="727" spans="2:13" ht="12.75" hidden="1">
      <c r="B727" s="67"/>
      <c r="C727" s="63"/>
      <c r="D727" s="63"/>
      <c r="E727" s="63"/>
      <c r="F727" s="66"/>
      <c r="H727" s="5">
        <v>0</v>
      </c>
      <c r="I727" s="21">
        <v>0</v>
      </c>
      <c r="M727" s="2">
        <v>500</v>
      </c>
    </row>
    <row r="728" spans="2:13" ht="12.75" hidden="1">
      <c r="B728" s="67"/>
      <c r="C728" s="63"/>
      <c r="D728" s="63"/>
      <c r="E728" s="63"/>
      <c r="F728" s="66"/>
      <c r="H728" s="5">
        <v>0</v>
      </c>
      <c r="I728" s="21">
        <v>0</v>
      </c>
      <c r="M728" s="2">
        <v>500</v>
      </c>
    </row>
    <row r="729" spans="2:13" ht="12.75" hidden="1">
      <c r="B729" s="67"/>
      <c r="C729" s="63"/>
      <c r="D729" s="63"/>
      <c r="E729" s="63"/>
      <c r="F729" s="66"/>
      <c r="H729" s="5">
        <v>0</v>
      </c>
      <c r="I729" s="21">
        <v>0</v>
      </c>
      <c r="M729" s="2">
        <v>500</v>
      </c>
    </row>
    <row r="730" spans="2:13" ht="12.75" hidden="1">
      <c r="B730" s="67"/>
      <c r="C730" s="63"/>
      <c r="D730" s="63"/>
      <c r="E730" s="63"/>
      <c r="F730" s="66"/>
      <c r="H730" s="5">
        <v>0</v>
      </c>
      <c r="I730" s="21">
        <v>0</v>
      </c>
      <c r="M730" s="2">
        <v>500</v>
      </c>
    </row>
    <row r="731" spans="2:13" ht="12.75" hidden="1">
      <c r="B731" s="67"/>
      <c r="C731" s="63"/>
      <c r="D731" s="63"/>
      <c r="E731" s="63"/>
      <c r="F731" s="66"/>
      <c r="H731" s="5">
        <v>0</v>
      </c>
      <c r="I731" s="21">
        <v>0</v>
      </c>
      <c r="M731" s="2">
        <v>500</v>
      </c>
    </row>
    <row r="732" spans="2:13" ht="12.75" hidden="1">
      <c r="B732" s="67"/>
      <c r="C732" s="63"/>
      <c r="D732" s="63"/>
      <c r="E732" s="63"/>
      <c r="F732" s="66"/>
      <c r="H732" s="5">
        <v>0</v>
      </c>
      <c r="I732" s="21">
        <v>0</v>
      </c>
      <c r="M732" s="2">
        <v>500</v>
      </c>
    </row>
    <row r="733" spans="2:13" ht="12.75" hidden="1">
      <c r="B733" s="67"/>
      <c r="C733" s="63"/>
      <c r="D733" s="63"/>
      <c r="E733" s="63"/>
      <c r="F733" s="66"/>
      <c r="H733" s="5">
        <v>0</v>
      </c>
      <c r="I733" s="21">
        <v>0</v>
      </c>
      <c r="M733" s="2">
        <v>500</v>
      </c>
    </row>
    <row r="734" spans="2:13" ht="12.75" hidden="1">
      <c r="B734" s="67"/>
      <c r="C734" s="63"/>
      <c r="D734" s="63"/>
      <c r="E734" s="63"/>
      <c r="F734" s="66"/>
      <c r="H734" s="5">
        <v>0</v>
      </c>
      <c r="I734" s="21">
        <v>0</v>
      </c>
      <c r="M734" s="2">
        <v>500</v>
      </c>
    </row>
    <row r="735" spans="2:13" ht="12.75" hidden="1">
      <c r="B735" s="67"/>
      <c r="C735" s="63"/>
      <c r="D735" s="63"/>
      <c r="E735" s="63"/>
      <c r="F735" s="66"/>
      <c r="H735" s="5">
        <v>0</v>
      </c>
      <c r="I735" s="21">
        <v>0</v>
      </c>
      <c r="M735" s="2">
        <v>500</v>
      </c>
    </row>
    <row r="736" spans="2:13" ht="12.75" hidden="1">
      <c r="B736" s="67"/>
      <c r="C736" s="63"/>
      <c r="D736" s="63"/>
      <c r="E736" s="63"/>
      <c r="F736" s="66"/>
      <c r="H736" s="5">
        <v>0</v>
      </c>
      <c r="I736" s="21">
        <v>0</v>
      </c>
      <c r="M736" s="2">
        <v>500</v>
      </c>
    </row>
    <row r="737" spans="2:13" ht="12.75" hidden="1">
      <c r="B737" s="67"/>
      <c r="C737" s="63"/>
      <c r="D737" s="63"/>
      <c r="E737" s="63"/>
      <c r="F737" s="66"/>
      <c r="H737" s="5">
        <v>0</v>
      </c>
      <c r="I737" s="21">
        <v>0</v>
      </c>
      <c r="M737" s="2">
        <v>500</v>
      </c>
    </row>
    <row r="738" spans="2:13" ht="12.75" hidden="1">
      <c r="B738" s="67"/>
      <c r="C738" s="63"/>
      <c r="D738" s="63"/>
      <c r="E738" s="63"/>
      <c r="F738" s="66"/>
      <c r="H738" s="5">
        <v>0</v>
      </c>
      <c r="I738" s="21">
        <v>0</v>
      </c>
      <c r="M738" s="2">
        <v>500</v>
      </c>
    </row>
    <row r="739" spans="2:13" ht="12.75" hidden="1">
      <c r="B739" s="67"/>
      <c r="C739" s="63"/>
      <c r="D739" s="63"/>
      <c r="E739" s="63"/>
      <c r="F739" s="66"/>
      <c r="H739" s="5">
        <v>0</v>
      </c>
      <c r="I739" s="21">
        <v>0</v>
      </c>
      <c r="M739" s="2">
        <v>500</v>
      </c>
    </row>
    <row r="740" spans="2:13" ht="12.75" hidden="1">
      <c r="B740" s="67"/>
      <c r="C740" s="63"/>
      <c r="D740" s="63"/>
      <c r="E740" s="63"/>
      <c r="F740" s="66"/>
      <c r="H740" s="5">
        <v>0</v>
      </c>
      <c r="I740" s="21">
        <v>0</v>
      </c>
      <c r="M740" s="2">
        <v>500</v>
      </c>
    </row>
    <row r="741" spans="2:13" ht="12.75" hidden="1">
      <c r="B741" s="67"/>
      <c r="C741" s="63"/>
      <c r="D741" s="63"/>
      <c r="E741" s="63"/>
      <c r="F741" s="66"/>
      <c r="H741" s="5">
        <v>0</v>
      </c>
      <c r="I741" s="21">
        <v>0</v>
      </c>
      <c r="M741" s="2">
        <v>500</v>
      </c>
    </row>
    <row r="742" spans="2:13" ht="12.75" hidden="1">
      <c r="B742" s="67"/>
      <c r="C742" s="63"/>
      <c r="D742" s="63"/>
      <c r="E742" s="63"/>
      <c r="F742" s="66"/>
      <c r="H742" s="5">
        <v>0</v>
      </c>
      <c r="I742" s="21">
        <v>0</v>
      </c>
      <c r="M742" s="2">
        <v>500</v>
      </c>
    </row>
    <row r="743" spans="2:13" ht="12.75" hidden="1">
      <c r="B743" s="67"/>
      <c r="C743" s="63"/>
      <c r="D743" s="63"/>
      <c r="E743" s="63"/>
      <c r="F743" s="66"/>
      <c r="H743" s="5">
        <v>0</v>
      </c>
      <c r="I743" s="21">
        <v>0</v>
      </c>
      <c r="M743" s="2">
        <v>500</v>
      </c>
    </row>
    <row r="744" spans="2:13" ht="12.75" hidden="1">
      <c r="B744" s="67"/>
      <c r="C744" s="63"/>
      <c r="D744" s="63"/>
      <c r="E744" s="63"/>
      <c r="F744" s="66"/>
      <c r="H744" s="5">
        <v>0</v>
      </c>
      <c r="I744" s="21">
        <v>0</v>
      </c>
      <c r="M744" s="2">
        <v>500</v>
      </c>
    </row>
    <row r="745" spans="2:13" ht="12.75" hidden="1">
      <c r="B745" s="67"/>
      <c r="C745" s="63"/>
      <c r="D745" s="63"/>
      <c r="E745" s="63"/>
      <c r="F745" s="66"/>
      <c r="H745" s="5">
        <v>0</v>
      </c>
      <c r="I745" s="21">
        <v>0</v>
      </c>
      <c r="M745" s="2">
        <v>500</v>
      </c>
    </row>
    <row r="746" spans="2:13" ht="12.75" hidden="1">
      <c r="B746" s="67"/>
      <c r="C746" s="63"/>
      <c r="D746" s="63"/>
      <c r="E746" s="63"/>
      <c r="F746" s="66"/>
      <c r="H746" s="5">
        <v>0</v>
      </c>
      <c r="I746" s="21">
        <v>0</v>
      </c>
      <c r="M746" s="2">
        <v>500</v>
      </c>
    </row>
    <row r="747" spans="2:13" ht="12.75" hidden="1">
      <c r="B747" s="67"/>
      <c r="C747" s="63"/>
      <c r="D747" s="63"/>
      <c r="E747" s="63"/>
      <c r="F747" s="66"/>
      <c r="H747" s="5">
        <v>0</v>
      </c>
      <c r="I747" s="21">
        <v>0</v>
      </c>
      <c r="M747" s="2">
        <v>500</v>
      </c>
    </row>
    <row r="748" spans="2:13" ht="12.75" hidden="1">
      <c r="B748" s="67"/>
      <c r="C748" s="63"/>
      <c r="D748" s="63"/>
      <c r="E748" s="63"/>
      <c r="F748" s="66"/>
      <c r="H748" s="5">
        <v>0</v>
      </c>
      <c r="I748" s="21">
        <v>0</v>
      </c>
      <c r="M748" s="2">
        <v>500</v>
      </c>
    </row>
    <row r="749" spans="2:13" ht="12.75" hidden="1">
      <c r="B749" s="67"/>
      <c r="C749" s="63"/>
      <c r="D749" s="63"/>
      <c r="E749" s="63"/>
      <c r="F749" s="66"/>
      <c r="H749" s="5">
        <v>0</v>
      </c>
      <c r="I749" s="21">
        <v>0</v>
      </c>
      <c r="M749" s="2">
        <v>500</v>
      </c>
    </row>
    <row r="750" spans="2:13" ht="12.75" hidden="1">
      <c r="B750" s="67"/>
      <c r="C750" s="63"/>
      <c r="D750" s="63"/>
      <c r="E750" s="63"/>
      <c r="F750" s="66"/>
      <c r="H750" s="5">
        <v>0</v>
      </c>
      <c r="I750" s="21">
        <v>0</v>
      </c>
      <c r="M750" s="2">
        <v>500</v>
      </c>
    </row>
    <row r="751" spans="2:13" ht="12.75" hidden="1">
      <c r="B751" s="67"/>
      <c r="C751" s="63"/>
      <c r="D751" s="63"/>
      <c r="E751" s="63"/>
      <c r="F751" s="66"/>
      <c r="H751" s="5">
        <v>0</v>
      </c>
      <c r="I751" s="21">
        <v>0</v>
      </c>
      <c r="M751" s="2">
        <v>500</v>
      </c>
    </row>
    <row r="752" spans="2:13" ht="12.75" hidden="1">
      <c r="B752" s="67"/>
      <c r="C752" s="63"/>
      <c r="D752" s="63"/>
      <c r="E752" s="63"/>
      <c r="F752" s="66"/>
      <c r="H752" s="5">
        <v>0</v>
      </c>
      <c r="I752" s="21">
        <v>0</v>
      </c>
      <c r="M752" s="2">
        <v>500</v>
      </c>
    </row>
    <row r="753" spans="2:13" ht="12.75" hidden="1">
      <c r="B753" s="67"/>
      <c r="C753" s="63"/>
      <c r="D753" s="63"/>
      <c r="E753" s="63"/>
      <c r="F753" s="66"/>
      <c r="H753" s="5">
        <v>0</v>
      </c>
      <c r="I753" s="21">
        <v>0</v>
      </c>
      <c r="M753" s="2">
        <v>500</v>
      </c>
    </row>
    <row r="754" spans="2:13" ht="12.75" hidden="1">
      <c r="B754" s="67"/>
      <c r="C754" s="63"/>
      <c r="D754" s="63"/>
      <c r="E754" s="63"/>
      <c r="F754" s="66"/>
      <c r="H754" s="5">
        <v>0</v>
      </c>
      <c r="I754" s="21">
        <v>0</v>
      </c>
      <c r="M754" s="2">
        <v>500</v>
      </c>
    </row>
    <row r="755" spans="2:13" ht="12.75" hidden="1">
      <c r="B755" s="67"/>
      <c r="C755" s="63"/>
      <c r="D755" s="63"/>
      <c r="E755" s="63"/>
      <c r="F755" s="66"/>
      <c r="H755" s="5">
        <v>0</v>
      </c>
      <c r="I755" s="21">
        <v>0</v>
      </c>
      <c r="M755" s="2">
        <v>500</v>
      </c>
    </row>
    <row r="756" spans="2:13" ht="12.75" hidden="1">
      <c r="B756" s="67"/>
      <c r="C756" s="63"/>
      <c r="D756" s="63"/>
      <c r="E756" s="63"/>
      <c r="F756" s="66"/>
      <c r="H756" s="5">
        <v>0</v>
      </c>
      <c r="I756" s="21">
        <v>0</v>
      </c>
      <c r="M756" s="2">
        <v>500</v>
      </c>
    </row>
    <row r="757" spans="2:13" ht="12.75" hidden="1">
      <c r="B757" s="67"/>
      <c r="C757" s="63"/>
      <c r="D757" s="63"/>
      <c r="E757" s="63"/>
      <c r="F757" s="66"/>
      <c r="H757" s="5">
        <v>0</v>
      </c>
      <c r="I757" s="21">
        <v>0</v>
      </c>
      <c r="M757" s="2">
        <v>500</v>
      </c>
    </row>
    <row r="758" spans="1:13" s="14" customFormat="1" ht="12.75" hidden="1">
      <c r="A758" s="1"/>
      <c r="B758" s="67"/>
      <c r="C758" s="63"/>
      <c r="D758" s="63"/>
      <c r="E758" s="63"/>
      <c r="F758" s="66"/>
      <c r="G758" s="26"/>
      <c r="H758" s="5">
        <v>0</v>
      </c>
      <c r="I758" s="21">
        <v>0</v>
      </c>
      <c r="J758"/>
      <c r="L758"/>
      <c r="M758" s="2">
        <v>500</v>
      </c>
    </row>
    <row r="759" spans="2:13" ht="12.75" hidden="1">
      <c r="B759" s="65"/>
      <c r="C759" s="63"/>
      <c r="D759" s="63"/>
      <c r="E759" s="63"/>
      <c r="F759" s="66"/>
      <c r="G759" s="30"/>
      <c r="H759" s="5">
        <v>0</v>
      </c>
      <c r="I759" s="21">
        <v>0</v>
      </c>
      <c r="M759" s="2">
        <v>500</v>
      </c>
    </row>
    <row r="760" spans="2:13" ht="12.75" hidden="1">
      <c r="B760" s="65"/>
      <c r="C760" s="257"/>
      <c r="D760" s="63"/>
      <c r="E760" s="257"/>
      <c r="F760" s="66"/>
      <c r="G760" s="30"/>
      <c r="H760" s="5">
        <v>0</v>
      </c>
      <c r="I760" s="21">
        <v>0</v>
      </c>
      <c r="M760" s="2">
        <v>500</v>
      </c>
    </row>
    <row r="761" spans="2:13" ht="12.75" hidden="1">
      <c r="B761" s="65"/>
      <c r="C761" s="63"/>
      <c r="D761" s="63"/>
      <c r="E761" s="258"/>
      <c r="F761" s="66"/>
      <c r="G761" s="34"/>
      <c r="H761" s="5">
        <v>0</v>
      </c>
      <c r="I761" s="21">
        <v>0</v>
      </c>
      <c r="M761" s="2">
        <v>500</v>
      </c>
    </row>
    <row r="762" spans="2:14" ht="12.75" hidden="1">
      <c r="B762" s="65"/>
      <c r="C762" s="63"/>
      <c r="D762" s="63"/>
      <c r="E762" s="63"/>
      <c r="F762" s="66"/>
      <c r="G762" s="29"/>
      <c r="H762" s="5">
        <v>0</v>
      </c>
      <c r="I762" s="21">
        <v>0</v>
      </c>
      <c r="M762" s="2">
        <v>500</v>
      </c>
      <c r="N762" s="37">
        <v>500</v>
      </c>
    </row>
    <row r="763" spans="1:13" ht="12.75" hidden="1">
      <c r="A763" s="11"/>
      <c r="B763" s="65"/>
      <c r="C763" s="63"/>
      <c r="D763" s="63"/>
      <c r="E763" s="63"/>
      <c r="F763" s="66"/>
      <c r="G763" s="29"/>
      <c r="H763" s="5">
        <v>0</v>
      </c>
      <c r="I763" s="38">
        <v>0</v>
      </c>
      <c r="J763" s="14"/>
      <c r="L763" s="14"/>
      <c r="M763" s="39">
        <v>500</v>
      </c>
    </row>
    <row r="764" spans="2:13" ht="12.75" hidden="1">
      <c r="B764" s="65"/>
      <c r="C764" s="63"/>
      <c r="D764" s="63"/>
      <c r="E764" s="63"/>
      <c r="F764" s="66"/>
      <c r="H764" s="5">
        <v>0</v>
      </c>
      <c r="I764" s="21">
        <v>0</v>
      </c>
      <c r="M764" s="2">
        <v>500</v>
      </c>
    </row>
    <row r="765" spans="2:13" ht="12.75" hidden="1">
      <c r="B765" s="67"/>
      <c r="C765" s="63"/>
      <c r="D765" s="63"/>
      <c r="E765" s="63"/>
      <c r="F765" s="66"/>
      <c r="H765" s="5">
        <v>0</v>
      </c>
      <c r="I765" s="21">
        <v>0</v>
      </c>
      <c r="M765" s="2">
        <v>500</v>
      </c>
    </row>
    <row r="766" spans="2:13" ht="12.75" hidden="1">
      <c r="B766" s="67"/>
      <c r="C766" s="63"/>
      <c r="D766" s="63"/>
      <c r="E766" s="63"/>
      <c r="F766" s="66"/>
      <c r="H766" s="5">
        <v>0</v>
      </c>
      <c r="I766" s="21">
        <v>0</v>
      </c>
      <c r="M766" s="2">
        <v>500</v>
      </c>
    </row>
    <row r="767" spans="2:13" ht="12.75" hidden="1">
      <c r="B767" s="67"/>
      <c r="C767" s="250"/>
      <c r="D767" s="63"/>
      <c r="E767" s="250"/>
      <c r="F767" s="66"/>
      <c r="H767" s="5">
        <v>0</v>
      </c>
      <c r="I767" s="21">
        <v>0</v>
      </c>
      <c r="J767" s="35"/>
      <c r="K767" s="36"/>
      <c r="L767" s="35"/>
      <c r="M767" s="35">
        <v>500</v>
      </c>
    </row>
    <row r="768" spans="2:13" ht="12.75" hidden="1">
      <c r="B768" s="67"/>
      <c r="C768" s="63"/>
      <c r="D768" s="63"/>
      <c r="E768" s="63"/>
      <c r="F768" s="66"/>
      <c r="H768" s="5">
        <v>0</v>
      </c>
      <c r="I768" s="21">
        <v>0</v>
      </c>
      <c r="M768" s="2">
        <v>500</v>
      </c>
    </row>
    <row r="769" spans="2:13" ht="12.75" hidden="1">
      <c r="B769" s="67"/>
      <c r="C769" s="63"/>
      <c r="D769" s="63"/>
      <c r="E769" s="63"/>
      <c r="F769" s="66"/>
      <c r="H769" s="5">
        <v>0</v>
      </c>
      <c r="I769" s="21">
        <v>0</v>
      </c>
      <c r="M769" s="2">
        <v>500</v>
      </c>
    </row>
    <row r="770" spans="2:13" ht="12.75" hidden="1">
      <c r="B770" s="67"/>
      <c r="C770" s="63"/>
      <c r="D770" s="63"/>
      <c r="E770" s="63"/>
      <c r="F770" s="66"/>
      <c r="H770" s="5">
        <v>0</v>
      </c>
      <c r="I770" s="21">
        <v>0</v>
      </c>
      <c r="M770" s="2">
        <v>500</v>
      </c>
    </row>
    <row r="771" spans="2:13" ht="12.75" hidden="1">
      <c r="B771" s="67"/>
      <c r="C771" s="63"/>
      <c r="D771" s="63"/>
      <c r="E771" s="63"/>
      <c r="F771" s="66"/>
      <c r="H771" s="5">
        <v>0</v>
      </c>
      <c r="I771" s="21">
        <v>0</v>
      </c>
      <c r="M771" s="2">
        <v>500</v>
      </c>
    </row>
    <row r="772" spans="2:13" ht="12.75" hidden="1">
      <c r="B772" s="67"/>
      <c r="C772" s="63"/>
      <c r="D772" s="63"/>
      <c r="E772" s="63"/>
      <c r="F772" s="66"/>
      <c r="H772" s="5">
        <v>0</v>
      </c>
      <c r="I772" s="21">
        <v>0</v>
      </c>
      <c r="M772" s="2">
        <v>500</v>
      </c>
    </row>
    <row r="773" spans="2:13" ht="12.75" hidden="1">
      <c r="B773" s="67"/>
      <c r="C773" s="63"/>
      <c r="D773" s="63"/>
      <c r="E773" s="63"/>
      <c r="F773" s="66"/>
      <c r="H773" s="5">
        <v>0</v>
      </c>
      <c r="I773" s="21">
        <v>0</v>
      </c>
      <c r="M773" s="2">
        <v>500</v>
      </c>
    </row>
    <row r="774" spans="2:13" ht="12.75" hidden="1">
      <c r="B774" s="67"/>
      <c r="C774" s="63"/>
      <c r="D774" s="63"/>
      <c r="E774" s="63"/>
      <c r="F774" s="66"/>
      <c r="H774" s="5">
        <v>0</v>
      </c>
      <c r="I774" s="21">
        <v>0</v>
      </c>
      <c r="M774" s="2">
        <v>500</v>
      </c>
    </row>
    <row r="775" spans="2:13" ht="12.75" hidden="1">
      <c r="B775" s="67"/>
      <c r="C775" s="63"/>
      <c r="D775" s="63"/>
      <c r="E775" s="63"/>
      <c r="F775" s="66"/>
      <c r="H775" s="5">
        <v>0</v>
      </c>
      <c r="I775" s="21">
        <v>0</v>
      </c>
      <c r="M775" s="2">
        <v>500</v>
      </c>
    </row>
    <row r="776" spans="2:13" ht="12.75" hidden="1">
      <c r="B776" s="67"/>
      <c r="C776" s="63"/>
      <c r="D776" s="63"/>
      <c r="E776" s="63"/>
      <c r="F776" s="66"/>
      <c r="H776" s="5">
        <v>0</v>
      </c>
      <c r="I776" s="21">
        <v>0</v>
      </c>
      <c r="M776" s="2">
        <v>500</v>
      </c>
    </row>
    <row r="777" spans="2:13" ht="12.75" hidden="1">
      <c r="B777" s="67"/>
      <c r="C777" s="63"/>
      <c r="D777" s="63"/>
      <c r="E777" s="63"/>
      <c r="F777" s="66"/>
      <c r="H777" s="5">
        <v>0</v>
      </c>
      <c r="I777" s="21">
        <v>0</v>
      </c>
      <c r="M777" s="2">
        <v>500</v>
      </c>
    </row>
    <row r="778" spans="2:13" ht="12.75" hidden="1">
      <c r="B778" s="67"/>
      <c r="C778" s="63"/>
      <c r="D778" s="63"/>
      <c r="E778" s="63"/>
      <c r="F778" s="66"/>
      <c r="H778" s="5">
        <v>0</v>
      </c>
      <c r="I778" s="21">
        <v>0</v>
      </c>
      <c r="M778" s="2">
        <v>500</v>
      </c>
    </row>
    <row r="779" spans="2:13" ht="12.75" hidden="1">
      <c r="B779" s="67"/>
      <c r="C779" s="63"/>
      <c r="D779" s="63"/>
      <c r="E779" s="63"/>
      <c r="F779" s="66"/>
      <c r="H779" s="5">
        <v>0</v>
      </c>
      <c r="I779" s="21">
        <v>0</v>
      </c>
      <c r="M779" s="2">
        <v>500</v>
      </c>
    </row>
    <row r="780" spans="2:13" ht="12.75" hidden="1">
      <c r="B780" s="67"/>
      <c r="C780" s="63"/>
      <c r="D780" s="63"/>
      <c r="E780" s="63"/>
      <c r="F780" s="66"/>
      <c r="H780" s="5">
        <v>0</v>
      </c>
      <c r="I780" s="21">
        <v>0</v>
      </c>
      <c r="M780" s="2">
        <v>500</v>
      </c>
    </row>
    <row r="781" spans="2:13" ht="12.75" hidden="1">
      <c r="B781" s="67"/>
      <c r="C781" s="63"/>
      <c r="D781" s="63"/>
      <c r="E781" s="63"/>
      <c r="F781" s="66"/>
      <c r="H781" s="5">
        <v>0</v>
      </c>
      <c r="I781" s="21">
        <v>0</v>
      </c>
      <c r="M781" s="2">
        <v>500</v>
      </c>
    </row>
    <row r="782" spans="2:13" ht="12.75" hidden="1">
      <c r="B782" s="67"/>
      <c r="C782" s="63"/>
      <c r="D782" s="63"/>
      <c r="E782" s="63"/>
      <c r="F782" s="66"/>
      <c r="H782" s="5">
        <v>0</v>
      </c>
      <c r="I782" s="21">
        <v>0</v>
      </c>
      <c r="M782" s="2">
        <v>500</v>
      </c>
    </row>
    <row r="783" spans="2:13" ht="12.75" hidden="1">
      <c r="B783" s="67"/>
      <c r="C783" s="63"/>
      <c r="D783" s="63"/>
      <c r="E783" s="63"/>
      <c r="F783" s="66"/>
      <c r="H783" s="5">
        <v>0</v>
      </c>
      <c r="I783" s="21">
        <v>0</v>
      </c>
      <c r="M783" s="2">
        <v>500</v>
      </c>
    </row>
    <row r="784" spans="2:13" ht="12.75" hidden="1">
      <c r="B784" s="67"/>
      <c r="C784" s="63"/>
      <c r="D784" s="63"/>
      <c r="E784" s="63"/>
      <c r="F784" s="66"/>
      <c r="H784" s="5">
        <v>0</v>
      </c>
      <c r="I784" s="21">
        <v>0</v>
      </c>
      <c r="M784" s="2">
        <v>500</v>
      </c>
    </row>
    <row r="785" spans="2:13" ht="12.75" hidden="1">
      <c r="B785" s="255"/>
      <c r="C785" s="63"/>
      <c r="D785" s="63"/>
      <c r="E785" s="63"/>
      <c r="F785" s="66"/>
      <c r="H785" s="5">
        <v>0</v>
      </c>
      <c r="I785" s="21">
        <v>0</v>
      </c>
      <c r="M785" s="2">
        <v>500</v>
      </c>
    </row>
    <row r="786" spans="2:13" ht="12.75" hidden="1">
      <c r="B786" s="255"/>
      <c r="C786" s="63"/>
      <c r="D786" s="63"/>
      <c r="E786" s="63"/>
      <c r="F786" s="66"/>
      <c r="H786" s="5">
        <v>0</v>
      </c>
      <c r="I786" s="21">
        <v>0</v>
      </c>
      <c r="M786" s="2">
        <v>500</v>
      </c>
    </row>
    <row r="787" spans="2:13" ht="12.75" hidden="1">
      <c r="B787" s="255"/>
      <c r="C787" s="63"/>
      <c r="D787" s="63"/>
      <c r="E787" s="63"/>
      <c r="F787" s="66"/>
      <c r="H787" s="5">
        <v>0</v>
      </c>
      <c r="I787" s="21">
        <v>0</v>
      </c>
      <c r="M787" s="2">
        <v>500</v>
      </c>
    </row>
    <row r="788" spans="2:13" ht="12.75" hidden="1">
      <c r="B788" s="67"/>
      <c r="C788" s="63"/>
      <c r="D788" s="63"/>
      <c r="E788" s="63"/>
      <c r="F788" s="66"/>
      <c r="H788" s="5">
        <v>0</v>
      </c>
      <c r="I788" s="21">
        <v>0</v>
      </c>
      <c r="M788" s="2">
        <v>500</v>
      </c>
    </row>
    <row r="789" spans="2:13" ht="12.75" hidden="1">
      <c r="B789" s="65"/>
      <c r="C789" s="63"/>
      <c r="D789" s="63"/>
      <c r="E789" s="63"/>
      <c r="F789" s="66"/>
      <c r="H789" s="5">
        <v>0</v>
      </c>
      <c r="I789" s="21">
        <v>0</v>
      </c>
      <c r="M789" s="2">
        <v>500</v>
      </c>
    </row>
    <row r="790" spans="2:13" ht="12.75" hidden="1">
      <c r="B790" s="67"/>
      <c r="C790" s="63"/>
      <c r="D790" s="63"/>
      <c r="E790" s="63"/>
      <c r="F790" s="66"/>
      <c r="H790" s="5">
        <v>0</v>
      </c>
      <c r="I790" s="21">
        <v>0</v>
      </c>
      <c r="M790" s="2">
        <v>500</v>
      </c>
    </row>
    <row r="791" spans="2:13" ht="12.75" hidden="1">
      <c r="B791" s="67"/>
      <c r="C791" s="63"/>
      <c r="D791" s="63"/>
      <c r="E791" s="63"/>
      <c r="F791" s="66"/>
      <c r="H791" s="5">
        <v>0</v>
      </c>
      <c r="I791" s="21">
        <v>0</v>
      </c>
      <c r="M791" s="2">
        <v>500</v>
      </c>
    </row>
    <row r="792" spans="2:13" ht="12.75" hidden="1">
      <c r="B792" s="67"/>
      <c r="C792" s="63"/>
      <c r="D792" s="63"/>
      <c r="E792" s="63"/>
      <c r="F792" s="66"/>
      <c r="H792" s="5">
        <v>0</v>
      </c>
      <c r="I792" s="21">
        <v>0</v>
      </c>
      <c r="M792" s="2">
        <v>500</v>
      </c>
    </row>
    <row r="793" spans="2:13" ht="12.75" hidden="1">
      <c r="B793" s="67"/>
      <c r="C793" s="63"/>
      <c r="D793" s="63"/>
      <c r="E793" s="63"/>
      <c r="F793" s="66"/>
      <c r="H793" s="5">
        <v>0</v>
      </c>
      <c r="I793" s="21">
        <v>0</v>
      </c>
      <c r="M793" s="2">
        <v>500</v>
      </c>
    </row>
    <row r="794" spans="2:13" ht="12.75" hidden="1">
      <c r="B794" s="67"/>
      <c r="C794" s="63"/>
      <c r="D794" s="63"/>
      <c r="E794" s="63"/>
      <c r="F794" s="66"/>
      <c r="H794" s="5">
        <v>0</v>
      </c>
      <c r="I794" s="21">
        <v>0</v>
      </c>
      <c r="M794" s="2">
        <v>500</v>
      </c>
    </row>
    <row r="795" spans="2:13" ht="12.75" hidden="1">
      <c r="B795" s="67"/>
      <c r="C795" s="63"/>
      <c r="D795" s="63"/>
      <c r="E795" s="63"/>
      <c r="F795" s="66"/>
      <c r="H795" s="5">
        <v>0</v>
      </c>
      <c r="I795" s="21">
        <v>0</v>
      </c>
      <c r="M795" s="2">
        <v>500</v>
      </c>
    </row>
    <row r="796" spans="2:13" ht="12.75" hidden="1">
      <c r="B796" s="67"/>
      <c r="C796" s="63"/>
      <c r="D796" s="63"/>
      <c r="E796" s="63"/>
      <c r="F796" s="66"/>
      <c r="H796" s="5">
        <v>0</v>
      </c>
      <c r="I796" s="21">
        <v>0</v>
      </c>
      <c r="M796" s="2">
        <v>500</v>
      </c>
    </row>
    <row r="797" spans="2:13" ht="12.75" hidden="1">
      <c r="B797" s="67"/>
      <c r="C797" s="63"/>
      <c r="D797" s="63"/>
      <c r="E797" s="63"/>
      <c r="F797" s="66"/>
      <c r="H797" s="5">
        <v>0</v>
      </c>
      <c r="I797" s="21">
        <v>0</v>
      </c>
      <c r="M797" s="2">
        <v>500</v>
      </c>
    </row>
    <row r="798" spans="2:13" ht="12.75" hidden="1">
      <c r="B798" s="67"/>
      <c r="C798" s="63"/>
      <c r="D798" s="63"/>
      <c r="E798" s="63"/>
      <c r="F798" s="66"/>
      <c r="H798" s="5">
        <v>0</v>
      </c>
      <c r="I798" s="21">
        <v>0</v>
      </c>
      <c r="M798" s="2">
        <v>500</v>
      </c>
    </row>
    <row r="799" spans="2:13" ht="12.75" hidden="1">
      <c r="B799" s="67"/>
      <c r="C799" s="63"/>
      <c r="D799" s="63"/>
      <c r="E799" s="63"/>
      <c r="F799" s="66"/>
      <c r="H799" s="5">
        <v>0</v>
      </c>
      <c r="I799" s="21">
        <v>0</v>
      </c>
      <c r="M799" s="2">
        <v>500</v>
      </c>
    </row>
    <row r="800" spans="2:13" ht="12.75" hidden="1">
      <c r="B800" s="67"/>
      <c r="C800" s="63"/>
      <c r="D800" s="63"/>
      <c r="E800" s="63"/>
      <c r="F800" s="66"/>
      <c r="H800" s="5">
        <v>0</v>
      </c>
      <c r="I800" s="21">
        <v>0</v>
      </c>
      <c r="M800" s="2">
        <v>500</v>
      </c>
    </row>
    <row r="801" spans="2:13" ht="12.75" hidden="1">
      <c r="B801" s="67"/>
      <c r="C801" s="63"/>
      <c r="D801" s="63"/>
      <c r="E801" s="63"/>
      <c r="F801" s="66"/>
      <c r="H801" s="5">
        <v>0</v>
      </c>
      <c r="I801" s="21">
        <v>0</v>
      </c>
      <c r="M801" s="2">
        <v>500</v>
      </c>
    </row>
    <row r="802" spans="2:13" ht="12.75" hidden="1">
      <c r="B802" s="67"/>
      <c r="C802" s="63"/>
      <c r="D802" s="63"/>
      <c r="E802" s="63"/>
      <c r="F802" s="66"/>
      <c r="H802" s="5">
        <v>0</v>
      </c>
      <c r="I802" s="21">
        <v>0</v>
      </c>
      <c r="M802" s="2">
        <v>500</v>
      </c>
    </row>
    <row r="803" spans="2:13" ht="12.75" hidden="1">
      <c r="B803" s="67"/>
      <c r="C803" s="63"/>
      <c r="D803" s="63"/>
      <c r="E803" s="63"/>
      <c r="F803" s="66"/>
      <c r="H803" s="5">
        <v>0</v>
      </c>
      <c r="I803" s="21">
        <v>0</v>
      </c>
      <c r="M803" s="2">
        <v>500</v>
      </c>
    </row>
    <row r="804" spans="2:13" ht="12.75" hidden="1">
      <c r="B804" s="67"/>
      <c r="C804" s="63"/>
      <c r="D804" s="63"/>
      <c r="E804" s="63"/>
      <c r="F804" s="66"/>
      <c r="H804" s="5">
        <v>0</v>
      </c>
      <c r="I804" s="21">
        <v>0</v>
      </c>
      <c r="M804" s="2">
        <v>500</v>
      </c>
    </row>
    <row r="805" spans="2:13" ht="12.75" hidden="1">
      <c r="B805" s="67"/>
      <c r="C805" s="63"/>
      <c r="D805" s="63"/>
      <c r="E805" s="63"/>
      <c r="F805" s="66"/>
      <c r="H805" s="5">
        <v>0</v>
      </c>
      <c r="I805" s="21">
        <v>0</v>
      </c>
      <c r="M805" s="2">
        <v>500</v>
      </c>
    </row>
    <row r="806" spans="2:13" ht="12.75" hidden="1">
      <c r="B806" s="67"/>
      <c r="C806" s="63"/>
      <c r="D806" s="63"/>
      <c r="E806" s="63"/>
      <c r="F806" s="66"/>
      <c r="H806" s="5">
        <v>0</v>
      </c>
      <c r="I806" s="21">
        <v>0</v>
      </c>
      <c r="M806" s="2">
        <v>500</v>
      </c>
    </row>
    <row r="807" spans="2:13" ht="12.75" hidden="1">
      <c r="B807" s="67"/>
      <c r="C807" s="63"/>
      <c r="D807" s="63"/>
      <c r="E807" s="63"/>
      <c r="F807" s="66"/>
      <c r="H807" s="5">
        <v>0</v>
      </c>
      <c r="I807" s="21">
        <v>0</v>
      </c>
      <c r="M807" s="2">
        <v>500</v>
      </c>
    </row>
    <row r="808" spans="2:13" ht="12.75" hidden="1">
      <c r="B808" s="67"/>
      <c r="C808" s="63"/>
      <c r="D808" s="63"/>
      <c r="E808" s="63"/>
      <c r="F808" s="66"/>
      <c r="H808" s="5">
        <v>0</v>
      </c>
      <c r="I808" s="21">
        <v>0</v>
      </c>
      <c r="M808" s="2">
        <v>500</v>
      </c>
    </row>
    <row r="809" spans="2:13" ht="12.75" hidden="1">
      <c r="B809" s="67"/>
      <c r="C809" s="63"/>
      <c r="D809" s="63"/>
      <c r="E809" s="63"/>
      <c r="F809" s="66"/>
      <c r="H809" s="5">
        <v>0</v>
      </c>
      <c r="I809" s="21">
        <v>0</v>
      </c>
      <c r="M809" s="2">
        <v>500</v>
      </c>
    </row>
    <row r="810" spans="2:13" ht="12.75" hidden="1">
      <c r="B810" s="67"/>
      <c r="C810" s="63"/>
      <c r="D810" s="63"/>
      <c r="E810" s="63"/>
      <c r="F810" s="66"/>
      <c r="H810" s="5">
        <v>0</v>
      </c>
      <c r="I810" s="21">
        <v>0</v>
      </c>
      <c r="M810" s="2">
        <v>500</v>
      </c>
    </row>
    <row r="811" spans="2:13" ht="12.75" hidden="1">
      <c r="B811" s="67"/>
      <c r="C811" s="63"/>
      <c r="D811" s="63"/>
      <c r="E811" s="63"/>
      <c r="F811" s="66"/>
      <c r="H811" s="5">
        <v>0</v>
      </c>
      <c r="I811" s="21">
        <v>0</v>
      </c>
      <c r="M811" s="2">
        <v>500</v>
      </c>
    </row>
    <row r="812" spans="2:13" ht="12.75" hidden="1">
      <c r="B812" s="67"/>
      <c r="C812" s="63"/>
      <c r="D812" s="63"/>
      <c r="E812" s="63"/>
      <c r="F812" s="66"/>
      <c r="H812" s="5">
        <v>0</v>
      </c>
      <c r="I812" s="21">
        <v>0</v>
      </c>
      <c r="M812" s="2">
        <v>500</v>
      </c>
    </row>
    <row r="813" spans="2:13" ht="12.75" hidden="1">
      <c r="B813" s="67"/>
      <c r="C813" s="63"/>
      <c r="D813" s="63"/>
      <c r="E813" s="63"/>
      <c r="F813" s="66"/>
      <c r="H813" s="5">
        <v>0</v>
      </c>
      <c r="I813" s="21">
        <v>0</v>
      </c>
      <c r="M813" s="2">
        <v>500</v>
      </c>
    </row>
    <row r="814" spans="2:13" ht="12.75" hidden="1">
      <c r="B814" s="67"/>
      <c r="C814" s="63"/>
      <c r="D814" s="63"/>
      <c r="E814" s="63"/>
      <c r="F814" s="66"/>
      <c r="H814" s="5">
        <v>0</v>
      </c>
      <c r="I814" s="21">
        <v>0</v>
      </c>
      <c r="M814" s="2">
        <v>500</v>
      </c>
    </row>
    <row r="815" spans="2:13" ht="12.75" hidden="1">
      <c r="B815" s="67"/>
      <c r="C815" s="63"/>
      <c r="D815" s="63"/>
      <c r="E815" s="63"/>
      <c r="F815" s="66"/>
      <c r="H815" s="5">
        <v>0</v>
      </c>
      <c r="I815" s="21">
        <v>0</v>
      </c>
      <c r="M815" s="2">
        <v>500</v>
      </c>
    </row>
    <row r="816" spans="2:13" ht="12.75" hidden="1">
      <c r="B816" s="67"/>
      <c r="C816" s="63"/>
      <c r="D816" s="63"/>
      <c r="E816" s="63"/>
      <c r="F816" s="66"/>
      <c r="H816" s="5">
        <v>0</v>
      </c>
      <c r="I816" s="21">
        <v>0</v>
      </c>
      <c r="M816" s="2">
        <v>500</v>
      </c>
    </row>
    <row r="817" spans="2:13" ht="12.75" hidden="1">
      <c r="B817" s="67"/>
      <c r="C817" s="63"/>
      <c r="D817" s="63"/>
      <c r="E817" s="63"/>
      <c r="F817" s="66"/>
      <c r="H817" s="5">
        <v>0</v>
      </c>
      <c r="I817" s="21">
        <v>0</v>
      </c>
      <c r="M817" s="2">
        <v>500</v>
      </c>
    </row>
    <row r="818" spans="2:13" ht="12.75" hidden="1">
      <c r="B818" s="67"/>
      <c r="C818" s="63"/>
      <c r="D818" s="63"/>
      <c r="E818" s="63"/>
      <c r="F818" s="66"/>
      <c r="H818" s="5">
        <v>0</v>
      </c>
      <c r="I818" s="21">
        <v>0</v>
      </c>
      <c r="M818" s="2">
        <v>500</v>
      </c>
    </row>
    <row r="819" spans="2:13" ht="12.75" hidden="1">
      <c r="B819" s="67"/>
      <c r="C819" s="63"/>
      <c r="D819" s="63"/>
      <c r="E819" s="63"/>
      <c r="F819" s="66"/>
      <c r="H819" s="5">
        <v>0</v>
      </c>
      <c r="I819" s="21">
        <v>0</v>
      </c>
      <c r="M819" s="2">
        <v>500</v>
      </c>
    </row>
    <row r="820" spans="2:13" ht="12.75" hidden="1">
      <c r="B820" s="67"/>
      <c r="C820" s="63"/>
      <c r="D820" s="63"/>
      <c r="E820" s="63"/>
      <c r="F820" s="66"/>
      <c r="H820" s="5">
        <v>0</v>
      </c>
      <c r="I820" s="21">
        <v>0</v>
      </c>
      <c r="M820" s="2">
        <v>500</v>
      </c>
    </row>
    <row r="821" spans="2:13" ht="12.75" hidden="1">
      <c r="B821" s="67"/>
      <c r="C821" s="63"/>
      <c r="D821" s="63"/>
      <c r="E821" s="63"/>
      <c r="F821" s="66"/>
      <c r="H821" s="5">
        <v>0</v>
      </c>
      <c r="I821" s="21">
        <v>0</v>
      </c>
      <c r="M821" s="2">
        <v>500</v>
      </c>
    </row>
    <row r="822" spans="2:13" ht="12.75" hidden="1">
      <c r="B822" s="67"/>
      <c r="C822" s="63"/>
      <c r="D822" s="63"/>
      <c r="E822" s="63"/>
      <c r="F822" s="66"/>
      <c r="H822" s="5">
        <v>0</v>
      </c>
      <c r="I822" s="21">
        <v>0</v>
      </c>
      <c r="M822" s="2">
        <v>500</v>
      </c>
    </row>
    <row r="823" spans="2:13" ht="12.75" hidden="1">
      <c r="B823" s="67"/>
      <c r="C823" s="63"/>
      <c r="D823" s="63"/>
      <c r="E823" s="63"/>
      <c r="F823" s="66"/>
      <c r="H823" s="5">
        <v>0</v>
      </c>
      <c r="I823" s="21">
        <v>0</v>
      </c>
      <c r="M823" s="2">
        <v>500</v>
      </c>
    </row>
    <row r="824" spans="2:13" ht="12.75" hidden="1">
      <c r="B824" s="67"/>
      <c r="C824" s="63"/>
      <c r="D824" s="63"/>
      <c r="E824" s="63"/>
      <c r="F824" s="66"/>
      <c r="H824" s="5">
        <v>0</v>
      </c>
      <c r="I824" s="21">
        <v>0</v>
      </c>
      <c r="M824" s="2">
        <v>500</v>
      </c>
    </row>
    <row r="825" spans="2:13" ht="12.75" hidden="1">
      <c r="B825" s="67"/>
      <c r="C825" s="63"/>
      <c r="D825" s="63"/>
      <c r="E825" s="63"/>
      <c r="F825" s="66"/>
      <c r="H825" s="5">
        <v>0</v>
      </c>
      <c r="I825" s="21">
        <v>0</v>
      </c>
      <c r="M825" s="2">
        <v>500</v>
      </c>
    </row>
    <row r="826" spans="2:13" ht="12.75" hidden="1">
      <c r="B826" s="67"/>
      <c r="C826" s="63"/>
      <c r="D826" s="63"/>
      <c r="E826" s="63"/>
      <c r="F826" s="66"/>
      <c r="H826" s="5">
        <v>0</v>
      </c>
      <c r="I826" s="21">
        <v>0</v>
      </c>
      <c r="M826" s="2">
        <v>500</v>
      </c>
    </row>
    <row r="827" spans="2:13" ht="12.75" hidden="1">
      <c r="B827" s="67"/>
      <c r="C827" s="63"/>
      <c r="D827" s="63"/>
      <c r="E827" s="63"/>
      <c r="F827" s="66"/>
      <c r="H827" s="5">
        <v>0</v>
      </c>
      <c r="I827" s="21">
        <v>0</v>
      </c>
      <c r="M827" s="2">
        <v>500</v>
      </c>
    </row>
    <row r="828" spans="2:13" ht="12.75" hidden="1">
      <c r="B828" s="67"/>
      <c r="C828" s="63"/>
      <c r="D828" s="63"/>
      <c r="E828" s="63"/>
      <c r="F828" s="66"/>
      <c r="H828" s="5">
        <v>0</v>
      </c>
      <c r="I828" s="21">
        <v>0</v>
      </c>
      <c r="M828" s="2">
        <v>500</v>
      </c>
    </row>
    <row r="829" spans="2:13" ht="12.75" hidden="1">
      <c r="B829" s="67"/>
      <c r="C829" s="63"/>
      <c r="D829" s="63"/>
      <c r="E829" s="63"/>
      <c r="F829" s="66"/>
      <c r="H829" s="5">
        <v>0</v>
      </c>
      <c r="I829" s="21">
        <v>0</v>
      </c>
      <c r="M829" s="2">
        <v>500</v>
      </c>
    </row>
    <row r="830" spans="2:13" ht="12.75" hidden="1">
      <c r="B830" s="67"/>
      <c r="C830" s="63"/>
      <c r="D830" s="63"/>
      <c r="E830" s="63"/>
      <c r="F830" s="66"/>
      <c r="H830" s="5">
        <v>0</v>
      </c>
      <c r="I830" s="21">
        <v>0</v>
      </c>
      <c r="M830" s="2">
        <v>500</v>
      </c>
    </row>
    <row r="831" spans="2:13" ht="12.75" hidden="1">
      <c r="B831" s="67"/>
      <c r="C831" s="63"/>
      <c r="D831" s="63"/>
      <c r="E831" s="63"/>
      <c r="F831" s="66"/>
      <c r="H831" s="5">
        <v>0</v>
      </c>
      <c r="I831" s="21">
        <v>0</v>
      </c>
      <c r="M831" s="2">
        <v>500</v>
      </c>
    </row>
    <row r="832" spans="2:13" ht="12.75" hidden="1">
      <c r="B832" s="67"/>
      <c r="C832" s="63"/>
      <c r="D832" s="63"/>
      <c r="E832" s="63"/>
      <c r="F832" s="66"/>
      <c r="H832" s="5">
        <v>0</v>
      </c>
      <c r="I832" s="21">
        <v>0</v>
      </c>
      <c r="M832" s="2">
        <v>500</v>
      </c>
    </row>
    <row r="833" spans="2:13" ht="12.75" hidden="1">
      <c r="B833" s="67"/>
      <c r="C833" s="63"/>
      <c r="D833" s="63"/>
      <c r="E833" s="63"/>
      <c r="F833" s="66"/>
      <c r="H833" s="5">
        <v>0</v>
      </c>
      <c r="I833" s="21">
        <v>0</v>
      </c>
      <c r="M833" s="2">
        <v>500</v>
      </c>
    </row>
    <row r="834" spans="2:13" ht="12.75" hidden="1">
      <c r="B834" s="67"/>
      <c r="C834" s="63"/>
      <c r="D834" s="63"/>
      <c r="E834" s="63"/>
      <c r="F834" s="66"/>
      <c r="H834" s="5">
        <v>0</v>
      </c>
      <c r="I834" s="21">
        <v>0</v>
      </c>
      <c r="M834" s="2">
        <v>500</v>
      </c>
    </row>
    <row r="835" spans="2:13" ht="12.75" hidden="1">
      <c r="B835" s="67"/>
      <c r="C835" s="63"/>
      <c r="D835" s="63"/>
      <c r="E835" s="63"/>
      <c r="F835" s="66"/>
      <c r="H835" s="5">
        <v>0</v>
      </c>
      <c r="I835" s="21">
        <v>0</v>
      </c>
      <c r="M835" s="2">
        <v>500</v>
      </c>
    </row>
    <row r="836" spans="2:13" ht="12.75" hidden="1">
      <c r="B836" s="67"/>
      <c r="C836" s="63"/>
      <c r="D836" s="63"/>
      <c r="E836" s="63"/>
      <c r="F836" s="66"/>
      <c r="H836" s="5">
        <v>0</v>
      </c>
      <c r="I836" s="21">
        <v>0</v>
      </c>
      <c r="M836" s="2">
        <v>500</v>
      </c>
    </row>
    <row r="837" spans="2:13" ht="12.75" hidden="1">
      <c r="B837" s="67"/>
      <c r="C837" s="63"/>
      <c r="D837" s="63"/>
      <c r="E837" s="63"/>
      <c r="F837" s="66"/>
      <c r="H837" s="5">
        <v>0</v>
      </c>
      <c r="I837" s="21">
        <v>0</v>
      </c>
      <c r="M837" s="2">
        <v>500</v>
      </c>
    </row>
    <row r="838" spans="2:13" ht="12.75" hidden="1">
      <c r="B838" s="67"/>
      <c r="C838" s="63"/>
      <c r="D838" s="63"/>
      <c r="E838" s="63"/>
      <c r="F838" s="66"/>
      <c r="H838" s="5">
        <v>0</v>
      </c>
      <c r="I838" s="21">
        <v>0</v>
      </c>
      <c r="M838" s="2">
        <v>500</v>
      </c>
    </row>
    <row r="839" spans="2:13" ht="12.75" hidden="1">
      <c r="B839" s="67"/>
      <c r="C839" s="63"/>
      <c r="D839" s="63"/>
      <c r="E839" s="63"/>
      <c r="F839" s="66"/>
      <c r="H839" s="5">
        <v>0</v>
      </c>
      <c r="I839" s="21">
        <v>0</v>
      </c>
      <c r="M839" s="2">
        <v>500</v>
      </c>
    </row>
    <row r="840" spans="2:13" ht="12.75" hidden="1">
      <c r="B840" s="67"/>
      <c r="C840" s="63"/>
      <c r="D840" s="63"/>
      <c r="E840" s="63"/>
      <c r="F840" s="66"/>
      <c r="H840" s="5">
        <v>0</v>
      </c>
      <c r="I840" s="21">
        <v>0</v>
      </c>
      <c r="M840" s="2">
        <v>500</v>
      </c>
    </row>
    <row r="841" spans="2:13" ht="12.75" hidden="1">
      <c r="B841" s="67"/>
      <c r="C841" s="63"/>
      <c r="D841" s="63"/>
      <c r="E841" s="63"/>
      <c r="F841" s="66"/>
      <c r="H841" s="5">
        <v>0</v>
      </c>
      <c r="I841" s="21">
        <v>0</v>
      </c>
      <c r="M841" s="2">
        <v>500</v>
      </c>
    </row>
    <row r="842" spans="2:13" ht="12.75" hidden="1">
      <c r="B842" s="67"/>
      <c r="C842" s="63"/>
      <c r="D842" s="63"/>
      <c r="E842" s="63"/>
      <c r="F842" s="66"/>
      <c r="H842" s="5">
        <v>0</v>
      </c>
      <c r="I842" s="21">
        <v>0</v>
      </c>
      <c r="M842" s="2">
        <v>500</v>
      </c>
    </row>
    <row r="843" spans="2:13" ht="12.75" hidden="1">
      <c r="B843" s="67"/>
      <c r="C843" s="63"/>
      <c r="D843" s="63"/>
      <c r="E843" s="63"/>
      <c r="F843" s="66"/>
      <c r="H843" s="5">
        <v>0</v>
      </c>
      <c r="I843" s="21">
        <v>0</v>
      </c>
      <c r="M843" s="2">
        <v>500</v>
      </c>
    </row>
    <row r="844" spans="2:13" ht="12.75" hidden="1">
      <c r="B844" s="67"/>
      <c r="C844" s="63"/>
      <c r="D844" s="63"/>
      <c r="E844" s="63"/>
      <c r="F844" s="66"/>
      <c r="H844" s="5">
        <v>0</v>
      </c>
      <c r="I844" s="21">
        <v>0</v>
      </c>
      <c r="M844" s="2">
        <v>500</v>
      </c>
    </row>
    <row r="845" spans="2:13" ht="12.75" hidden="1">
      <c r="B845" s="67"/>
      <c r="C845" s="63"/>
      <c r="D845" s="63"/>
      <c r="E845" s="63"/>
      <c r="F845" s="66"/>
      <c r="H845" s="5">
        <v>0</v>
      </c>
      <c r="I845" s="21">
        <v>0</v>
      </c>
      <c r="M845" s="2">
        <v>500</v>
      </c>
    </row>
    <row r="846" spans="2:13" ht="12.75" hidden="1">
      <c r="B846" s="67"/>
      <c r="C846" s="63"/>
      <c r="D846" s="63"/>
      <c r="E846" s="63"/>
      <c r="F846" s="66"/>
      <c r="H846" s="5">
        <v>0</v>
      </c>
      <c r="I846" s="21">
        <v>0</v>
      </c>
      <c r="M846" s="2">
        <v>500</v>
      </c>
    </row>
    <row r="847" spans="2:13" ht="12.75" hidden="1">
      <c r="B847" s="67"/>
      <c r="C847" s="63"/>
      <c r="D847" s="63"/>
      <c r="E847" s="63"/>
      <c r="F847" s="66"/>
      <c r="H847" s="5">
        <v>0</v>
      </c>
      <c r="I847" s="21">
        <v>0</v>
      </c>
      <c r="M847" s="2">
        <v>500</v>
      </c>
    </row>
    <row r="848" spans="2:13" ht="12.75" hidden="1">
      <c r="B848" s="67"/>
      <c r="C848" s="63"/>
      <c r="D848" s="63"/>
      <c r="E848" s="63"/>
      <c r="F848" s="66"/>
      <c r="H848" s="5">
        <v>0</v>
      </c>
      <c r="I848" s="21">
        <v>0</v>
      </c>
      <c r="M848" s="2">
        <v>500</v>
      </c>
    </row>
    <row r="849" spans="2:13" ht="12.75" hidden="1">
      <c r="B849" s="67"/>
      <c r="C849" s="63"/>
      <c r="D849" s="63"/>
      <c r="E849" s="63"/>
      <c r="F849" s="66"/>
      <c r="H849" s="5">
        <v>0</v>
      </c>
      <c r="I849" s="21">
        <v>0</v>
      </c>
      <c r="M849" s="2">
        <v>500</v>
      </c>
    </row>
    <row r="850" spans="2:13" ht="12.75" hidden="1">
      <c r="B850" s="67"/>
      <c r="C850" s="63"/>
      <c r="D850" s="63"/>
      <c r="E850" s="63"/>
      <c r="F850" s="66"/>
      <c r="H850" s="5">
        <v>0</v>
      </c>
      <c r="I850" s="21">
        <v>0</v>
      </c>
      <c r="M850" s="2">
        <v>500</v>
      </c>
    </row>
    <row r="851" spans="2:13" ht="12.75" hidden="1">
      <c r="B851" s="67"/>
      <c r="C851" s="63"/>
      <c r="D851" s="63"/>
      <c r="E851" s="63"/>
      <c r="F851" s="66"/>
      <c r="H851" s="5">
        <v>0</v>
      </c>
      <c r="I851" s="21">
        <v>0</v>
      </c>
      <c r="M851" s="2">
        <v>500</v>
      </c>
    </row>
    <row r="852" spans="2:13" ht="12.75" hidden="1">
      <c r="B852" s="67"/>
      <c r="C852" s="63"/>
      <c r="D852" s="63"/>
      <c r="E852" s="63"/>
      <c r="F852" s="66"/>
      <c r="H852" s="5">
        <v>0</v>
      </c>
      <c r="I852" s="21">
        <v>0</v>
      </c>
      <c r="M852" s="2">
        <v>500</v>
      </c>
    </row>
    <row r="853" spans="2:13" ht="12.75" hidden="1">
      <c r="B853" s="67"/>
      <c r="C853" s="253"/>
      <c r="D853" s="63"/>
      <c r="E853" s="63"/>
      <c r="F853" s="66"/>
      <c r="H853" s="5">
        <v>0</v>
      </c>
      <c r="I853" s="21">
        <v>0</v>
      </c>
      <c r="M853" s="2">
        <v>500</v>
      </c>
    </row>
    <row r="854" spans="2:13" ht="12.75" hidden="1">
      <c r="B854" s="67"/>
      <c r="C854" s="63"/>
      <c r="D854" s="63"/>
      <c r="E854" s="63"/>
      <c r="F854" s="66"/>
      <c r="H854" s="5">
        <v>0</v>
      </c>
      <c r="I854" s="21">
        <v>0</v>
      </c>
      <c r="M854" s="2">
        <v>500</v>
      </c>
    </row>
    <row r="855" spans="2:13" ht="12.75" hidden="1">
      <c r="B855" s="67"/>
      <c r="C855" s="63"/>
      <c r="D855" s="63"/>
      <c r="E855" s="63"/>
      <c r="F855" s="66"/>
      <c r="H855" s="5">
        <v>0</v>
      </c>
      <c r="I855" s="21">
        <v>0</v>
      </c>
      <c r="M855" s="2">
        <v>500</v>
      </c>
    </row>
    <row r="856" spans="2:13" ht="12.75" hidden="1">
      <c r="B856" s="67"/>
      <c r="C856" s="63"/>
      <c r="D856" s="63"/>
      <c r="E856" s="63"/>
      <c r="F856" s="66"/>
      <c r="H856" s="5">
        <v>0</v>
      </c>
      <c r="I856" s="21">
        <v>0</v>
      </c>
      <c r="M856" s="2">
        <v>500</v>
      </c>
    </row>
    <row r="857" spans="2:13" ht="12.75" hidden="1">
      <c r="B857" s="67"/>
      <c r="C857" s="63"/>
      <c r="D857" s="63"/>
      <c r="E857" s="63"/>
      <c r="F857" s="66"/>
      <c r="H857" s="5">
        <v>0</v>
      </c>
      <c r="I857" s="21">
        <v>0</v>
      </c>
      <c r="M857" s="2">
        <v>500</v>
      </c>
    </row>
    <row r="858" spans="2:13" ht="12.75" hidden="1">
      <c r="B858" s="67"/>
      <c r="C858" s="63"/>
      <c r="D858" s="63"/>
      <c r="E858" s="63"/>
      <c r="F858" s="66"/>
      <c r="H858" s="5">
        <v>0</v>
      </c>
      <c r="I858" s="21">
        <v>0</v>
      </c>
      <c r="M858" s="2">
        <v>500</v>
      </c>
    </row>
    <row r="859" spans="2:13" ht="12.75" hidden="1">
      <c r="B859" s="67"/>
      <c r="C859" s="63"/>
      <c r="D859" s="63"/>
      <c r="E859" s="63"/>
      <c r="F859" s="66"/>
      <c r="H859" s="5">
        <v>0</v>
      </c>
      <c r="I859" s="21">
        <v>0</v>
      </c>
      <c r="M859" s="2">
        <v>500</v>
      </c>
    </row>
    <row r="860" spans="2:13" ht="12.75" hidden="1">
      <c r="B860" s="254"/>
      <c r="C860" s="63"/>
      <c r="D860" s="63"/>
      <c r="E860" s="63"/>
      <c r="F860" s="66"/>
      <c r="H860" s="5">
        <v>0</v>
      </c>
      <c r="I860" s="21">
        <v>0</v>
      </c>
      <c r="M860" s="2">
        <v>500</v>
      </c>
    </row>
    <row r="861" spans="2:13" ht="12.75" hidden="1">
      <c r="B861" s="67"/>
      <c r="C861" s="63"/>
      <c r="D861" s="63"/>
      <c r="E861" s="63"/>
      <c r="F861" s="66"/>
      <c r="H861" s="5">
        <v>0</v>
      </c>
      <c r="I861" s="21">
        <v>0</v>
      </c>
      <c r="M861" s="2">
        <v>500</v>
      </c>
    </row>
    <row r="862" spans="2:13" ht="12.75" hidden="1">
      <c r="B862" s="67"/>
      <c r="C862" s="63"/>
      <c r="D862" s="63"/>
      <c r="E862" s="63"/>
      <c r="F862" s="66"/>
      <c r="H862" s="5">
        <v>0</v>
      </c>
      <c r="I862" s="21">
        <v>0</v>
      </c>
      <c r="M862" s="2">
        <v>500</v>
      </c>
    </row>
    <row r="863" spans="2:13" ht="12.75" hidden="1">
      <c r="B863" s="67"/>
      <c r="C863" s="63"/>
      <c r="D863" s="63"/>
      <c r="E863" s="63"/>
      <c r="F863" s="66"/>
      <c r="H863" s="5">
        <v>0</v>
      </c>
      <c r="I863" s="21">
        <v>0</v>
      </c>
      <c r="M863" s="2">
        <v>500</v>
      </c>
    </row>
    <row r="864" spans="2:13" ht="12.75" hidden="1">
      <c r="B864" s="65"/>
      <c r="C864" s="63"/>
      <c r="D864" s="63"/>
      <c r="E864" s="63"/>
      <c r="F864" s="66"/>
      <c r="H864" s="5">
        <v>0</v>
      </c>
      <c r="I864" s="21">
        <v>0</v>
      </c>
      <c r="M864" s="2">
        <v>500</v>
      </c>
    </row>
    <row r="865" spans="2:13" ht="12.75" hidden="1">
      <c r="B865" s="65"/>
      <c r="C865" s="63"/>
      <c r="D865" s="63"/>
      <c r="E865" s="63"/>
      <c r="F865" s="66"/>
      <c r="H865" s="5">
        <v>0</v>
      </c>
      <c r="I865" s="21">
        <v>0</v>
      </c>
      <c r="M865" s="2">
        <v>500</v>
      </c>
    </row>
    <row r="866" spans="2:13" ht="12.75" hidden="1">
      <c r="B866" s="65"/>
      <c r="C866" s="63"/>
      <c r="D866" s="63"/>
      <c r="E866" s="63"/>
      <c r="F866" s="66"/>
      <c r="H866" s="5">
        <v>0</v>
      </c>
      <c r="I866" s="21">
        <v>0</v>
      </c>
      <c r="M866" s="2">
        <v>500</v>
      </c>
    </row>
    <row r="867" spans="2:13" ht="12.75" hidden="1">
      <c r="B867" s="67"/>
      <c r="C867" s="63"/>
      <c r="D867" s="63"/>
      <c r="E867" s="63"/>
      <c r="F867" s="66"/>
      <c r="H867" s="5">
        <v>0</v>
      </c>
      <c r="I867" s="21">
        <v>0</v>
      </c>
      <c r="M867" s="2">
        <v>500</v>
      </c>
    </row>
    <row r="868" spans="2:13" ht="12.75" hidden="1">
      <c r="B868" s="67"/>
      <c r="C868" s="63"/>
      <c r="D868" s="63"/>
      <c r="E868" s="63"/>
      <c r="F868" s="66"/>
      <c r="H868" s="5">
        <v>0</v>
      </c>
      <c r="I868" s="21">
        <v>0</v>
      </c>
      <c r="M868" s="2">
        <v>500</v>
      </c>
    </row>
    <row r="869" spans="2:13" ht="12.75" hidden="1">
      <c r="B869" s="249"/>
      <c r="C869" s="63"/>
      <c r="D869" s="63"/>
      <c r="E869" s="63"/>
      <c r="F869" s="66"/>
      <c r="H869" s="5">
        <v>0</v>
      </c>
      <c r="I869" s="21">
        <v>0</v>
      </c>
      <c r="M869" s="2">
        <v>500</v>
      </c>
    </row>
    <row r="870" spans="2:13" ht="12.75" hidden="1">
      <c r="B870" s="249"/>
      <c r="C870" s="63"/>
      <c r="D870" s="63"/>
      <c r="E870" s="63"/>
      <c r="F870" s="66"/>
      <c r="H870" s="5">
        <v>0</v>
      </c>
      <c r="I870" s="21">
        <v>0</v>
      </c>
      <c r="M870" s="2">
        <v>500</v>
      </c>
    </row>
    <row r="871" spans="2:13" ht="12.75" hidden="1">
      <c r="B871" s="67"/>
      <c r="C871" s="63"/>
      <c r="D871" s="63"/>
      <c r="E871" s="63"/>
      <c r="F871" s="66"/>
      <c r="H871" s="5">
        <v>0</v>
      </c>
      <c r="I871" s="21">
        <v>0</v>
      </c>
      <c r="M871" s="2">
        <v>500</v>
      </c>
    </row>
    <row r="872" spans="2:13" ht="12.75" hidden="1">
      <c r="B872" s="67"/>
      <c r="C872" s="63"/>
      <c r="D872" s="63"/>
      <c r="E872" s="63"/>
      <c r="F872" s="66"/>
      <c r="H872" s="5">
        <v>0</v>
      </c>
      <c r="I872" s="21">
        <v>0</v>
      </c>
      <c r="M872" s="2">
        <v>500</v>
      </c>
    </row>
    <row r="873" spans="2:13" ht="12.75" hidden="1">
      <c r="B873" s="67"/>
      <c r="C873" s="63"/>
      <c r="D873" s="63"/>
      <c r="E873" s="63"/>
      <c r="F873" s="66"/>
      <c r="H873" s="5">
        <v>0</v>
      </c>
      <c r="I873" s="21">
        <v>0</v>
      </c>
      <c r="M873" s="2">
        <v>500</v>
      </c>
    </row>
    <row r="874" spans="2:13" ht="12.75" hidden="1">
      <c r="B874" s="67"/>
      <c r="C874" s="63"/>
      <c r="D874" s="63"/>
      <c r="E874" s="63"/>
      <c r="F874" s="66"/>
      <c r="H874" s="5">
        <v>0</v>
      </c>
      <c r="I874" s="21">
        <v>0</v>
      </c>
      <c r="M874" s="2">
        <v>500</v>
      </c>
    </row>
    <row r="875" spans="2:13" ht="12.75" hidden="1">
      <c r="B875" s="67"/>
      <c r="C875" s="63"/>
      <c r="D875" s="63"/>
      <c r="E875" s="63"/>
      <c r="F875" s="66"/>
      <c r="H875" s="5">
        <v>0</v>
      </c>
      <c r="I875" s="21">
        <v>0</v>
      </c>
      <c r="M875" s="2">
        <v>500</v>
      </c>
    </row>
    <row r="876" spans="2:13" ht="12.75" hidden="1">
      <c r="B876" s="67"/>
      <c r="C876" s="63"/>
      <c r="D876" s="63"/>
      <c r="E876" s="63"/>
      <c r="F876" s="66"/>
      <c r="H876" s="5">
        <v>0</v>
      </c>
      <c r="I876" s="21">
        <v>0</v>
      </c>
      <c r="M876" s="2">
        <v>500</v>
      </c>
    </row>
    <row r="877" spans="2:13" ht="12.75" hidden="1">
      <c r="B877" s="67"/>
      <c r="C877" s="63"/>
      <c r="D877" s="63"/>
      <c r="E877" s="63"/>
      <c r="F877" s="66"/>
      <c r="H877" s="5">
        <v>0</v>
      </c>
      <c r="I877" s="21">
        <v>0</v>
      </c>
      <c r="M877" s="2">
        <v>500</v>
      </c>
    </row>
    <row r="878" spans="2:13" ht="12.75" hidden="1">
      <c r="B878" s="67"/>
      <c r="C878" s="63"/>
      <c r="D878" s="63"/>
      <c r="E878" s="63"/>
      <c r="F878" s="66"/>
      <c r="H878" s="5">
        <v>0</v>
      </c>
      <c r="I878" s="21">
        <v>0</v>
      </c>
      <c r="M878" s="2">
        <v>500</v>
      </c>
    </row>
    <row r="879" spans="2:13" ht="12.75" hidden="1">
      <c r="B879" s="67"/>
      <c r="C879" s="63"/>
      <c r="D879" s="63"/>
      <c r="E879" s="63"/>
      <c r="F879" s="66"/>
      <c r="H879" s="5">
        <v>0</v>
      </c>
      <c r="I879" s="21">
        <v>0</v>
      </c>
      <c r="M879" s="2">
        <v>500</v>
      </c>
    </row>
    <row r="880" spans="2:13" ht="12.75" hidden="1">
      <c r="B880" s="67"/>
      <c r="C880" s="63"/>
      <c r="D880" s="63"/>
      <c r="E880" s="63"/>
      <c r="F880" s="66"/>
      <c r="H880" s="5">
        <v>0</v>
      </c>
      <c r="I880" s="21">
        <v>0</v>
      </c>
      <c r="M880" s="2">
        <v>500</v>
      </c>
    </row>
    <row r="881" spans="2:13" ht="12.75" hidden="1">
      <c r="B881" s="67"/>
      <c r="C881" s="63"/>
      <c r="D881" s="63"/>
      <c r="E881" s="63"/>
      <c r="F881" s="66"/>
      <c r="H881" s="5">
        <v>0</v>
      </c>
      <c r="I881" s="21">
        <v>0</v>
      </c>
      <c r="M881" s="2">
        <v>500</v>
      </c>
    </row>
    <row r="882" spans="2:13" ht="12.75" hidden="1">
      <c r="B882" s="67"/>
      <c r="C882" s="63"/>
      <c r="D882" s="63"/>
      <c r="E882" s="63"/>
      <c r="F882" s="66"/>
      <c r="H882" s="5">
        <v>0</v>
      </c>
      <c r="I882" s="21">
        <v>0</v>
      </c>
      <c r="M882" s="2">
        <v>500</v>
      </c>
    </row>
    <row r="883" spans="2:13" ht="12.75" hidden="1">
      <c r="B883" s="67"/>
      <c r="C883" s="63"/>
      <c r="D883" s="63"/>
      <c r="E883" s="63"/>
      <c r="F883" s="66"/>
      <c r="H883" s="5">
        <v>0</v>
      </c>
      <c r="I883" s="21">
        <v>0</v>
      </c>
      <c r="M883" s="2">
        <v>500</v>
      </c>
    </row>
    <row r="884" spans="2:13" ht="12.75" hidden="1">
      <c r="B884" s="67"/>
      <c r="C884" s="63"/>
      <c r="D884" s="63"/>
      <c r="E884" s="63"/>
      <c r="F884" s="66"/>
      <c r="H884" s="5">
        <v>0</v>
      </c>
      <c r="I884" s="21">
        <v>0</v>
      </c>
      <c r="M884" s="2">
        <v>500</v>
      </c>
    </row>
    <row r="885" spans="2:13" ht="12.75" hidden="1">
      <c r="B885" s="67"/>
      <c r="C885" s="63"/>
      <c r="D885" s="63"/>
      <c r="E885" s="63"/>
      <c r="F885" s="66"/>
      <c r="H885" s="5">
        <v>0</v>
      </c>
      <c r="I885" s="21">
        <v>0</v>
      </c>
      <c r="M885" s="2">
        <v>500</v>
      </c>
    </row>
    <row r="886" spans="2:13" ht="12.75" hidden="1">
      <c r="B886" s="67"/>
      <c r="C886" s="63"/>
      <c r="D886" s="63"/>
      <c r="E886" s="63"/>
      <c r="F886" s="66"/>
      <c r="H886" s="5">
        <v>0</v>
      </c>
      <c r="I886" s="21">
        <v>0</v>
      </c>
      <c r="M886" s="2">
        <v>500</v>
      </c>
    </row>
    <row r="887" spans="2:13" ht="12.75" hidden="1">
      <c r="B887" s="67"/>
      <c r="C887" s="63"/>
      <c r="D887" s="63"/>
      <c r="E887" s="63"/>
      <c r="F887" s="66"/>
      <c r="H887" s="5">
        <v>0</v>
      </c>
      <c r="I887" s="21">
        <v>0</v>
      </c>
      <c r="M887" s="2">
        <v>500</v>
      </c>
    </row>
    <row r="888" spans="2:13" ht="12.75" hidden="1">
      <c r="B888" s="67"/>
      <c r="C888" s="63"/>
      <c r="D888" s="63"/>
      <c r="E888" s="63"/>
      <c r="F888" s="66"/>
      <c r="H888" s="5">
        <v>0</v>
      </c>
      <c r="I888" s="21">
        <v>0</v>
      </c>
      <c r="M888" s="2">
        <v>500</v>
      </c>
    </row>
    <row r="889" spans="2:13" ht="12.75" hidden="1">
      <c r="B889" s="67"/>
      <c r="C889" s="63"/>
      <c r="D889" s="63"/>
      <c r="E889" s="63"/>
      <c r="F889" s="66"/>
      <c r="H889" s="5">
        <v>0</v>
      </c>
      <c r="I889" s="21">
        <v>0</v>
      </c>
      <c r="M889" s="2">
        <v>500</v>
      </c>
    </row>
    <row r="890" spans="2:13" ht="12.75" hidden="1">
      <c r="B890" s="67"/>
      <c r="C890" s="63"/>
      <c r="D890" s="63"/>
      <c r="E890" s="63"/>
      <c r="F890" s="66"/>
      <c r="H890" s="5">
        <v>0</v>
      </c>
      <c r="I890" s="21">
        <v>0</v>
      </c>
      <c r="M890" s="2">
        <v>500</v>
      </c>
    </row>
    <row r="891" spans="2:13" ht="12.75" hidden="1">
      <c r="B891" s="67"/>
      <c r="C891" s="63"/>
      <c r="D891" s="63"/>
      <c r="E891" s="63"/>
      <c r="F891" s="66"/>
      <c r="H891" s="5">
        <v>0</v>
      </c>
      <c r="I891" s="21">
        <v>0</v>
      </c>
      <c r="M891" s="2">
        <v>500</v>
      </c>
    </row>
    <row r="892" spans="2:13" ht="12.75" hidden="1">
      <c r="B892" s="67"/>
      <c r="C892" s="63"/>
      <c r="D892" s="63"/>
      <c r="E892" s="63"/>
      <c r="F892" s="66"/>
      <c r="H892" s="5">
        <v>0</v>
      </c>
      <c r="I892" s="21">
        <v>0</v>
      </c>
      <c r="M892" s="2">
        <v>500</v>
      </c>
    </row>
    <row r="893" spans="2:13" ht="12.75" hidden="1">
      <c r="B893" s="67"/>
      <c r="C893" s="63"/>
      <c r="D893" s="63"/>
      <c r="E893" s="63"/>
      <c r="F893" s="66"/>
      <c r="H893" s="5">
        <v>0</v>
      </c>
      <c r="I893" s="21">
        <v>0</v>
      </c>
      <c r="M893" s="2">
        <v>500</v>
      </c>
    </row>
    <row r="894" spans="2:13" ht="12.75" hidden="1">
      <c r="B894" s="67"/>
      <c r="C894" s="63"/>
      <c r="D894" s="63"/>
      <c r="E894" s="63"/>
      <c r="F894" s="66"/>
      <c r="H894" s="5">
        <v>0</v>
      </c>
      <c r="I894" s="21">
        <v>0</v>
      </c>
      <c r="M894" s="2">
        <v>500</v>
      </c>
    </row>
    <row r="895" spans="2:13" ht="12.75" hidden="1">
      <c r="B895" s="67"/>
      <c r="C895" s="63"/>
      <c r="D895" s="63"/>
      <c r="E895" s="63"/>
      <c r="F895" s="66"/>
      <c r="H895" s="5">
        <v>0</v>
      </c>
      <c r="I895" s="21">
        <v>0</v>
      </c>
      <c r="M895" s="2">
        <v>500</v>
      </c>
    </row>
    <row r="896" spans="2:13" ht="12.75" hidden="1">
      <c r="B896" s="67"/>
      <c r="C896" s="63"/>
      <c r="D896" s="63"/>
      <c r="E896" s="63"/>
      <c r="F896" s="66"/>
      <c r="H896" s="5">
        <v>0</v>
      </c>
      <c r="I896" s="21">
        <v>0</v>
      </c>
      <c r="M896" s="2">
        <v>500</v>
      </c>
    </row>
    <row r="897" spans="2:13" ht="12.75" hidden="1">
      <c r="B897" s="67"/>
      <c r="C897" s="63"/>
      <c r="D897" s="63"/>
      <c r="E897" s="63"/>
      <c r="F897" s="66"/>
      <c r="H897" s="5">
        <v>0</v>
      </c>
      <c r="I897" s="21">
        <v>0</v>
      </c>
      <c r="M897" s="2">
        <v>500</v>
      </c>
    </row>
    <row r="898" spans="2:13" ht="12.75" hidden="1">
      <c r="B898" s="67"/>
      <c r="C898" s="63"/>
      <c r="D898" s="63"/>
      <c r="E898" s="63"/>
      <c r="F898" s="66"/>
      <c r="H898" s="5">
        <v>0</v>
      </c>
      <c r="I898" s="21">
        <v>0</v>
      </c>
      <c r="M898" s="2">
        <v>500</v>
      </c>
    </row>
    <row r="899" spans="2:13" ht="12.75" hidden="1">
      <c r="B899" s="67"/>
      <c r="C899" s="63"/>
      <c r="D899" s="63"/>
      <c r="E899" s="63"/>
      <c r="F899" s="66"/>
      <c r="H899" s="5">
        <v>0</v>
      </c>
      <c r="I899" s="21">
        <v>0</v>
      </c>
      <c r="M899" s="2">
        <v>500</v>
      </c>
    </row>
    <row r="900" spans="2:13" ht="12.75" hidden="1">
      <c r="B900" s="67"/>
      <c r="C900" s="63"/>
      <c r="D900" s="63"/>
      <c r="E900" s="63"/>
      <c r="F900" s="66"/>
      <c r="H900" s="5">
        <v>0</v>
      </c>
      <c r="I900" s="21">
        <v>0</v>
      </c>
      <c r="M900" s="2">
        <v>500</v>
      </c>
    </row>
    <row r="901" spans="2:13" ht="12.75" hidden="1">
      <c r="B901" s="67"/>
      <c r="C901" s="63"/>
      <c r="D901" s="63"/>
      <c r="E901" s="63"/>
      <c r="F901" s="66"/>
      <c r="H901" s="5">
        <v>0</v>
      </c>
      <c r="I901" s="21">
        <v>0</v>
      </c>
      <c r="M901" s="2">
        <v>500</v>
      </c>
    </row>
    <row r="902" spans="2:13" ht="12.75" hidden="1">
      <c r="B902" s="67"/>
      <c r="C902" s="63"/>
      <c r="D902" s="63"/>
      <c r="E902" s="63"/>
      <c r="F902" s="66"/>
      <c r="H902" s="5">
        <v>0</v>
      </c>
      <c r="I902" s="21">
        <v>0</v>
      </c>
      <c r="M902" s="2">
        <v>500</v>
      </c>
    </row>
    <row r="903" spans="2:13" ht="12.75" hidden="1">
      <c r="B903" s="67"/>
      <c r="C903" s="63"/>
      <c r="D903" s="63"/>
      <c r="E903" s="63"/>
      <c r="F903" s="66"/>
      <c r="H903" s="5">
        <v>0</v>
      </c>
      <c r="I903" s="21">
        <v>0</v>
      </c>
      <c r="M903" s="2">
        <v>500</v>
      </c>
    </row>
    <row r="904" spans="2:13" ht="12.75" hidden="1">
      <c r="B904" s="67"/>
      <c r="C904" s="63"/>
      <c r="D904" s="63"/>
      <c r="E904" s="63"/>
      <c r="F904" s="66"/>
      <c r="H904" s="5">
        <v>0</v>
      </c>
      <c r="I904" s="21">
        <v>0</v>
      </c>
      <c r="M904" s="2">
        <v>500</v>
      </c>
    </row>
    <row r="905" spans="2:13" ht="12.75" hidden="1">
      <c r="B905" s="67"/>
      <c r="C905" s="63"/>
      <c r="D905" s="63"/>
      <c r="E905" s="63"/>
      <c r="F905" s="66"/>
      <c r="H905" s="5">
        <v>0</v>
      </c>
      <c r="I905" s="21">
        <v>0</v>
      </c>
      <c r="M905" s="2">
        <v>500</v>
      </c>
    </row>
    <row r="906" spans="2:13" ht="12.75" hidden="1">
      <c r="B906" s="67"/>
      <c r="C906" s="63"/>
      <c r="D906" s="63"/>
      <c r="E906" s="63"/>
      <c r="F906" s="66"/>
      <c r="H906" s="5">
        <v>0</v>
      </c>
      <c r="I906" s="21">
        <v>0</v>
      </c>
      <c r="M906" s="2">
        <v>500</v>
      </c>
    </row>
    <row r="907" spans="2:13" ht="12.75" hidden="1">
      <c r="B907" s="67"/>
      <c r="C907" s="63"/>
      <c r="D907" s="63"/>
      <c r="E907" s="63"/>
      <c r="F907" s="66"/>
      <c r="H907" s="5">
        <v>0</v>
      </c>
      <c r="I907" s="21">
        <v>0</v>
      </c>
      <c r="M907" s="2">
        <v>500</v>
      </c>
    </row>
    <row r="908" spans="2:13" ht="12.75" hidden="1">
      <c r="B908" s="67"/>
      <c r="C908" s="63"/>
      <c r="D908" s="63"/>
      <c r="E908" s="63"/>
      <c r="F908" s="66"/>
      <c r="H908" s="5">
        <v>0</v>
      </c>
      <c r="I908" s="21">
        <v>0</v>
      </c>
      <c r="M908" s="2">
        <v>500</v>
      </c>
    </row>
    <row r="909" spans="2:13" ht="12.75" hidden="1">
      <c r="B909" s="67"/>
      <c r="C909" s="63"/>
      <c r="D909" s="63"/>
      <c r="E909" s="63"/>
      <c r="F909" s="66"/>
      <c r="H909" s="5">
        <v>0</v>
      </c>
      <c r="I909" s="21">
        <v>0</v>
      </c>
      <c r="M909" s="2">
        <v>500</v>
      </c>
    </row>
    <row r="910" spans="2:13" ht="12.75" hidden="1">
      <c r="B910" s="67"/>
      <c r="C910" s="63"/>
      <c r="D910" s="63"/>
      <c r="E910" s="63"/>
      <c r="F910" s="66"/>
      <c r="H910" s="5">
        <v>0</v>
      </c>
      <c r="I910" s="21">
        <v>0</v>
      </c>
      <c r="M910" s="2">
        <v>500</v>
      </c>
    </row>
    <row r="911" spans="2:13" ht="12.75" hidden="1">
      <c r="B911" s="65"/>
      <c r="C911" s="63"/>
      <c r="D911" s="63"/>
      <c r="E911" s="63"/>
      <c r="F911" s="66"/>
      <c r="H911" s="5">
        <v>0</v>
      </c>
      <c r="I911" s="21">
        <v>0</v>
      </c>
      <c r="M911" s="2">
        <v>500</v>
      </c>
    </row>
    <row r="912" spans="2:13" ht="12.75" hidden="1">
      <c r="B912" s="65"/>
      <c r="C912" s="63"/>
      <c r="D912" s="63"/>
      <c r="E912" s="63"/>
      <c r="F912" s="66"/>
      <c r="H912" s="5">
        <v>0</v>
      </c>
      <c r="I912" s="21">
        <v>0</v>
      </c>
      <c r="M912" s="2">
        <v>500</v>
      </c>
    </row>
    <row r="913" spans="2:13" ht="12.75" hidden="1">
      <c r="B913" s="65"/>
      <c r="C913" s="63"/>
      <c r="D913" s="63"/>
      <c r="E913" s="63"/>
      <c r="F913" s="66"/>
      <c r="H913" s="5">
        <v>0</v>
      </c>
      <c r="I913" s="21">
        <v>0</v>
      </c>
      <c r="M913" s="2">
        <v>500</v>
      </c>
    </row>
    <row r="914" spans="2:13" ht="12.75" hidden="1">
      <c r="B914" s="65"/>
      <c r="C914" s="63"/>
      <c r="D914" s="63"/>
      <c r="E914" s="63"/>
      <c r="F914" s="66"/>
      <c r="H914" s="5">
        <v>0</v>
      </c>
      <c r="I914" s="21">
        <v>0</v>
      </c>
      <c r="M914" s="2">
        <v>500</v>
      </c>
    </row>
    <row r="915" spans="2:13" ht="12.75" hidden="1">
      <c r="B915" s="67"/>
      <c r="C915" s="63"/>
      <c r="D915" s="63"/>
      <c r="E915" s="63"/>
      <c r="F915" s="66"/>
      <c r="H915" s="5">
        <v>0</v>
      </c>
      <c r="I915" s="21">
        <v>0</v>
      </c>
      <c r="M915" s="2">
        <v>500</v>
      </c>
    </row>
    <row r="916" spans="2:13" ht="12.75" hidden="1">
      <c r="B916" s="67"/>
      <c r="C916" s="63"/>
      <c r="D916" s="63"/>
      <c r="E916" s="63"/>
      <c r="F916" s="66"/>
      <c r="H916" s="5">
        <v>0</v>
      </c>
      <c r="I916" s="21">
        <v>0</v>
      </c>
      <c r="M916" s="2">
        <v>500</v>
      </c>
    </row>
    <row r="917" spans="2:13" ht="12.75" hidden="1">
      <c r="B917" s="67"/>
      <c r="C917" s="63"/>
      <c r="D917" s="63"/>
      <c r="E917" s="63"/>
      <c r="F917" s="66"/>
      <c r="H917" s="5">
        <v>0</v>
      </c>
      <c r="I917" s="21">
        <v>0</v>
      </c>
      <c r="M917" s="2">
        <v>500</v>
      </c>
    </row>
    <row r="918" spans="2:13" ht="12.75" hidden="1">
      <c r="B918" s="67"/>
      <c r="C918" s="63"/>
      <c r="D918" s="63"/>
      <c r="E918" s="63"/>
      <c r="F918" s="66"/>
      <c r="H918" s="5">
        <v>0</v>
      </c>
      <c r="I918" s="21">
        <v>0</v>
      </c>
      <c r="M918" s="2">
        <v>500</v>
      </c>
    </row>
    <row r="919" spans="2:13" ht="12.75" hidden="1">
      <c r="B919" s="67"/>
      <c r="C919" s="63"/>
      <c r="D919" s="63"/>
      <c r="E919" s="63"/>
      <c r="F919" s="66"/>
      <c r="H919" s="5">
        <v>0</v>
      </c>
      <c r="I919" s="21">
        <v>0</v>
      </c>
      <c r="M919" s="2">
        <v>500</v>
      </c>
    </row>
    <row r="920" spans="2:13" ht="12.75" hidden="1">
      <c r="B920" s="67"/>
      <c r="C920" s="63"/>
      <c r="D920" s="63"/>
      <c r="E920" s="63"/>
      <c r="F920" s="66"/>
      <c r="H920" s="5">
        <v>0</v>
      </c>
      <c r="I920" s="21">
        <v>0</v>
      </c>
      <c r="M920" s="2">
        <v>500</v>
      </c>
    </row>
    <row r="921" spans="2:13" ht="12.75" hidden="1">
      <c r="B921" s="67"/>
      <c r="C921" s="63"/>
      <c r="D921" s="63"/>
      <c r="E921" s="63"/>
      <c r="F921" s="66"/>
      <c r="H921" s="5">
        <v>0</v>
      </c>
      <c r="I921" s="21">
        <v>0</v>
      </c>
      <c r="M921" s="2">
        <v>500</v>
      </c>
    </row>
    <row r="922" spans="2:13" ht="12.75" hidden="1">
      <c r="B922" s="67"/>
      <c r="C922" s="63"/>
      <c r="D922" s="63"/>
      <c r="E922" s="63"/>
      <c r="F922" s="66"/>
      <c r="H922" s="5">
        <v>0</v>
      </c>
      <c r="I922" s="21">
        <v>0</v>
      </c>
      <c r="M922" s="2">
        <v>500</v>
      </c>
    </row>
    <row r="923" spans="2:13" ht="12.75" hidden="1">
      <c r="B923" s="67"/>
      <c r="C923" s="63"/>
      <c r="D923" s="63"/>
      <c r="E923" s="63"/>
      <c r="F923" s="66"/>
      <c r="H923" s="5">
        <v>0</v>
      </c>
      <c r="I923" s="21">
        <v>0</v>
      </c>
      <c r="M923" s="2">
        <v>500</v>
      </c>
    </row>
    <row r="924" spans="2:13" ht="12.75" hidden="1">
      <c r="B924" s="67"/>
      <c r="C924" s="63"/>
      <c r="D924" s="63"/>
      <c r="E924" s="63"/>
      <c r="F924" s="66"/>
      <c r="H924" s="5">
        <v>0</v>
      </c>
      <c r="I924" s="21">
        <v>0</v>
      </c>
      <c r="M924" s="2">
        <v>500</v>
      </c>
    </row>
    <row r="925" spans="2:13" ht="12.75" hidden="1">
      <c r="B925" s="67"/>
      <c r="C925" s="63"/>
      <c r="D925" s="63"/>
      <c r="E925" s="63"/>
      <c r="F925" s="66"/>
      <c r="H925" s="5">
        <v>0</v>
      </c>
      <c r="I925" s="21">
        <v>0</v>
      </c>
      <c r="M925" s="2">
        <v>500</v>
      </c>
    </row>
    <row r="926" spans="2:13" ht="12.75" hidden="1">
      <c r="B926" s="67"/>
      <c r="C926" s="63"/>
      <c r="D926" s="63"/>
      <c r="E926" s="63"/>
      <c r="F926" s="66"/>
      <c r="H926" s="5">
        <v>0</v>
      </c>
      <c r="I926" s="21">
        <v>0</v>
      </c>
      <c r="M926" s="2">
        <v>500</v>
      </c>
    </row>
    <row r="927" spans="2:13" ht="12.75" hidden="1">
      <c r="B927" s="67"/>
      <c r="C927" s="63"/>
      <c r="D927" s="63"/>
      <c r="E927" s="63"/>
      <c r="F927" s="66"/>
      <c r="H927" s="5">
        <v>0</v>
      </c>
      <c r="I927" s="21">
        <v>0</v>
      </c>
      <c r="M927" s="2">
        <v>500</v>
      </c>
    </row>
    <row r="928" spans="2:13" ht="12.75" hidden="1">
      <c r="B928" s="67"/>
      <c r="C928" s="63"/>
      <c r="D928" s="63"/>
      <c r="E928" s="63"/>
      <c r="F928" s="66"/>
      <c r="H928" s="5">
        <v>0</v>
      </c>
      <c r="I928" s="21">
        <v>0</v>
      </c>
      <c r="M928" s="2">
        <v>500</v>
      </c>
    </row>
    <row r="929" spans="2:13" ht="12.75" hidden="1">
      <c r="B929" s="255"/>
      <c r="C929" s="63"/>
      <c r="D929" s="63"/>
      <c r="E929" s="63"/>
      <c r="F929" s="66"/>
      <c r="H929" s="5">
        <v>0</v>
      </c>
      <c r="I929" s="21">
        <v>0</v>
      </c>
      <c r="M929" s="2">
        <v>500</v>
      </c>
    </row>
    <row r="930" spans="2:13" ht="12.75" hidden="1">
      <c r="B930" s="65"/>
      <c r="C930" s="63"/>
      <c r="D930" s="63"/>
      <c r="E930" s="63"/>
      <c r="F930" s="66"/>
      <c r="H930" s="5">
        <v>0</v>
      </c>
      <c r="I930" s="21">
        <v>0</v>
      </c>
      <c r="M930" s="2">
        <v>500</v>
      </c>
    </row>
    <row r="931" spans="2:13" ht="12.75" hidden="1">
      <c r="B931" s="65"/>
      <c r="C931" s="63"/>
      <c r="D931" s="63"/>
      <c r="E931" s="63"/>
      <c r="F931" s="66"/>
      <c r="H931" s="5">
        <v>0</v>
      </c>
      <c r="I931" s="21">
        <v>0</v>
      </c>
      <c r="M931" s="2">
        <v>500</v>
      </c>
    </row>
    <row r="932" spans="2:13" ht="12.75" hidden="1">
      <c r="B932" s="65"/>
      <c r="C932" s="63"/>
      <c r="D932" s="63"/>
      <c r="E932" s="63"/>
      <c r="F932" s="66"/>
      <c r="H932" s="5">
        <v>0</v>
      </c>
      <c r="I932" s="21">
        <v>0</v>
      </c>
      <c r="M932" s="2">
        <v>500</v>
      </c>
    </row>
    <row r="933" spans="2:13" ht="12.75" hidden="1">
      <c r="B933" s="65"/>
      <c r="C933" s="63"/>
      <c r="D933" s="63"/>
      <c r="E933" s="63"/>
      <c r="F933" s="66"/>
      <c r="H933" s="5">
        <v>0</v>
      </c>
      <c r="I933" s="21">
        <v>0</v>
      </c>
      <c r="M933" s="2">
        <v>500</v>
      </c>
    </row>
    <row r="934" spans="2:13" ht="12.75" hidden="1">
      <c r="B934" s="65"/>
      <c r="C934" s="63"/>
      <c r="D934" s="63"/>
      <c r="E934" s="63"/>
      <c r="F934" s="66"/>
      <c r="H934" s="5">
        <v>0</v>
      </c>
      <c r="I934" s="21">
        <v>0</v>
      </c>
      <c r="M934" s="2">
        <v>500</v>
      </c>
    </row>
    <row r="935" spans="2:13" ht="12.75" hidden="1">
      <c r="B935" s="65"/>
      <c r="C935" s="63"/>
      <c r="D935" s="63"/>
      <c r="E935" s="63"/>
      <c r="F935" s="66"/>
      <c r="H935" s="5">
        <v>0</v>
      </c>
      <c r="I935" s="21">
        <v>0</v>
      </c>
      <c r="M935" s="2">
        <v>500</v>
      </c>
    </row>
    <row r="936" spans="2:13" ht="12.75" hidden="1">
      <c r="B936" s="67"/>
      <c r="C936" s="63"/>
      <c r="D936" s="63"/>
      <c r="E936" s="63"/>
      <c r="F936" s="66"/>
      <c r="H936" s="5">
        <v>0</v>
      </c>
      <c r="I936" s="21">
        <v>0</v>
      </c>
      <c r="M936" s="2">
        <v>500</v>
      </c>
    </row>
    <row r="937" spans="2:13" ht="12.75" hidden="1">
      <c r="B937" s="67"/>
      <c r="C937" s="63"/>
      <c r="D937" s="63"/>
      <c r="E937" s="63"/>
      <c r="F937" s="66"/>
      <c r="H937" s="5">
        <v>0</v>
      </c>
      <c r="I937" s="21">
        <v>0</v>
      </c>
      <c r="M937" s="2">
        <v>500</v>
      </c>
    </row>
    <row r="938" spans="2:13" ht="12.75" hidden="1">
      <c r="B938" s="67"/>
      <c r="C938" s="63"/>
      <c r="D938" s="63"/>
      <c r="E938" s="63"/>
      <c r="F938" s="66"/>
      <c r="H938" s="5">
        <v>0</v>
      </c>
      <c r="I938" s="21">
        <v>0</v>
      </c>
      <c r="M938" s="2">
        <v>500</v>
      </c>
    </row>
    <row r="939" spans="2:13" ht="12.75" hidden="1">
      <c r="B939" s="67"/>
      <c r="C939" s="63"/>
      <c r="D939" s="63"/>
      <c r="E939" s="63"/>
      <c r="F939" s="66"/>
      <c r="H939" s="5">
        <v>0</v>
      </c>
      <c r="I939" s="21">
        <v>0</v>
      </c>
      <c r="M939" s="2">
        <v>500</v>
      </c>
    </row>
    <row r="940" spans="2:13" ht="12.75" hidden="1">
      <c r="B940" s="67"/>
      <c r="C940" s="63"/>
      <c r="D940" s="63"/>
      <c r="E940" s="63"/>
      <c r="F940" s="66"/>
      <c r="H940" s="5">
        <v>0</v>
      </c>
      <c r="I940" s="21">
        <v>0</v>
      </c>
      <c r="M940" s="2">
        <v>500</v>
      </c>
    </row>
    <row r="941" spans="2:13" ht="12.75" hidden="1">
      <c r="B941" s="65"/>
      <c r="C941" s="63"/>
      <c r="D941" s="63"/>
      <c r="E941" s="63"/>
      <c r="F941" s="66"/>
      <c r="H941" s="5">
        <v>0</v>
      </c>
      <c r="I941" s="21">
        <v>0</v>
      </c>
      <c r="M941" s="2">
        <v>500</v>
      </c>
    </row>
    <row r="942" spans="2:13" ht="12.75" hidden="1">
      <c r="B942" s="65"/>
      <c r="C942" s="63"/>
      <c r="D942" s="63"/>
      <c r="E942" s="63"/>
      <c r="F942" s="66"/>
      <c r="H942" s="5">
        <v>0</v>
      </c>
      <c r="I942" s="21">
        <v>0</v>
      </c>
      <c r="M942" s="2">
        <v>500</v>
      </c>
    </row>
    <row r="943" spans="2:13" ht="12.75" hidden="1">
      <c r="B943" s="67"/>
      <c r="C943" s="63"/>
      <c r="D943" s="63"/>
      <c r="E943" s="63"/>
      <c r="F943" s="66"/>
      <c r="H943" s="5">
        <v>0</v>
      </c>
      <c r="I943" s="21">
        <v>0</v>
      </c>
      <c r="M943" s="2">
        <v>500</v>
      </c>
    </row>
    <row r="944" spans="2:13" ht="12.75" hidden="1">
      <c r="B944" s="67"/>
      <c r="C944" s="63"/>
      <c r="D944" s="63"/>
      <c r="E944" s="63"/>
      <c r="F944" s="66"/>
      <c r="H944" s="5">
        <v>0</v>
      </c>
      <c r="I944" s="21">
        <v>0</v>
      </c>
      <c r="M944" s="2">
        <v>500</v>
      </c>
    </row>
    <row r="945" spans="2:13" ht="12.75" hidden="1">
      <c r="B945" s="67"/>
      <c r="C945" s="63"/>
      <c r="D945" s="63"/>
      <c r="E945" s="63"/>
      <c r="F945" s="66"/>
      <c r="H945" s="5">
        <v>0</v>
      </c>
      <c r="I945" s="21">
        <v>0</v>
      </c>
      <c r="M945" s="2">
        <v>500</v>
      </c>
    </row>
    <row r="946" spans="2:13" ht="12.75" hidden="1">
      <c r="B946" s="67"/>
      <c r="C946" s="63"/>
      <c r="D946" s="63"/>
      <c r="E946" s="63"/>
      <c r="F946" s="66"/>
      <c r="H946" s="5">
        <v>0</v>
      </c>
      <c r="I946" s="21">
        <v>0</v>
      </c>
      <c r="M946" s="2">
        <v>500</v>
      </c>
    </row>
    <row r="947" spans="2:13" ht="12.75" hidden="1">
      <c r="B947" s="67"/>
      <c r="C947" s="63"/>
      <c r="D947" s="63"/>
      <c r="E947" s="63"/>
      <c r="F947" s="66"/>
      <c r="H947" s="5">
        <v>0</v>
      </c>
      <c r="I947" s="21">
        <v>0</v>
      </c>
      <c r="M947" s="2">
        <v>500</v>
      </c>
    </row>
    <row r="948" spans="2:13" ht="12.75" hidden="1">
      <c r="B948" s="67"/>
      <c r="C948" s="63"/>
      <c r="D948" s="63"/>
      <c r="E948" s="63"/>
      <c r="F948" s="66"/>
      <c r="H948" s="5">
        <v>0</v>
      </c>
      <c r="I948" s="21">
        <v>0</v>
      </c>
      <c r="M948" s="2">
        <v>500</v>
      </c>
    </row>
    <row r="949" spans="2:13" ht="12.75" hidden="1">
      <c r="B949" s="65"/>
      <c r="C949" s="63"/>
      <c r="D949" s="63"/>
      <c r="E949" s="63"/>
      <c r="F949" s="66"/>
      <c r="H949" s="5">
        <v>0</v>
      </c>
      <c r="I949" s="21">
        <v>0</v>
      </c>
      <c r="M949" s="2">
        <v>500</v>
      </c>
    </row>
    <row r="950" spans="2:13" ht="12.75" hidden="1">
      <c r="B950" s="67"/>
      <c r="C950" s="63"/>
      <c r="D950" s="63"/>
      <c r="E950" s="63"/>
      <c r="F950" s="66"/>
      <c r="H950" s="5">
        <v>0</v>
      </c>
      <c r="I950" s="21">
        <v>0</v>
      </c>
      <c r="M950" s="2">
        <v>500</v>
      </c>
    </row>
    <row r="951" spans="2:13" ht="12.75" hidden="1">
      <c r="B951" s="65"/>
      <c r="C951" s="63"/>
      <c r="D951" s="63"/>
      <c r="E951" s="63"/>
      <c r="F951" s="66"/>
      <c r="H951" s="5">
        <v>0</v>
      </c>
      <c r="I951" s="21">
        <v>0</v>
      </c>
      <c r="M951" s="2">
        <v>500</v>
      </c>
    </row>
    <row r="952" spans="2:13" ht="12.75" hidden="1">
      <c r="B952" s="67"/>
      <c r="C952" s="63"/>
      <c r="D952" s="63"/>
      <c r="E952" s="63"/>
      <c r="F952" s="66"/>
      <c r="H952" s="5">
        <v>0</v>
      </c>
      <c r="I952" s="21">
        <v>0</v>
      </c>
      <c r="M952" s="2">
        <v>500</v>
      </c>
    </row>
    <row r="953" spans="2:13" ht="12.75" hidden="1">
      <c r="B953" s="67"/>
      <c r="C953" s="63"/>
      <c r="D953" s="63"/>
      <c r="E953" s="63"/>
      <c r="F953" s="66"/>
      <c r="H953" s="5">
        <v>0</v>
      </c>
      <c r="I953" s="21">
        <v>0</v>
      </c>
      <c r="M953" s="2">
        <v>500</v>
      </c>
    </row>
    <row r="954" spans="2:13" ht="12.75" hidden="1">
      <c r="B954" s="67"/>
      <c r="C954" s="63"/>
      <c r="D954" s="63"/>
      <c r="E954" s="63"/>
      <c r="F954" s="66"/>
      <c r="H954" s="5">
        <v>0</v>
      </c>
      <c r="I954" s="21">
        <v>0</v>
      </c>
      <c r="M954" s="2">
        <v>500</v>
      </c>
    </row>
    <row r="955" spans="2:13" ht="12.75" hidden="1">
      <c r="B955" s="67"/>
      <c r="C955" s="63"/>
      <c r="D955" s="63"/>
      <c r="E955" s="63"/>
      <c r="F955" s="66"/>
      <c r="H955" s="5">
        <v>0</v>
      </c>
      <c r="I955" s="21">
        <v>0</v>
      </c>
      <c r="M955" s="2">
        <v>500</v>
      </c>
    </row>
    <row r="956" spans="2:13" ht="12.75" hidden="1">
      <c r="B956" s="67"/>
      <c r="C956" s="63"/>
      <c r="D956" s="63"/>
      <c r="E956" s="63"/>
      <c r="F956" s="66"/>
      <c r="H956" s="5">
        <v>0</v>
      </c>
      <c r="I956" s="21">
        <v>0</v>
      </c>
      <c r="M956" s="2">
        <v>500</v>
      </c>
    </row>
    <row r="957" spans="2:13" ht="12.75" hidden="1">
      <c r="B957" s="256"/>
      <c r="C957" s="63"/>
      <c r="D957" s="63"/>
      <c r="E957" s="63"/>
      <c r="F957" s="66"/>
      <c r="H957" s="5">
        <v>0</v>
      </c>
      <c r="I957" s="21">
        <v>0</v>
      </c>
      <c r="M957" s="2">
        <v>500</v>
      </c>
    </row>
    <row r="958" spans="2:13" ht="12.75" hidden="1">
      <c r="B958" s="256"/>
      <c r="C958" s="63"/>
      <c r="D958" s="63"/>
      <c r="E958" s="63"/>
      <c r="F958" s="66"/>
      <c r="H958" s="5">
        <v>0</v>
      </c>
      <c r="I958" s="21">
        <v>0</v>
      </c>
      <c r="M958" s="2">
        <v>500</v>
      </c>
    </row>
    <row r="959" spans="2:13" ht="12.75" hidden="1">
      <c r="B959" s="256"/>
      <c r="C959" s="63"/>
      <c r="D959" s="63"/>
      <c r="E959" s="63"/>
      <c r="F959" s="66"/>
      <c r="H959" s="5">
        <v>0</v>
      </c>
      <c r="I959" s="21">
        <v>0</v>
      </c>
      <c r="M959" s="2">
        <v>500</v>
      </c>
    </row>
    <row r="960" spans="2:13" ht="12.75" hidden="1">
      <c r="B960" s="256"/>
      <c r="C960" s="63"/>
      <c r="D960" s="63"/>
      <c r="E960" s="63"/>
      <c r="F960" s="66"/>
      <c r="H960" s="5">
        <v>0</v>
      </c>
      <c r="I960" s="21">
        <v>0</v>
      </c>
      <c r="M960" s="2">
        <v>500</v>
      </c>
    </row>
    <row r="961" spans="2:13" ht="12.75" hidden="1">
      <c r="B961" s="256"/>
      <c r="C961" s="63"/>
      <c r="D961" s="63"/>
      <c r="E961" s="63"/>
      <c r="F961" s="66"/>
      <c r="H961" s="5">
        <v>0</v>
      </c>
      <c r="I961" s="21">
        <v>0</v>
      </c>
      <c r="M961" s="2">
        <v>500</v>
      </c>
    </row>
    <row r="962" spans="2:13" ht="12.75" hidden="1">
      <c r="B962" s="256"/>
      <c r="C962" s="63"/>
      <c r="D962" s="63"/>
      <c r="E962" s="63"/>
      <c r="F962" s="66"/>
      <c r="H962" s="5">
        <v>0</v>
      </c>
      <c r="I962" s="21">
        <v>0</v>
      </c>
      <c r="M962" s="2">
        <v>500</v>
      </c>
    </row>
    <row r="963" spans="2:13" ht="12.75" hidden="1">
      <c r="B963" s="256"/>
      <c r="C963" s="63"/>
      <c r="D963" s="63"/>
      <c r="E963" s="63"/>
      <c r="F963" s="66"/>
      <c r="H963" s="5">
        <v>0</v>
      </c>
      <c r="I963" s="21">
        <v>0</v>
      </c>
      <c r="M963" s="2">
        <v>500</v>
      </c>
    </row>
    <row r="964" spans="2:13" ht="12.75" hidden="1">
      <c r="B964" s="256"/>
      <c r="C964" s="63"/>
      <c r="D964" s="63"/>
      <c r="E964" s="63"/>
      <c r="F964" s="66"/>
      <c r="H964" s="5">
        <v>0</v>
      </c>
      <c r="I964" s="21">
        <v>0</v>
      </c>
      <c r="M964" s="2">
        <v>500</v>
      </c>
    </row>
    <row r="965" spans="2:13" ht="12.75" hidden="1">
      <c r="B965" s="256"/>
      <c r="C965" s="63"/>
      <c r="D965" s="63"/>
      <c r="E965" s="63"/>
      <c r="F965" s="66"/>
      <c r="H965" s="5">
        <v>0</v>
      </c>
      <c r="I965" s="21">
        <v>0</v>
      </c>
      <c r="M965" s="2">
        <v>500</v>
      </c>
    </row>
    <row r="966" spans="2:13" ht="12.75" hidden="1">
      <c r="B966" s="256"/>
      <c r="C966" s="63"/>
      <c r="D966" s="63"/>
      <c r="E966" s="63"/>
      <c r="F966" s="66"/>
      <c r="H966" s="5">
        <v>0</v>
      </c>
      <c r="I966" s="21">
        <v>0</v>
      </c>
      <c r="M966" s="2">
        <v>500</v>
      </c>
    </row>
    <row r="967" spans="2:13" ht="12.75" hidden="1">
      <c r="B967" s="256"/>
      <c r="C967" s="63"/>
      <c r="D967" s="63"/>
      <c r="E967" s="63"/>
      <c r="F967" s="66"/>
      <c r="H967" s="5">
        <v>0</v>
      </c>
      <c r="I967" s="21">
        <v>0</v>
      </c>
      <c r="M967" s="2">
        <v>500</v>
      </c>
    </row>
    <row r="968" spans="2:13" ht="12.75" hidden="1">
      <c r="B968" s="256"/>
      <c r="C968" s="63"/>
      <c r="D968" s="63"/>
      <c r="E968" s="63"/>
      <c r="F968" s="66"/>
      <c r="H968" s="5">
        <v>0</v>
      </c>
      <c r="I968" s="21">
        <v>0</v>
      </c>
      <c r="M968" s="2">
        <v>500</v>
      </c>
    </row>
    <row r="969" spans="2:13" ht="12.75" hidden="1">
      <c r="B969" s="256"/>
      <c r="C969" s="63"/>
      <c r="D969" s="63"/>
      <c r="E969" s="63"/>
      <c r="F969" s="66"/>
      <c r="H969" s="5">
        <v>0</v>
      </c>
      <c r="I969" s="21">
        <v>0</v>
      </c>
      <c r="M969" s="2">
        <v>500</v>
      </c>
    </row>
    <row r="970" spans="2:13" ht="12.75" hidden="1">
      <c r="B970" s="256"/>
      <c r="C970" s="63"/>
      <c r="D970" s="63"/>
      <c r="E970" s="63"/>
      <c r="F970" s="66"/>
      <c r="H970" s="5">
        <v>0</v>
      </c>
      <c r="I970" s="21">
        <v>0</v>
      </c>
      <c r="M970" s="2">
        <v>500</v>
      </c>
    </row>
    <row r="971" spans="2:13" ht="12.75" hidden="1">
      <c r="B971" s="256"/>
      <c r="C971" s="63"/>
      <c r="D971" s="63"/>
      <c r="E971" s="63"/>
      <c r="F971" s="66"/>
      <c r="H971" s="5">
        <v>0</v>
      </c>
      <c r="I971" s="21">
        <v>0</v>
      </c>
      <c r="M971" s="2">
        <v>500</v>
      </c>
    </row>
    <row r="972" spans="2:13" ht="12.75" hidden="1">
      <c r="B972" s="256"/>
      <c r="C972" s="63"/>
      <c r="D972" s="63"/>
      <c r="E972" s="63"/>
      <c r="F972" s="66"/>
      <c r="H972" s="5">
        <v>0</v>
      </c>
      <c r="I972" s="21">
        <v>0</v>
      </c>
      <c r="M972" s="2">
        <v>500</v>
      </c>
    </row>
    <row r="973" spans="2:13" ht="12.75" hidden="1">
      <c r="B973" s="67"/>
      <c r="C973" s="63"/>
      <c r="D973" s="63"/>
      <c r="E973" s="63"/>
      <c r="F973" s="66"/>
      <c r="H973" s="5">
        <v>0</v>
      </c>
      <c r="I973" s="21">
        <v>0</v>
      </c>
      <c r="M973" s="2">
        <v>500</v>
      </c>
    </row>
    <row r="974" spans="2:13" ht="12.75" hidden="1">
      <c r="B974" s="255"/>
      <c r="C974" s="63"/>
      <c r="D974" s="63"/>
      <c r="E974" s="63"/>
      <c r="F974" s="66"/>
      <c r="H974" s="5">
        <v>0</v>
      </c>
      <c r="I974" s="21">
        <v>0</v>
      </c>
      <c r="M974" s="2">
        <v>500</v>
      </c>
    </row>
    <row r="975" spans="2:13" ht="12.75" hidden="1">
      <c r="B975" s="67"/>
      <c r="C975" s="63"/>
      <c r="D975" s="63"/>
      <c r="E975" s="63"/>
      <c r="F975" s="66"/>
      <c r="H975" s="5">
        <v>0</v>
      </c>
      <c r="I975" s="21">
        <v>0</v>
      </c>
      <c r="M975" s="2">
        <v>500</v>
      </c>
    </row>
    <row r="976" spans="2:13" ht="12.75" hidden="1">
      <c r="B976" s="67"/>
      <c r="C976" s="63"/>
      <c r="D976" s="63"/>
      <c r="E976" s="63"/>
      <c r="F976" s="66"/>
      <c r="H976" s="5">
        <v>0</v>
      </c>
      <c r="I976" s="21">
        <v>0</v>
      </c>
      <c r="M976" s="2">
        <v>500</v>
      </c>
    </row>
    <row r="977" spans="2:13" ht="12.75" hidden="1">
      <c r="B977" s="67"/>
      <c r="C977" s="63"/>
      <c r="D977" s="63"/>
      <c r="E977" s="63"/>
      <c r="F977" s="66"/>
      <c r="H977" s="5">
        <v>0</v>
      </c>
      <c r="I977" s="21">
        <v>0</v>
      </c>
      <c r="M977" s="2">
        <v>500</v>
      </c>
    </row>
    <row r="978" spans="2:13" ht="12.75" hidden="1">
      <c r="B978" s="67"/>
      <c r="C978" s="63"/>
      <c r="D978" s="63"/>
      <c r="E978" s="63"/>
      <c r="F978" s="66"/>
      <c r="H978" s="5">
        <v>0</v>
      </c>
      <c r="I978" s="21">
        <v>0</v>
      </c>
      <c r="M978" s="2">
        <v>500</v>
      </c>
    </row>
    <row r="979" spans="2:13" ht="12.75" hidden="1">
      <c r="B979" s="67"/>
      <c r="C979" s="63"/>
      <c r="D979" s="63"/>
      <c r="E979" s="63"/>
      <c r="F979" s="66"/>
      <c r="H979" s="5">
        <v>0</v>
      </c>
      <c r="I979" s="21">
        <v>0</v>
      </c>
      <c r="M979" s="2">
        <v>500</v>
      </c>
    </row>
    <row r="980" spans="2:13" ht="12.75" hidden="1">
      <c r="B980" s="67"/>
      <c r="C980" s="63"/>
      <c r="D980" s="63"/>
      <c r="E980" s="63"/>
      <c r="F980" s="66"/>
      <c r="H980" s="5">
        <v>0</v>
      </c>
      <c r="I980" s="21">
        <v>0</v>
      </c>
      <c r="M980" s="2">
        <v>500</v>
      </c>
    </row>
    <row r="981" spans="2:13" ht="12.75" hidden="1">
      <c r="B981" s="67"/>
      <c r="C981" s="63"/>
      <c r="D981" s="63"/>
      <c r="E981" s="63"/>
      <c r="F981" s="66"/>
      <c r="H981" s="5">
        <v>0</v>
      </c>
      <c r="I981" s="21">
        <v>0</v>
      </c>
      <c r="M981" s="2">
        <v>500</v>
      </c>
    </row>
    <row r="982" spans="2:13" ht="12.75" hidden="1">
      <c r="B982" s="67"/>
      <c r="C982" s="63"/>
      <c r="D982" s="63"/>
      <c r="E982" s="63"/>
      <c r="F982" s="66"/>
      <c r="H982" s="5">
        <v>0</v>
      </c>
      <c r="I982" s="21">
        <v>0</v>
      </c>
      <c r="M982" s="2">
        <v>500</v>
      </c>
    </row>
    <row r="983" spans="2:13" ht="12.75" hidden="1">
      <c r="B983" s="67"/>
      <c r="C983" s="63"/>
      <c r="D983" s="63"/>
      <c r="E983" s="63"/>
      <c r="F983" s="66"/>
      <c r="H983" s="5">
        <v>0</v>
      </c>
      <c r="I983" s="21">
        <v>0</v>
      </c>
      <c r="M983" s="2">
        <v>500</v>
      </c>
    </row>
    <row r="984" spans="2:13" ht="12.75" hidden="1">
      <c r="B984" s="67"/>
      <c r="C984" s="63"/>
      <c r="D984" s="63"/>
      <c r="E984" s="63"/>
      <c r="F984" s="66"/>
      <c r="H984" s="5">
        <v>0</v>
      </c>
      <c r="I984" s="21">
        <v>0</v>
      </c>
      <c r="M984" s="2">
        <v>500</v>
      </c>
    </row>
    <row r="985" spans="2:13" ht="12.75" hidden="1">
      <c r="B985" s="67"/>
      <c r="C985" s="63"/>
      <c r="D985" s="63"/>
      <c r="E985" s="63"/>
      <c r="F985" s="66"/>
      <c r="H985" s="5">
        <v>0</v>
      </c>
      <c r="I985" s="21">
        <v>0</v>
      </c>
      <c r="M985" s="2">
        <v>500</v>
      </c>
    </row>
    <row r="986" spans="2:13" ht="12.75" hidden="1">
      <c r="B986" s="67"/>
      <c r="C986" s="63"/>
      <c r="D986" s="63"/>
      <c r="E986" s="63"/>
      <c r="F986" s="66"/>
      <c r="H986" s="5">
        <v>0</v>
      </c>
      <c r="I986" s="21">
        <v>0</v>
      </c>
      <c r="M986" s="2">
        <v>500</v>
      </c>
    </row>
    <row r="987" spans="2:13" ht="12.75" hidden="1">
      <c r="B987" s="67"/>
      <c r="C987" s="63"/>
      <c r="D987" s="63"/>
      <c r="E987" s="63"/>
      <c r="F987" s="66"/>
      <c r="H987" s="5">
        <v>0</v>
      </c>
      <c r="I987" s="21">
        <v>0</v>
      </c>
      <c r="M987" s="2">
        <v>500</v>
      </c>
    </row>
    <row r="988" spans="2:13" ht="12.75" hidden="1">
      <c r="B988" s="67"/>
      <c r="C988" s="63"/>
      <c r="D988" s="63"/>
      <c r="E988" s="63"/>
      <c r="F988" s="66"/>
      <c r="H988" s="5">
        <v>0</v>
      </c>
      <c r="I988" s="21">
        <v>0</v>
      </c>
      <c r="M988" s="2">
        <v>500</v>
      </c>
    </row>
    <row r="989" spans="2:13" ht="12.75" hidden="1">
      <c r="B989" s="67"/>
      <c r="C989" s="63"/>
      <c r="D989" s="63"/>
      <c r="E989" s="63"/>
      <c r="F989" s="66"/>
      <c r="H989" s="5">
        <v>0</v>
      </c>
      <c r="I989" s="21">
        <v>0</v>
      </c>
      <c r="M989" s="2">
        <v>500</v>
      </c>
    </row>
    <row r="990" spans="2:13" ht="12.75" hidden="1">
      <c r="B990" s="67"/>
      <c r="C990" s="63"/>
      <c r="D990" s="63"/>
      <c r="E990" s="63"/>
      <c r="F990" s="66"/>
      <c r="H990" s="5">
        <v>0</v>
      </c>
      <c r="I990" s="21">
        <v>0</v>
      </c>
      <c r="M990" s="2">
        <v>500</v>
      </c>
    </row>
    <row r="991" spans="2:13" ht="12.75" hidden="1">
      <c r="B991" s="67"/>
      <c r="C991" s="63"/>
      <c r="D991" s="63"/>
      <c r="E991" s="63"/>
      <c r="F991" s="66"/>
      <c r="H991" s="5">
        <v>0</v>
      </c>
      <c r="I991" s="21">
        <v>0</v>
      </c>
      <c r="M991" s="2">
        <v>500</v>
      </c>
    </row>
    <row r="992" spans="2:13" ht="12.75" hidden="1">
      <c r="B992" s="67"/>
      <c r="C992" s="63"/>
      <c r="D992" s="63"/>
      <c r="E992" s="63"/>
      <c r="F992" s="66"/>
      <c r="H992" s="5">
        <v>0</v>
      </c>
      <c r="I992" s="21">
        <v>0</v>
      </c>
      <c r="M992" s="2">
        <v>500</v>
      </c>
    </row>
    <row r="993" spans="2:13" ht="12.75" hidden="1">
      <c r="B993" s="67"/>
      <c r="C993" s="63"/>
      <c r="D993" s="63"/>
      <c r="E993" s="63"/>
      <c r="F993" s="66"/>
      <c r="H993" s="5">
        <v>0</v>
      </c>
      <c r="I993" s="21">
        <v>0</v>
      </c>
      <c r="M993" s="2">
        <v>500</v>
      </c>
    </row>
    <row r="994" spans="2:13" ht="12.75" hidden="1">
      <c r="B994" s="67"/>
      <c r="C994" s="63"/>
      <c r="D994" s="63"/>
      <c r="E994" s="63"/>
      <c r="F994" s="66"/>
      <c r="H994" s="5">
        <v>0</v>
      </c>
      <c r="I994" s="21">
        <v>0</v>
      </c>
      <c r="M994" s="2">
        <v>500</v>
      </c>
    </row>
    <row r="995" spans="2:13" ht="12.75" hidden="1">
      <c r="B995" s="67"/>
      <c r="C995" s="63"/>
      <c r="D995" s="63"/>
      <c r="E995" s="63"/>
      <c r="F995" s="66"/>
      <c r="H995" s="5">
        <v>0</v>
      </c>
      <c r="I995" s="21">
        <v>0</v>
      </c>
      <c r="M995" s="2">
        <v>500</v>
      </c>
    </row>
    <row r="996" spans="2:13" ht="12.75" hidden="1">
      <c r="B996" s="67"/>
      <c r="C996" s="63"/>
      <c r="D996" s="63"/>
      <c r="E996" s="63"/>
      <c r="F996" s="66"/>
      <c r="H996" s="5">
        <v>0</v>
      </c>
      <c r="I996" s="21">
        <v>0</v>
      </c>
      <c r="M996" s="2">
        <v>500</v>
      </c>
    </row>
    <row r="997" spans="2:13" ht="12.75" hidden="1">
      <c r="B997" s="67"/>
      <c r="C997" s="63"/>
      <c r="D997" s="63"/>
      <c r="E997" s="63"/>
      <c r="F997" s="66"/>
      <c r="H997" s="5">
        <v>0</v>
      </c>
      <c r="I997" s="21">
        <v>0</v>
      </c>
      <c r="M997" s="2">
        <v>500</v>
      </c>
    </row>
    <row r="998" spans="2:13" ht="12.75" hidden="1">
      <c r="B998" s="67"/>
      <c r="C998" s="63"/>
      <c r="D998" s="63"/>
      <c r="E998" s="63"/>
      <c r="F998" s="66"/>
      <c r="H998" s="5">
        <v>0</v>
      </c>
      <c r="I998" s="21">
        <v>0</v>
      </c>
      <c r="M998" s="2">
        <v>500</v>
      </c>
    </row>
    <row r="999" spans="2:13" ht="12.75" hidden="1">
      <c r="B999" s="67"/>
      <c r="C999" s="63"/>
      <c r="D999" s="63"/>
      <c r="E999" s="63"/>
      <c r="F999" s="66"/>
      <c r="H999" s="5">
        <v>0</v>
      </c>
      <c r="I999" s="21">
        <v>0</v>
      </c>
      <c r="M999" s="2">
        <v>500</v>
      </c>
    </row>
    <row r="1000" spans="2:13" ht="12.75" hidden="1">
      <c r="B1000" s="67"/>
      <c r="C1000" s="63"/>
      <c r="D1000" s="63"/>
      <c r="E1000" s="63"/>
      <c r="F1000" s="66"/>
      <c r="H1000" s="5">
        <v>0</v>
      </c>
      <c r="I1000" s="21">
        <v>0</v>
      </c>
      <c r="M1000" s="2">
        <v>500</v>
      </c>
    </row>
    <row r="1001" spans="2:13" ht="12.75" hidden="1">
      <c r="B1001" s="67"/>
      <c r="C1001" s="63"/>
      <c r="D1001" s="63"/>
      <c r="E1001" s="63"/>
      <c r="F1001" s="66"/>
      <c r="H1001" s="5">
        <v>0</v>
      </c>
      <c r="I1001" s="21">
        <v>0</v>
      </c>
      <c r="M1001" s="2">
        <v>500</v>
      </c>
    </row>
    <row r="1002" spans="2:13" ht="12.75" hidden="1">
      <c r="B1002" s="67"/>
      <c r="C1002" s="63"/>
      <c r="D1002" s="63"/>
      <c r="E1002" s="63"/>
      <c r="F1002" s="66"/>
      <c r="H1002" s="5">
        <v>0</v>
      </c>
      <c r="I1002" s="21">
        <v>0</v>
      </c>
      <c r="M1002" s="2">
        <v>500</v>
      </c>
    </row>
    <row r="1003" spans="2:13" ht="12.75" hidden="1">
      <c r="B1003" s="67"/>
      <c r="C1003" s="63"/>
      <c r="D1003" s="63"/>
      <c r="E1003" s="63"/>
      <c r="F1003" s="66"/>
      <c r="H1003" s="5">
        <v>0</v>
      </c>
      <c r="I1003" s="21">
        <v>0</v>
      </c>
      <c r="M1003" s="2">
        <v>500</v>
      </c>
    </row>
    <row r="1004" spans="2:13" ht="12.75" hidden="1">
      <c r="B1004" s="67"/>
      <c r="C1004" s="63"/>
      <c r="D1004" s="63"/>
      <c r="E1004" s="63"/>
      <c r="F1004" s="66"/>
      <c r="H1004" s="5">
        <v>0</v>
      </c>
      <c r="I1004" s="21">
        <v>0</v>
      </c>
      <c r="M1004" s="2">
        <v>500</v>
      </c>
    </row>
    <row r="1005" spans="2:13" ht="12.75" hidden="1">
      <c r="B1005" s="67"/>
      <c r="C1005" s="63"/>
      <c r="D1005" s="63"/>
      <c r="E1005" s="63"/>
      <c r="F1005" s="66"/>
      <c r="H1005" s="5">
        <v>0</v>
      </c>
      <c r="I1005" s="21">
        <v>0</v>
      </c>
      <c r="M1005" s="2">
        <v>500</v>
      </c>
    </row>
    <row r="1006" spans="2:13" ht="12.75" hidden="1">
      <c r="B1006" s="67"/>
      <c r="C1006" s="63"/>
      <c r="D1006" s="63"/>
      <c r="E1006" s="63"/>
      <c r="F1006" s="66"/>
      <c r="H1006" s="5">
        <v>0</v>
      </c>
      <c r="I1006" s="21">
        <v>0</v>
      </c>
      <c r="M1006" s="2">
        <v>500</v>
      </c>
    </row>
    <row r="1007" spans="2:13" ht="12.75" hidden="1">
      <c r="B1007" s="67"/>
      <c r="C1007" s="63"/>
      <c r="D1007" s="63"/>
      <c r="E1007" s="63"/>
      <c r="F1007" s="66"/>
      <c r="H1007" s="5">
        <v>0</v>
      </c>
      <c r="I1007" s="21">
        <v>0</v>
      </c>
      <c r="M1007" s="2">
        <v>500</v>
      </c>
    </row>
    <row r="1008" spans="2:13" ht="12.75" hidden="1">
      <c r="B1008" s="67"/>
      <c r="C1008" s="63"/>
      <c r="D1008" s="63"/>
      <c r="E1008" s="63"/>
      <c r="F1008" s="66"/>
      <c r="H1008" s="5">
        <v>0</v>
      </c>
      <c r="I1008" s="21">
        <v>0</v>
      </c>
      <c r="M1008" s="2">
        <v>500</v>
      </c>
    </row>
    <row r="1009" spans="2:13" ht="12.75" hidden="1">
      <c r="B1009" s="67"/>
      <c r="C1009" s="63"/>
      <c r="D1009" s="63"/>
      <c r="E1009" s="63"/>
      <c r="F1009" s="66"/>
      <c r="H1009" s="5">
        <v>0</v>
      </c>
      <c r="I1009" s="21">
        <v>0</v>
      </c>
      <c r="M1009" s="2">
        <v>500</v>
      </c>
    </row>
    <row r="1010" spans="2:13" ht="12.75" hidden="1">
      <c r="B1010" s="67"/>
      <c r="C1010" s="63"/>
      <c r="D1010" s="63"/>
      <c r="E1010" s="63"/>
      <c r="F1010" s="66"/>
      <c r="H1010" s="5">
        <v>0</v>
      </c>
      <c r="I1010" s="21">
        <v>0</v>
      </c>
      <c r="M1010" s="2">
        <v>500</v>
      </c>
    </row>
    <row r="1011" spans="2:13" ht="12.75" hidden="1">
      <c r="B1011" s="67"/>
      <c r="C1011" s="63"/>
      <c r="D1011" s="63"/>
      <c r="E1011" s="63"/>
      <c r="F1011" s="66"/>
      <c r="H1011" s="5">
        <v>0</v>
      </c>
      <c r="I1011" s="21">
        <v>0</v>
      </c>
      <c r="M1011" s="2">
        <v>500</v>
      </c>
    </row>
    <row r="1012" spans="2:13" ht="12.75" hidden="1">
      <c r="B1012" s="67"/>
      <c r="C1012" s="63"/>
      <c r="D1012" s="63"/>
      <c r="E1012" s="63"/>
      <c r="F1012" s="66"/>
      <c r="H1012" s="5">
        <v>0</v>
      </c>
      <c r="I1012" s="21">
        <v>0</v>
      </c>
      <c r="M1012" s="2">
        <v>500</v>
      </c>
    </row>
    <row r="1013" spans="2:13" ht="12.75" hidden="1">
      <c r="B1013" s="67"/>
      <c r="C1013" s="63"/>
      <c r="D1013" s="63"/>
      <c r="E1013" s="63"/>
      <c r="F1013" s="66"/>
      <c r="H1013" s="5">
        <v>0</v>
      </c>
      <c r="I1013" s="21">
        <v>0</v>
      </c>
      <c r="M1013" s="2">
        <v>500</v>
      </c>
    </row>
    <row r="1014" spans="2:13" ht="12.75" hidden="1">
      <c r="B1014" s="67"/>
      <c r="C1014" s="63"/>
      <c r="D1014" s="63"/>
      <c r="E1014" s="63"/>
      <c r="F1014" s="66"/>
      <c r="H1014" s="5">
        <v>0</v>
      </c>
      <c r="I1014" s="21">
        <v>0</v>
      </c>
      <c r="M1014" s="2">
        <v>500</v>
      </c>
    </row>
    <row r="1015" spans="2:13" ht="12.75" hidden="1">
      <c r="B1015" s="67"/>
      <c r="C1015" s="63"/>
      <c r="D1015" s="63"/>
      <c r="E1015" s="63"/>
      <c r="F1015" s="66"/>
      <c r="H1015" s="5">
        <v>0</v>
      </c>
      <c r="I1015" s="21">
        <v>0</v>
      </c>
      <c r="M1015" s="2">
        <v>500</v>
      </c>
    </row>
    <row r="1016" spans="2:13" ht="12.75" hidden="1">
      <c r="B1016" s="67"/>
      <c r="C1016" s="63"/>
      <c r="D1016" s="63"/>
      <c r="E1016" s="63"/>
      <c r="F1016" s="66"/>
      <c r="H1016" s="5">
        <v>0</v>
      </c>
      <c r="I1016" s="21">
        <v>0</v>
      </c>
      <c r="M1016" s="2">
        <v>500</v>
      </c>
    </row>
    <row r="1017" spans="2:13" ht="12.75" hidden="1">
      <c r="B1017" s="67"/>
      <c r="C1017" s="63"/>
      <c r="D1017" s="63"/>
      <c r="E1017" s="63"/>
      <c r="F1017" s="66"/>
      <c r="H1017" s="5">
        <v>0</v>
      </c>
      <c r="I1017" s="21">
        <v>0</v>
      </c>
      <c r="M1017" s="2">
        <v>500</v>
      </c>
    </row>
    <row r="1018" spans="2:13" ht="12.75" hidden="1">
      <c r="B1018" s="67"/>
      <c r="C1018" s="63"/>
      <c r="D1018" s="63"/>
      <c r="E1018" s="63"/>
      <c r="F1018" s="66"/>
      <c r="H1018" s="5">
        <v>0</v>
      </c>
      <c r="I1018" s="21">
        <v>0</v>
      </c>
      <c r="M1018" s="2">
        <v>500</v>
      </c>
    </row>
    <row r="1019" spans="2:13" ht="12.75" hidden="1">
      <c r="B1019" s="67"/>
      <c r="C1019" s="63"/>
      <c r="D1019" s="63"/>
      <c r="E1019" s="63"/>
      <c r="F1019" s="66"/>
      <c r="H1019" s="5">
        <v>0</v>
      </c>
      <c r="I1019" s="21">
        <v>0</v>
      </c>
      <c r="M1019" s="2">
        <v>500</v>
      </c>
    </row>
    <row r="1020" spans="2:13" ht="12.75" hidden="1">
      <c r="B1020" s="67"/>
      <c r="C1020" s="63"/>
      <c r="D1020" s="63"/>
      <c r="E1020" s="63"/>
      <c r="F1020" s="66"/>
      <c r="H1020" s="5">
        <v>0</v>
      </c>
      <c r="I1020" s="21">
        <v>0</v>
      </c>
      <c r="M1020" s="2">
        <v>500</v>
      </c>
    </row>
    <row r="1021" spans="2:13" ht="12.75" hidden="1">
      <c r="B1021" s="67"/>
      <c r="C1021" s="63"/>
      <c r="D1021" s="63"/>
      <c r="E1021" s="63"/>
      <c r="F1021" s="66"/>
      <c r="H1021" s="5">
        <v>0</v>
      </c>
      <c r="I1021" s="21">
        <v>0</v>
      </c>
      <c r="M1021" s="2">
        <v>500</v>
      </c>
    </row>
    <row r="1022" spans="2:13" ht="12.75" hidden="1">
      <c r="B1022" s="67"/>
      <c r="C1022" s="63"/>
      <c r="D1022" s="63"/>
      <c r="E1022" s="63"/>
      <c r="F1022" s="66"/>
      <c r="H1022" s="5">
        <v>0</v>
      </c>
      <c r="I1022" s="21">
        <v>0</v>
      </c>
      <c r="M1022" s="2">
        <v>500</v>
      </c>
    </row>
    <row r="1023" spans="2:13" ht="12.75" hidden="1">
      <c r="B1023" s="67"/>
      <c r="C1023" s="63"/>
      <c r="D1023" s="63"/>
      <c r="E1023" s="63"/>
      <c r="F1023" s="66"/>
      <c r="H1023" s="5">
        <v>0</v>
      </c>
      <c r="I1023" s="21">
        <v>0</v>
      </c>
      <c r="M1023" s="2">
        <v>500</v>
      </c>
    </row>
    <row r="1024" spans="2:13" ht="12.75" hidden="1">
      <c r="B1024" s="67"/>
      <c r="C1024" s="63"/>
      <c r="D1024" s="63"/>
      <c r="E1024" s="63"/>
      <c r="F1024" s="66"/>
      <c r="H1024" s="5">
        <v>0</v>
      </c>
      <c r="I1024" s="21">
        <v>0</v>
      </c>
      <c r="M1024" s="2">
        <v>500</v>
      </c>
    </row>
    <row r="1025" spans="2:13" ht="12.75" hidden="1">
      <c r="B1025" s="67"/>
      <c r="C1025" s="63"/>
      <c r="D1025" s="63"/>
      <c r="E1025" s="63"/>
      <c r="F1025" s="66"/>
      <c r="H1025" s="5">
        <v>0</v>
      </c>
      <c r="I1025" s="21">
        <v>0</v>
      </c>
      <c r="M1025" s="2">
        <v>500</v>
      </c>
    </row>
    <row r="1026" spans="2:13" ht="12.75" hidden="1">
      <c r="B1026" s="67"/>
      <c r="C1026" s="63"/>
      <c r="D1026" s="63"/>
      <c r="E1026" s="63"/>
      <c r="F1026" s="66"/>
      <c r="H1026" s="5">
        <v>0</v>
      </c>
      <c r="I1026" s="21">
        <v>0</v>
      </c>
      <c r="M1026" s="2">
        <v>500</v>
      </c>
    </row>
    <row r="1027" spans="2:13" ht="12.75" hidden="1">
      <c r="B1027" s="67"/>
      <c r="C1027" s="63"/>
      <c r="D1027" s="63"/>
      <c r="E1027" s="63"/>
      <c r="F1027" s="66"/>
      <c r="H1027" s="5">
        <v>0</v>
      </c>
      <c r="I1027" s="21">
        <v>0</v>
      </c>
      <c r="M1027" s="2">
        <v>500</v>
      </c>
    </row>
    <row r="1028" spans="2:13" ht="12.75" hidden="1">
      <c r="B1028" s="67"/>
      <c r="C1028" s="63"/>
      <c r="D1028" s="63"/>
      <c r="E1028" s="63"/>
      <c r="F1028" s="66"/>
      <c r="H1028" s="5">
        <v>0</v>
      </c>
      <c r="I1028" s="21">
        <v>0</v>
      </c>
      <c r="M1028" s="2">
        <v>500</v>
      </c>
    </row>
    <row r="1029" spans="2:13" ht="12.75" hidden="1">
      <c r="B1029" s="67"/>
      <c r="C1029" s="63"/>
      <c r="D1029" s="63"/>
      <c r="E1029" s="63"/>
      <c r="F1029" s="66"/>
      <c r="H1029" s="5">
        <v>0</v>
      </c>
      <c r="I1029" s="21">
        <v>0</v>
      </c>
      <c r="M1029" s="2">
        <v>500</v>
      </c>
    </row>
    <row r="1030" spans="2:13" ht="12.75" hidden="1">
      <c r="B1030" s="67"/>
      <c r="C1030" s="63"/>
      <c r="D1030" s="63"/>
      <c r="E1030" s="63"/>
      <c r="F1030" s="66"/>
      <c r="H1030" s="5">
        <v>0</v>
      </c>
      <c r="I1030" s="21">
        <v>0</v>
      </c>
      <c r="M1030" s="2">
        <v>500</v>
      </c>
    </row>
    <row r="1031" spans="2:13" ht="12.75" hidden="1">
      <c r="B1031" s="67"/>
      <c r="C1031" s="63"/>
      <c r="D1031" s="63"/>
      <c r="E1031" s="63"/>
      <c r="F1031" s="66"/>
      <c r="H1031" s="5">
        <v>0</v>
      </c>
      <c r="I1031" s="21">
        <v>0</v>
      </c>
      <c r="M1031" s="2">
        <v>500</v>
      </c>
    </row>
    <row r="1032" spans="2:13" ht="12.75" hidden="1">
      <c r="B1032" s="67"/>
      <c r="C1032" s="63"/>
      <c r="D1032" s="63"/>
      <c r="E1032" s="63"/>
      <c r="F1032" s="66"/>
      <c r="H1032" s="5">
        <v>0</v>
      </c>
      <c r="I1032" s="21">
        <v>0</v>
      </c>
      <c r="M1032" s="2">
        <v>500</v>
      </c>
    </row>
    <row r="1033" spans="2:13" ht="12.75" hidden="1">
      <c r="B1033" s="67"/>
      <c r="C1033" s="63"/>
      <c r="D1033" s="63"/>
      <c r="E1033" s="63"/>
      <c r="F1033" s="66"/>
      <c r="H1033" s="5">
        <v>0</v>
      </c>
      <c r="I1033" s="21">
        <v>0</v>
      </c>
      <c r="M1033" s="2">
        <v>500</v>
      </c>
    </row>
    <row r="1034" spans="2:13" ht="12.75" hidden="1">
      <c r="B1034" s="67"/>
      <c r="C1034" s="63"/>
      <c r="D1034" s="63"/>
      <c r="E1034" s="63"/>
      <c r="F1034" s="66"/>
      <c r="H1034" s="5">
        <v>0</v>
      </c>
      <c r="I1034" s="21">
        <v>0</v>
      </c>
      <c r="M1034" s="2">
        <v>500</v>
      </c>
    </row>
    <row r="1035" spans="2:13" ht="12.75" hidden="1">
      <c r="B1035" s="67"/>
      <c r="C1035" s="63"/>
      <c r="D1035" s="63"/>
      <c r="E1035" s="63"/>
      <c r="F1035" s="66"/>
      <c r="H1035" s="5">
        <v>0</v>
      </c>
      <c r="I1035" s="21">
        <v>0</v>
      </c>
      <c r="M1035" s="2">
        <v>500</v>
      </c>
    </row>
    <row r="1036" spans="2:13" ht="12.75" hidden="1">
      <c r="B1036" s="67"/>
      <c r="C1036" s="63"/>
      <c r="D1036" s="63"/>
      <c r="E1036" s="63"/>
      <c r="F1036" s="66"/>
      <c r="H1036" s="5">
        <v>0</v>
      </c>
      <c r="I1036" s="21">
        <v>0</v>
      </c>
      <c r="M1036" s="2">
        <v>500</v>
      </c>
    </row>
    <row r="1037" spans="2:13" ht="12.75" hidden="1">
      <c r="B1037" s="67"/>
      <c r="C1037" s="63"/>
      <c r="D1037" s="63"/>
      <c r="E1037" s="63"/>
      <c r="F1037" s="66"/>
      <c r="H1037" s="5">
        <v>0</v>
      </c>
      <c r="I1037" s="21">
        <v>0</v>
      </c>
      <c r="M1037" s="2">
        <v>500</v>
      </c>
    </row>
    <row r="1038" spans="2:13" ht="12.75" hidden="1">
      <c r="B1038" s="67"/>
      <c r="C1038" s="63"/>
      <c r="D1038" s="63"/>
      <c r="E1038" s="63"/>
      <c r="F1038" s="66"/>
      <c r="H1038" s="5">
        <v>0</v>
      </c>
      <c r="I1038" s="21">
        <v>0</v>
      </c>
      <c r="M1038" s="2">
        <v>500</v>
      </c>
    </row>
    <row r="1039" spans="2:13" ht="12.75" hidden="1">
      <c r="B1039" s="67"/>
      <c r="C1039" s="63"/>
      <c r="D1039" s="63"/>
      <c r="E1039" s="63"/>
      <c r="F1039" s="66"/>
      <c r="H1039" s="5">
        <v>0</v>
      </c>
      <c r="I1039" s="21">
        <v>0</v>
      </c>
      <c r="M1039" s="2">
        <v>500</v>
      </c>
    </row>
    <row r="1040" spans="2:13" ht="12.75" hidden="1">
      <c r="B1040" s="67"/>
      <c r="C1040" s="63"/>
      <c r="D1040" s="63"/>
      <c r="E1040" s="63"/>
      <c r="F1040" s="66"/>
      <c r="H1040" s="5">
        <v>0</v>
      </c>
      <c r="I1040" s="21">
        <v>0</v>
      </c>
      <c r="M1040" s="2">
        <v>500</v>
      </c>
    </row>
    <row r="1041" spans="2:13" ht="12.75" hidden="1">
      <c r="B1041" s="67"/>
      <c r="C1041" s="63"/>
      <c r="D1041" s="63"/>
      <c r="E1041" s="63"/>
      <c r="F1041" s="66"/>
      <c r="H1041" s="5">
        <v>0</v>
      </c>
      <c r="I1041" s="21">
        <v>0</v>
      </c>
      <c r="M1041" s="2">
        <v>500</v>
      </c>
    </row>
    <row r="1042" spans="2:13" ht="12.75" hidden="1">
      <c r="B1042" s="67"/>
      <c r="C1042" s="63"/>
      <c r="D1042" s="63"/>
      <c r="E1042" s="63"/>
      <c r="F1042" s="66"/>
      <c r="H1042" s="5">
        <v>0</v>
      </c>
      <c r="I1042" s="21">
        <v>0</v>
      </c>
      <c r="M1042" s="2">
        <v>500</v>
      </c>
    </row>
    <row r="1043" spans="2:13" ht="12.75" hidden="1">
      <c r="B1043" s="67"/>
      <c r="C1043" s="63"/>
      <c r="D1043" s="63"/>
      <c r="E1043" s="63"/>
      <c r="F1043" s="66"/>
      <c r="H1043" s="5">
        <v>0</v>
      </c>
      <c r="I1043" s="21">
        <v>0</v>
      </c>
      <c r="M1043" s="2">
        <v>500</v>
      </c>
    </row>
    <row r="1044" spans="2:13" ht="12.75" hidden="1">
      <c r="B1044" s="67"/>
      <c r="C1044" s="63"/>
      <c r="D1044" s="63"/>
      <c r="E1044" s="63"/>
      <c r="F1044" s="66"/>
      <c r="H1044" s="5">
        <v>0</v>
      </c>
      <c r="I1044" s="21">
        <v>0</v>
      </c>
      <c r="M1044" s="2">
        <v>500</v>
      </c>
    </row>
    <row r="1045" spans="2:13" ht="12.75" hidden="1">
      <c r="B1045" s="67"/>
      <c r="C1045" s="63"/>
      <c r="D1045" s="63"/>
      <c r="E1045" s="63"/>
      <c r="F1045" s="66"/>
      <c r="H1045" s="5">
        <v>0</v>
      </c>
      <c r="I1045" s="21">
        <v>0</v>
      </c>
      <c r="M1045" s="2">
        <v>500</v>
      </c>
    </row>
    <row r="1046" spans="2:13" ht="12.75" hidden="1">
      <c r="B1046" s="67"/>
      <c r="C1046" s="63"/>
      <c r="D1046" s="63"/>
      <c r="E1046" s="63"/>
      <c r="F1046" s="66"/>
      <c r="H1046" s="5">
        <v>0</v>
      </c>
      <c r="I1046" s="21">
        <v>0</v>
      </c>
      <c r="M1046" s="2">
        <v>500</v>
      </c>
    </row>
    <row r="1047" spans="2:13" ht="12.75" hidden="1">
      <c r="B1047" s="67"/>
      <c r="C1047" s="63"/>
      <c r="D1047" s="63"/>
      <c r="E1047" s="63"/>
      <c r="F1047" s="66"/>
      <c r="H1047" s="5">
        <v>0</v>
      </c>
      <c r="I1047" s="21">
        <v>0</v>
      </c>
      <c r="M1047" s="2">
        <v>500</v>
      </c>
    </row>
    <row r="1048" spans="2:13" ht="12.75" hidden="1">
      <c r="B1048" s="67"/>
      <c r="C1048" s="63"/>
      <c r="D1048" s="63"/>
      <c r="E1048" s="63"/>
      <c r="F1048" s="66"/>
      <c r="H1048" s="5">
        <v>0</v>
      </c>
      <c r="I1048" s="21">
        <v>0</v>
      </c>
      <c r="M1048" s="2">
        <v>500</v>
      </c>
    </row>
    <row r="1049" spans="2:13" ht="12.75" hidden="1">
      <c r="B1049" s="67"/>
      <c r="C1049" s="63"/>
      <c r="D1049" s="63"/>
      <c r="E1049" s="63"/>
      <c r="F1049" s="66"/>
      <c r="H1049" s="5">
        <v>0</v>
      </c>
      <c r="I1049" s="21">
        <v>0</v>
      </c>
      <c r="M1049" s="2">
        <v>500</v>
      </c>
    </row>
    <row r="1050" spans="2:13" ht="12.75" hidden="1">
      <c r="B1050" s="67"/>
      <c r="C1050" s="63"/>
      <c r="D1050" s="63"/>
      <c r="E1050" s="63"/>
      <c r="F1050" s="66"/>
      <c r="H1050" s="5">
        <v>0</v>
      </c>
      <c r="I1050" s="21">
        <v>0</v>
      </c>
      <c r="M1050" s="2">
        <v>500</v>
      </c>
    </row>
    <row r="1051" spans="2:13" ht="12.75" hidden="1">
      <c r="B1051" s="67"/>
      <c r="C1051" s="63"/>
      <c r="D1051" s="63"/>
      <c r="E1051" s="63"/>
      <c r="F1051" s="66"/>
      <c r="H1051" s="5">
        <v>0</v>
      </c>
      <c r="I1051" s="21">
        <v>0</v>
      </c>
      <c r="M1051" s="2">
        <v>500</v>
      </c>
    </row>
    <row r="1052" spans="2:13" ht="12.75" hidden="1">
      <c r="B1052" s="67"/>
      <c r="C1052" s="63"/>
      <c r="D1052" s="63"/>
      <c r="E1052" s="63"/>
      <c r="F1052" s="66"/>
      <c r="H1052" s="5">
        <v>0</v>
      </c>
      <c r="I1052" s="21">
        <v>0</v>
      </c>
      <c r="M1052" s="2">
        <v>500</v>
      </c>
    </row>
    <row r="1053" spans="2:13" ht="12.75" hidden="1">
      <c r="B1053" s="67"/>
      <c r="C1053" s="63"/>
      <c r="D1053" s="63"/>
      <c r="E1053" s="63"/>
      <c r="F1053" s="66"/>
      <c r="H1053" s="5">
        <v>0</v>
      </c>
      <c r="I1053" s="21">
        <v>0</v>
      </c>
      <c r="M1053" s="2">
        <v>500</v>
      </c>
    </row>
    <row r="1054" spans="2:13" ht="12.75" hidden="1">
      <c r="B1054" s="67"/>
      <c r="C1054" s="63"/>
      <c r="D1054" s="63"/>
      <c r="E1054" s="63"/>
      <c r="F1054" s="66"/>
      <c r="H1054" s="5">
        <v>0</v>
      </c>
      <c r="I1054" s="21">
        <v>0</v>
      </c>
      <c r="M1054" s="2">
        <v>500</v>
      </c>
    </row>
    <row r="1055" spans="2:13" ht="12.75" hidden="1">
      <c r="B1055" s="67"/>
      <c r="C1055" s="63"/>
      <c r="D1055" s="63"/>
      <c r="E1055" s="63"/>
      <c r="F1055" s="66"/>
      <c r="H1055" s="5">
        <v>0</v>
      </c>
      <c r="I1055" s="21">
        <v>0</v>
      </c>
      <c r="M1055" s="2">
        <v>500</v>
      </c>
    </row>
    <row r="1056" spans="2:13" ht="12.75" hidden="1">
      <c r="B1056" s="67"/>
      <c r="C1056" s="63"/>
      <c r="D1056" s="63"/>
      <c r="E1056" s="63"/>
      <c r="F1056" s="66"/>
      <c r="H1056" s="5">
        <v>0</v>
      </c>
      <c r="I1056" s="21">
        <v>0</v>
      </c>
      <c r="M1056" s="2">
        <v>500</v>
      </c>
    </row>
    <row r="1057" spans="2:13" ht="12.75" hidden="1">
      <c r="B1057" s="67"/>
      <c r="C1057" s="63"/>
      <c r="D1057" s="63"/>
      <c r="E1057" s="63"/>
      <c r="F1057" s="66"/>
      <c r="H1057" s="5">
        <v>0</v>
      </c>
      <c r="I1057" s="21">
        <v>0</v>
      </c>
      <c r="M1057" s="2">
        <v>500</v>
      </c>
    </row>
    <row r="1058" spans="2:13" ht="12.75" hidden="1">
      <c r="B1058" s="67"/>
      <c r="C1058" s="63"/>
      <c r="D1058" s="63"/>
      <c r="E1058" s="63"/>
      <c r="F1058" s="66"/>
      <c r="H1058" s="5">
        <v>0</v>
      </c>
      <c r="I1058" s="21">
        <v>0</v>
      </c>
      <c r="M1058" s="2">
        <v>500</v>
      </c>
    </row>
    <row r="1059" spans="2:13" ht="12.75" hidden="1">
      <c r="B1059" s="67"/>
      <c r="C1059" s="63"/>
      <c r="D1059" s="63"/>
      <c r="E1059" s="63"/>
      <c r="F1059" s="66"/>
      <c r="H1059" s="5">
        <v>0</v>
      </c>
      <c r="I1059" s="21">
        <v>0</v>
      </c>
      <c r="M1059" s="2">
        <v>500</v>
      </c>
    </row>
    <row r="1060" spans="2:13" ht="12.75" hidden="1">
      <c r="B1060" s="67"/>
      <c r="C1060" s="63"/>
      <c r="D1060" s="63"/>
      <c r="E1060" s="63"/>
      <c r="F1060" s="66"/>
      <c r="H1060" s="5">
        <v>0</v>
      </c>
      <c r="I1060" s="21">
        <v>0</v>
      </c>
      <c r="M1060" s="2">
        <v>500</v>
      </c>
    </row>
    <row r="1061" spans="2:13" ht="12.75" hidden="1">
      <c r="B1061" s="67"/>
      <c r="C1061" s="63"/>
      <c r="D1061" s="63"/>
      <c r="E1061" s="63"/>
      <c r="F1061" s="66"/>
      <c r="H1061" s="5">
        <v>0</v>
      </c>
      <c r="I1061" s="21">
        <v>0</v>
      </c>
      <c r="M1061" s="2">
        <v>500</v>
      </c>
    </row>
    <row r="1062" spans="2:13" ht="12.75" hidden="1">
      <c r="B1062" s="67"/>
      <c r="C1062" s="63"/>
      <c r="D1062" s="63"/>
      <c r="E1062" s="63"/>
      <c r="F1062" s="66"/>
      <c r="H1062" s="5">
        <v>0</v>
      </c>
      <c r="I1062" s="21">
        <v>0</v>
      </c>
      <c r="M1062" s="2">
        <v>500</v>
      </c>
    </row>
    <row r="1063" spans="2:13" ht="12.75" hidden="1">
      <c r="B1063" s="67"/>
      <c r="C1063" s="63"/>
      <c r="D1063" s="63"/>
      <c r="E1063" s="63"/>
      <c r="F1063" s="66"/>
      <c r="H1063" s="5">
        <v>0</v>
      </c>
      <c r="I1063" s="21">
        <v>0</v>
      </c>
      <c r="M1063" s="2">
        <v>500</v>
      </c>
    </row>
    <row r="1064" spans="2:13" ht="12.75" hidden="1">
      <c r="B1064" s="67"/>
      <c r="C1064" s="63"/>
      <c r="D1064" s="63"/>
      <c r="E1064" s="63"/>
      <c r="F1064" s="66"/>
      <c r="H1064" s="5">
        <v>0</v>
      </c>
      <c r="I1064" s="21">
        <v>0</v>
      </c>
      <c r="M1064" s="2">
        <v>500</v>
      </c>
    </row>
    <row r="1065" spans="2:13" ht="12.75" hidden="1">
      <c r="B1065" s="67"/>
      <c r="C1065" s="63"/>
      <c r="D1065" s="63"/>
      <c r="E1065" s="63"/>
      <c r="F1065" s="66"/>
      <c r="H1065" s="5">
        <v>0</v>
      </c>
      <c r="I1065" s="21">
        <v>0</v>
      </c>
      <c r="M1065" s="2">
        <v>500</v>
      </c>
    </row>
    <row r="1066" spans="2:13" ht="12.75" hidden="1">
      <c r="B1066" s="67"/>
      <c r="C1066" s="63"/>
      <c r="D1066" s="63"/>
      <c r="E1066" s="63"/>
      <c r="F1066" s="66"/>
      <c r="H1066" s="5">
        <v>0</v>
      </c>
      <c r="I1066" s="21">
        <v>0</v>
      </c>
      <c r="M1066" s="2">
        <v>500</v>
      </c>
    </row>
    <row r="1067" spans="2:13" ht="12.75" hidden="1">
      <c r="B1067" s="67"/>
      <c r="C1067" s="63"/>
      <c r="D1067" s="63"/>
      <c r="E1067" s="63"/>
      <c r="F1067" s="66"/>
      <c r="H1067" s="5">
        <v>0</v>
      </c>
      <c r="I1067" s="21">
        <v>0</v>
      </c>
      <c r="M1067" s="2">
        <v>500</v>
      </c>
    </row>
    <row r="1068" spans="2:13" ht="12.75" hidden="1">
      <c r="B1068" s="67"/>
      <c r="C1068" s="63"/>
      <c r="D1068" s="63"/>
      <c r="E1068" s="63"/>
      <c r="F1068" s="66"/>
      <c r="H1068" s="5">
        <v>0</v>
      </c>
      <c r="I1068" s="21">
        <v>0</v>
      </c>
      <c r="M1068" s="2">
        <v>500</v>
      </c>
    </row>
    <row r="1069" spans="2:13" ht="12.75" hidden="1">
      <c r="B1069" s="67"/>
      <c r="C1069" s="63"/>
      <c r="D1069" s="63"/>
      <c r="E1069" s="63"/>
      <c r="F1069" s="66"/>
      <c r="H1069" s="5">
        <v>0</v>
      </c>
      <c r="I1069" s="21">
        <v>0</v>
      </c>
      <c r="M1069" s="2">
        <v>500</v>
      </c>
    </row>
    <row r="1070" spans="2:13" ht="12.75" hidden="1">
      <c r="B1070" s="67"/>
      <c r="C1070" s="63"/>
      <c r="D1070" s="63"/>
      <c r="E1070" s="63"/>
      <c r="F1070" s="66"/>
      <c r="H1070" s="5">
        <v>0</v>
      </c>
      <c r="I1070" s="21">
        <v>0</v>
      </c>
      <c r="M1070" s="2">
        <v>500</v>
      </c>
    </row>
    <row r="1071" spans="2:13" ht="12.75" hidden="1">
      <c r="B1071" s="67"/>
      <c r="C1071" s="63"/>
      <c r="D1071" s="63"/>
      <c r="E1071" s="63"/>
      <c r="F1071" s="66"/>
      <c r="H1071" s="5">
        <v>0</v>
      </c>
      <c r="I1071" s="21">
        <v>0</v>
      </c>
      <c r="M1071" s="2">
        <v>500</v>
      </c>
    </row>
    <row r="1072" spans="2:13" ht="12.75" hidden="1">
      <c r="B1072" s="67"/>
      <c r="C1072" s="63"/>
      <c r="D1072" s="63"/>
      <c r="E1072" s="63"/>
      <c r="F1072" s="66"/>
      <c r="H1072" s="5">
        <v>0</v>
      </c>
      <c r="I1072" s="21">
        <v>0</v>
      </c>
      <c r="M1072" s="2">
        <v>500</v>
      </c>
    </row>
    <row r="1073" spans="2:13" ht="12.75" hidden="1">
      <c r="B1073" s="67"/>
      <c r="C1073" s="63"/>
      <c r="D1073" s="63"/>
      <c r="E1073" s="63"/>
      <c r="F1073" s="66"/>
      <c r="H1073" s="5">
        <v>0</v>
      </c>
      <c r="I1073" s="21">
        <v>0</v>
      </c>
      <c r="M1073" s="2">
        <v>500</v>
      </c>
    </row>
    <row r="1074" spans="2:13" ht="12.75" hidden="1">
      <c r="B1074" s="67"/>
      <c r="C1074" s="63"/>
      <c r="D1074" s="63"/>
      <c r="E1074" s="63"/>
      <c r="F1074" s="66"/>
      <c r="H1074" s="5">
        <v>0</v>
      </c>
      <c r="I1074" s="21">
        <v>0</v>
      </c>
      <c r="M1074" s="2">
        <v>500</v>
      </c>
    </row>
    <row r="1075" spans="2:13" ht="12.75" hidden="1">
      <c r="B1075" s="67"/>
      <c r="C1075" s="63"/>
      <c r="D1075" s="63"/>
      <c r="E1075" s="63"/>
      <c r="F1075" s="66"/>
      <c r="H1075" s="5">
        <v>0</v>
      </c>
      <c r="I1075" s="21">
        <v>0</v>
      </c>
      <c r="M1075" s="2">
        <v>500</v>
      </c>
    </row>
    <row r="1076" spans="2:13" ht="12.75" hidden="1">
      <c r="B1076" s="67"/>
      <c r="C1076" s="63"/>
      <c r="D1076" s="63"/>
      <c r="E1076" s="63"/>
      <c r="F1076" s="66"/>
      <c r="H1076" s="5">
        <v>0</v>
      </c>
      <c r="I1076" s="21">
        <v>0</v>
      </c>
      <c r="M1076" s="2">
        <v>500</v>
      </c>
    </row>
    <row r="1077" spans="2:13" ht="12.75" hidden="1">
      <c r="B1077" s="67"/>
      <c r="C1077" s="63"/>
      <c r="D1077" s="63"/>
      <c r="E1077" s="63"/>
      <c r="F1077" s="66"/>
      <c r="H1077" s="5">
        <v>0</v>
      </c>
      <c r="I1077" s="21">
        <v>0</v>
      </c>
      <c r="M1077" s="2">
        <v>500</v>
      </c>
    </row>
    <row r="1078" spans="2:13" ht="12.75" hidden="1">
      <c r="B1078" s="67"/>
      <c r="C1078" s="63"/>
      <c r="D1078" s="63"/>
      <c r="E1078" s="63"/>
      <c r="F1078" s="66"/>
      <c r="H1078" s="5">
        <v>0</v>
      </c>
      <c r="I1078" s="21">
        <v>0</v>
      </c>
      <c r="M1078" s="2">
        <v>500</v>
      </c>
    </row>
    <row r="1079" spans="2:13" ht="12.75" hidden="1">
      <c r="B1079" s="67"/>
      <c r="C1079" s="63"/>
      <c r="D1079" s="63"/>
      <c r="E1079" s="63"/>
      <c r="F1079" s="66"/>
      <c r="H1079" s="5">
        <v>0</v>
      </c>
      <c r="I1079" s="21">
        <v>0</v>
      </c>
      <c r="M1079" s="2">
        <v>500</v>
      </c>
    </row>
    <row r="1080" spans="2:13" ht="12.75" hidden="1">
      <c r="B1080" s="67"/>
      <c r="C1080" s="63"/>
      <c r="D1080" s="63"/>
      <c r="E1080" s="63"/>
      <c r="F1080" s="66"/>
      <c r="H1080" s="5">
        <v>0</v>
      </c>
      <c r="I1080" s="21">
        <v>0</v>
      </c>
      <c r="M1080" s="2">
        <v>500</v>
      </c>
    </row>
    <row r="1081" spans="2:13" ht="12.75" hidden="1">
      <c r="B1081" s="67"/>
      <c r="C1081" s="63"/>
      <c r="D1081" s="63"/>
      <c r="E1081" s="63"/>
      <c r="F1081" s="66"/>
      <c r="H1081" s="5">
        <v>0</v>
      </c>
      <c r="I1081" s="21">
        <v>0</v>
      </c>
      <c r="M1081" s="2">
        <v>500</v>
      </c>
    </row>
    <row r="1082" spans="2:13" ht="12.75" hidden="1">
      <c r="B1082" s="67"/>
      <c r="C1082" s="63"/>
      <c r="D1082" s="63"/>
      <c r="E1082" s="63"/>
      <c r="F1082" s="66"/>
      <c r="H1082" s="5">
        <v>0</v>
      </c>
      <c r="I1082" s="21">
        <v>0</v>
      </c>
      <c r="M1082" s="2">
        <v>500</v>
      </c>
    </row>
    <row r="1083" spans="2:13" ht="12.75" hidden="1">
      <c r="B1083" s="67"/>
      <c r="C1083" s="63"/>
      <c r="D1083" s="63"/>
      <c r="E1083" s="63"/>
      <c r="F1083" s="66"/>
      <c r="H1083" s="5">
        <v>0</v>
      </c>
      <c r="I1083" s="21">
        <v>0</v>
      </c>
      <c r="M1083" s="2">
        <v>500</v>
      </c>
    </row>
    <row r="1084" spans="2:13" ht="12.75" hidden="1">
      <c r="B1084" s="67"/>
      <c r="C1084" s="63"/>
      <c r="D1084" s="63"/>
      <c r="E1084" s="63"/>
      <c r="F1084" s="66"/>
      <c r="H1084" s="5">
        <v>0</v>
      </c>
      <c r="I1084" s="21">
        <v>0</v>
      </c>
      <c r="M1084" s="2">
        <v>500</v>
      </c>
    </row>
    <row r="1085" spans="2:13" ht="12.75" hidden="1">
      <c r="B1085" s="67"/>
      <c r="C1085" s="63"/>
      <c r="D1085" s="63"/>
      <c r="E1085" s="63"/>
      <c r="F1085" s="66"/>
      <c r="H1085" s="5">
        <v>0</v>
      </c>
      <c r="I1085" s="21">
        <v>0</v>
      </c>
      <c r="M1085" s="2">
        <v>500</v>
      </c>
    </row>
    <row r="1086" spans="2:13" ht="12.75" hidden="1">
      <c r="B1086" s="67"/>
      <c r="C1086" s="63"/>
      <c r="D1086" s="63"/>
      <c r="E1086" s="63"/>
      <c r="F1086" s="66"/>
      <c r="H1086" s="5">
        <v>0</v>
      </c>
      <c r="I1086" s="21">
        <v>0</v>
      </c>
      <c r="M1086" s="2">
        <v>500</v>
      </c>
    </row>
    <row r="1087" spans="2:13" ht="12.75" hidden="1">
      <c r="B1087" s="67"/>
      <c r="C1087" s="63"/>
      <c r="D1087" s="63"/>
      <c r="E1087" s="63"/>
      <c r="F1087" s="66"/>
      <c r="H1087" s="5">
        <v>0</v>
      </c>
      <c r="I1087" s="21">
        <v>0</v>
      </c>
      <c r="M1087" s="2">
        <v>500</v>
      </c>
    </row>
    <row r="1088" spans="2:13" ht="12.75" hidden="1">
      <c r="B1088" s="67"/>
      <c r="C1088" s="63"/>
      <c r="D1088" s="63"/>
      <c r="E1088" s="63"/>
      <c r="F1088" s="66"/>
      <c r="H1088" s="5">
        <v>0</v>
      </c>
      <c r="I1088" s="21">
        <v>0</v>
      </c>
      <c r="M1088" s="2">
        <v>500</v>
      </c>
    </row>
    <row r="1089" spans="2:13" ht="12.75" hidden="1">
      <c r="B1089" s="67"/>
      <c r="C1089" s="63"/>
      <c r="D1089" s="63"/>
      <c r="E1089" s="63"/>
      <c r="F1089" s="66"/>
      <c r="H1089" s="5">
        <v>0</v>
      </c>
      <c r="I1089" s="21">
        <v>0</v>
      </c>
      <c r="M1089" s="2">
        <v>500</v>
      </c>
    </row>
    <row r="1090" spans="2:13" ht="12.75" hidden="1">
      <c r="B1090" s="67"/>
      <c r="C1090" s="63"/>
      <c r="D1090" s="63"/>
      <c r="E1090" s="63"/>
      <c r="F1090" s="66"/>
      <c r="H1090" s="5">
        <v>0</v>
      </c>
      <c r="I1090" s="21">
        <v>0</v>
      </c>
      <c r="M1090" s="2">
        <v>500</v>
      </c>
    </row>
    <row r="1091" spans="2:13" ht="12.75" hidden="1">
      <c r="B1091" s="67"/>
      <c r="C1091" s="63"/>
      <c r="D1091" s="63"/>
      <c r="E1091" s="63"/>
      <c r="F1091" s="66"/>
      <c r="H1091" s="5">
        <v>0</v>
      </c>
      <c r="I1091" s="21">
        <v>0</v>
      </c>
      <c r="M1091" s="2">
        <v>500</v>
      </c>
    </row>
    <row r="1092" spans="2:13" ht="12.75" hidden="1">
      <c r="B1092" s="67"/>
      <c r="C1092" s="63"/>
      <c r="D1092" s="63"/>
      <c r="E1092" s="63"/>
      <c r="F1092" s="66"/>
      <c r="H1092" s="5">
        <v>0</v>
      </c>
      <c r="I1092" s="21">
        <v>0</v>
      </c>
      <c r="M1092" s="2">
        <v>500</v>
      </c>
    </row>
    <row r="1093" spans="2:13" ht="12.75" hidden="1">
      <c r="B1093" s="67"/>
      <c r="C1093" s="63"/>
      <c r="D1093" s="63"/>
      <c r="E1093" s="63"/>
      <c r="F1093" s="66"/>
      <c r="H1093" s="5">
        <v>0</v>
      </c>
      <c r="I1093" s="21">
        <v>0</v>
      </c>
      <c r="M1093" s="2">
        <v>500</v>
      </c>
    </row>
    <row r="1094" spans="2:13" ht="12.75" hidden="1">
      <c r="B1094" s="67"/>
      <c r="C1094" s="63"/>
      <c r="D1094" s="63"/>
      <c r="E1094" s="63"/>
      <c r="F1094" s="66"/>
      <c r="H1094" s="5">
        <v>0</v>
      </c>
      <c r="I1094" s="21">
        <v>0</v>
      </c>
      <c r="M1094" s="2">
        <v>500</v>
      </c>
    </row>
    <row r="1095" spans="2:13" ht="12.75" hidden="1">
      <c r="B1095" s="67"/>
      <c r="C1095" s="63"/>
      <c r="D1095" s="63"/>
      <c r="E1095" s="63"/>
      <c r="F1095" s="66"/>
      <c r="H1095" s="5">
        <v>0</v>
      </c>
      <c r="I1095" s="21">
        <v>0</v>
      </c>
      <c r="M1095" s="2">
        <v>500</v>
      </c>
    </row>
    <row r="1096" spans="2:13" ht="12.75" hidden="1">
      <c r="B1096" s="67"/>
      <c r="C1096" s="63"/>
      <c r="D1096" s="63"/>
      <c r="E1096" s="63"/>
      <c r="F1096" s="66"/>
      <c r="H1096" s="5">
        <v>0</v>
      </c>
      <c r="I1096" s="21">
        <v>0</v>
      </c>
      <c r="M1096" s="2">
        <v>500</v>
      </c>
    </row>
    <row r="1097" spans="2:13" ht="12.75" hidden="1">
      <c r="B1097" s="67"/>
      <c r="C1097" s="63"/>
      <c r="D1097" s="63"/>
      <c r="E1097" s="63"/>
      <c r="F1097" s="66"/>
      <c r="H1097" s="5">
        <v>0</v>
      </c>
      <c r="I1097" s="21">
        <v>0</v>
      </c>
      <c r="M1097" s="2">
        <v>500</v>
      </c>
    </row>
    <row r="1098" spans="2:13" ht="12.75" hidden="1">
      <c r="B1098" s="67"/>
      <c r="C1098" s="63"/>
      <c r="D1098" s="63"/>
      <c r="E1098" s="63"/>
      <c r="F1098" s="66"/>
      <c r="H1098" s="5">
        <v>0</v>
      </c>
      <c r="I1098" s="21">
        <v>0</v>
      </c>
      <c r="M1098" s="2">
        <v>500</v>
      </c>
    </row>
    <row r="1099" spans="2:13" ht="12.75" hidden="1">
      <c r="B1099" s="67"/>
      <c r="C1099" s="63"/>
      <c r="D1099" s="63"/>
      <c r="E1099" s="63"/>
      <c r="F1099" s="66"/>
      <c r="H1099" s="5">
        <v>0</v>
      </c>
      <c r="I1099" s="21">
        <v>0</v>
      </c>
      <c r="M1099" s="2">
        <v>500</v>
      </c>
    </row>
    <row r="1100" spans="2:13" ht="12.75" hidden="1">
      <c r="B1100" s="67"/>
      <c r="C1100" s="63"/>
      <c r="D1100" s="63"/>
      <c r="E1100" s="63"/>
      <c r="F1100" s="66"/>
      <c r="H1100" s="5">
        <v>0</v>
      </c>
      <c r="I1100" s="21">
        <v>0</v>
      </c>
      <c r="M1100" s="2">
        <v>500</v>
      </c>
    </row>
    <row r="1101" spans="2:13" ht="12.75" hidden="1">
      <c r="B1101" s="67"/>
      <c r="C1101" s="63"/>
      <c r="D1101" s="63"/>
      <c r="E1101" s="63"/>
      <c r="F1101" s="66"/>
      <c r="H1101" s="5">
        <v>0</v>
      </c>
      <c r="I1101" s="21">
        <v>0</v>
      </c>
      <c r="M1101" s="2">
        <v>500</v>
      </c>
    </row>
    <row r="1102" spans="2:13" ht="12.75" hidden="1">
      <c r="B1102" s="67"/>
      <c r="C1102" s="63"/>
      <c r="D1102" s="63"/>
      <c r="E1102" s="63"/>
      <c r="F1102" s="66"/>
      <c r="H1102" s="5">
        <v>0</v>
      </c>
      <c r="I1102" s="21">
        <v>0</v>
      </c>
      <c r="M1102" s="2">
        <v>500</v>
      </c>
    </row>
    <row r="1103" spans="2:13" ht="12.75" hidden="1">
      <c r="B1103" s="67"/>
      <c r="C1103" s="63"/>
      <c r="D1103" s="63"/>
      <c r="E1103" s="63"/>
      <c r="F1103" s="66"/>
      <c r="H1103" s="5">
        <v>0</v>
      </c>
      <c r="I1103" s="21">
        <v>0</v>
      </c>
      <c r="M1103" s="2">
        <v>500</v>
      </c>
    </row>
    <row r="1104" spans="2:13" ht="12.75" hidden="1">
      <c r="B1104" s="67"/>
      <c r="C1104" s="63"/>
      <c r="D1104" s="63"/>
      <c r="E1104" s="63"/>
      <c r="F1104" s="66"/>
      <c r="H1104" s="5">
        <v>0</v>
      </c>
      <c r="I1104" s="21">
        <v>0</v>
      </c>
      <c r="M1104" s="2">
        <v>500</v>
      </c>
    </row>
    <row r="1105" spans="2:13" ht="12.75" hidden="1">
      <c r="B1105" s="67"/>
      <c r="C1105" s="63"/>
      <c r="D1105" s="63"/>
      <c r="E1105" s="63"/>
      <c r="F1105" s="66"/>
      <c r="H1105" s="5">
        <v>0</v>
      </c>
      <c r="I1105" s="21">
        <v>0</v>
      </c>
      <c r="M1105" s="2">
        <v>500</v>
      </c>
    </row>
    <row r="1106" spans="2:13" ht="12.75" hidden="1">
      <c r="B1106" s="67"/>
      <c r="C1106" s="63"/>
      <c r="D1106" s="63"/>
      <c r="E1106" s="63"/>
      <c r="F1106" s="66"/>
      <c r="H1106" s="5">
        <v>0</v>
      </c>
      <c r="I1106" s="21">
        <v>0</v>
      </c>
      <c r="M1106" s="2">
        <v>500</v>
      </c>
    </row>
    <row r="1107" spans="2:13" ht="12.75" hidden="1">
      <c r="B1107" s="67"/>
      <c r="C1107" s="63"/>
      <c r="D1107" s="63"/>
      <c r="E1107" s="63"/>
      <c r="F1107" s="66"/>
      <c r="H1107" s="5">
        <v>0</v>
      </c>
      <c r="I1107" s="21">
        <v>0</v>
      </c>
      <c r="M1107" s="2">
        <v>500</v>
      </c>
    </row>
    <row r="1108" spans="2:13" ht="12.75" hidden="1">
      <c r="B1108" s="67"/>
      <c r="C1108" s="63"/>
      <c r="D1108" s="63"/>
      <c r="E1108" s="63"/>
      <c r="F1108" s="66"/>
      <c r="H1108" s="5">
        <v>0</v>
      </c>
      <c r="I1108" s="21">
        <v>0</v>
      </c>
      <c r="M1108" s="2">
        <v>500</v>
      </c>
    </row>
    <row r="1109" spans="2:13" ht="12.75" hidden="1">
      <c r="B1109" s="67"/>
      <c r="C1109" s="63"/>
      <c r="D1109" s="63"/>
      <c r="E1109" s="63"/>
      <c r="F1109" s="66"/>
      <c r="H1109" s="5">
        <v>0</v>
      </c>
      <c r="I1109" s="21">
        <v>0</v>
      </c>
      <c r="M1109" s="2">
        <v>500</v>
      </c>
    </row>
    <row r="1110" spans="2:13" ht="12.75" hidden="1">
      <c r="B1110" s="67"/>
      <c r="C1110" s="63"/>
      <c r="D1110" s="63"/>
      <c r="E1110" s="63"/>
      <c r="F1110" s="66"/>
      <c r="H1110" s="5">
        <v>0</v>
      </c>
      <c r="I1110" s="21">
        <v>0</v>
      </c>
      <c r="M1110" s="2">
        <v>500</v>
      </c>
    </row>
    <row r="1111" spans="2:13" ht="12.75" hidden="1">
      <c r="B1111" s="67"/>
      <c r="C1111" s="63"/>
      <c r="D1111" s="63"/>
      <c r="E1111" s="63"/>
      <c r="F1111" s="66"/>
      <c r="H1111" s="5">
        <v>0</v>
      </c>
      <c r="I1111" s="21">
        <v>0</v>
      </c>
      <c r="M1111" s="2">
        <v>500</v>
      </c>
    </row>
    <row r="1112" spans="2:13" ht="12.75" hidden="1">
      <c r="B1112" s="67"/>
      <c r="C1112" s="63"/>
      <c r="D1112" s="63"/>
      <c r="E1112" s="63"/>
      <c r="F1112" s="66"/>
      <c r="H1112" s="5">
        <v>0</v>
      </c>
      <c r="I1112" s="21">
        <v>0</v>
      </c>
      <c r="M1112" s="2">
        <v>500</v>
      </c>
    </row>
    <row r="1113" spans="2:13" ht="12.75" hidden="1">
      <c r="B1113" s="67"/>
      <c r="C1113" s="63"/>
      <c r="D1113" s="63"/>
      <c r="E1113" s="63"/>
      <c r="F1113" s="66"/>
      <c r="H1113" s="5">
        <v>0</v>
      </c>
      <c r="I1113" s="21">
        <v>0</v>
      </c>
      <c r="M1113" s="2">
        <v>500</v>
      </c>
    </row>
    <row r="1114" spans="2:13" ht="12.75" hidden="1">
      <c r="B1114" s="67"/>
      <c r="C1114" s="63"/>
      <c r="D1114" s="63"/>
      <c r="E1114" s="63"/>
      <c r="F1114" s="66"/>
      <c r="H1114" s="5">
        <v>0</v>
      </c>
      <c r="I1114" s="21">
        <v>0</v>
      </c>
      <c r="M1114" s="2">
        <v>500</v>
      </c>
    </row>
    <row r="1115" spans="2:13" ht="12.75" hidden="1">
      <c r="B1115" s="67"/>
      <c r="C1115" s="63"/>
      <c r="D1115" s="63"/>
      <c r="E1115" s="63"/>
      <c r="F1115" s="66"/>
      <c r="H1115" s="5">
        <v>0</v>
      </c>
      <c r="I1115" s="21">
        <v>0</v>
      </c>
      <c r="M1115" s="2">
        <v>500</v>
      </c>
    </row>
    <row r="1116" spans="2:13" ht="12.75" hidden="1">
      <c r="B1116" s="67"/>
      <c r="C1116" s="63"/>
      <c r="D1116" s="63"/>
      <c r="E1116" s="63"/>
      <c r="F1116" s="66"/>
      <c r="H1116" s="5">
        <v>0</v>
      </c>
      <c r="I1116" s="21">
        <v>0</v>
      </c>
      <c r="M1116" s="2">
        <v>500</v>
      </c>
    </row>
    <row r="1117" spans="2:13" ht="12.75" hidden="1">
      <c r="B1117" s="67"/>
      <c r="C1117" s="63"/>
      <c r="D1117" s="63"/>
      <c r="E1117" s="63"/>
      <c r="F1117" s="66"/>
      <c r="H1117" s="5">
        <v>0</v>
      </c>
      <c r="I1117" s="21">
        <v>0</v>
      </c>
      <c r="M1117" s="2">
        <v>500</v>
      </c>
    </row>
    <row r="1118" spans="2:13" ht="12.75" hidden="1">
      <c r="B1118" s="67"/>
      <c r="C1118" s="63"/>
      <c r="D1118" s="63"/>
      <c r="E1118" s="63"/>
      <c r="F1118" s="66"/>
      <c r="H1118" s="5">
        <v>0</v>
      </c>
      <c r="I1118" s="21">
        <v>0</v>
      </c>
      <c r="M1118" s="2">
        <v>500</v>
      </c>
    </row>
    <row r="1119" spans="2:13" ht="12.75" hidden="1">
      <c r="B1119" s="67"/>
      <c r="C1119" s="63"/>
      <c r="D1119" s="63"/>
      <c r="E1119" s="63"/>
      <c r="F1119" s="66"/>
      <c r="H1119" s="5">
        <v>0</v>
      </c>
      <c r="I1119" s="21">
        <v>0</v>
      </c>
      <c r="M1119" s="2">
        <v>500</v>
      </c>
    </row>
    <row r="1120" spans="2:13" ht="12.75" hidden="1">
      <c r="B1120" s="67"/>
      <c r="C1120" s="63"/>
      <c r="D1120" s="63"/>
      <c r="E1120" s="63"/>
      <c r="F1120" s="66"/>
      <c r="H1120" s="5">
        <v>0</v>
      </c>
      <c r="I1120" s="21">
        <v>0</v>
      </c>
      <c r="M1120" s="2">
        <v>500</v>
      </c>
    </row>
    <row r="1121" spans="2:13" ht="12.75" hidden="1">
      <c r="B1121" s="67"/>
      <c r="C1121" s="63"/>
      <c r="D1121" s="63"/>
      <c r="E1121" s="63"/>
      <c r="F1121" s="66"/>
      <c r="H1121" s="5">
        <v>0</v>
      </c>
      <c r="I1121" s="21">
        <v>0</v>
      </c>
      <c r="M1121" s="2">
        <v>500</v>
      </c>
    </row>
    <row r="1122" spans="2:13" ht="12.75" hidden="1">
      <c r="B1122" s="67"/>
      <c r="C1122" s="63"/>
      <c r="D1122" s="63"/>
      <c r="E1122" s="63"/>
      <c r="F1122" s="66"/>
      <c r="H1122" s="5">
        <v>0</v>
      </c>
      <c r="I1122" s="21">
        <v>0</v>
      </c>
      <c r="M1122" s="2">
        <v>500</v>
      </c>
    </row>
    <row r="1123" spans="2:13" ht="12.75" hidden="1">
      <c r="B1123" s="67"/>
      <c r="C1123" s="63"/>
      <c r="D1123" s="63"/>
      <c r="E1123" s="63"/>
      <c r="F1123" s="66"/>
      <c r="H1123" s="5">
        <v>0</v>
      </c>
      <c r="I1123" s="21">
        <v>0</v>
      </c>
      <c r="M1123" s="2">
        <v>500</v>
      </c>
    </row>
    <row r="1124" spans="2:13" ht="12.75" hidden="1">
      <c r="B1124" s="67"/>
      <c r="C1124" s="63"/>
      <c r="D1124" s="63"/>
      <c r="E1124" s="63"/>
      <c r="F1124" s="66"/>
      <c r="H1124" s="5">
        <v>0</v>
      </c>
      <c r="I1124" s="21">
        <v>0</v>
      </c>
      <c r="M1124" s="2">
        <v>500</v>
      </c>
    </row>
    <row r="1125" spans="2:13" ht="12.75" hidden="1">
      <c r="B1125" s="67"/>
      <c r="C1125" s="63"/>
      <c r="D1125" s="63"/>
      <c r="E1125" s="63"/>
      <c r="F1125" s="66"/>
      <c r="H1125" s="5">
        <v>0</v>
      </c>
      <c r="I1125" s="21">
        <v>0</v>
      </c>
      <c r="M1125" s="2">
        <v>500</v>
      </c>
    </row>
    <row r="1126" spans="2:13" ht="12.75" hidden="1">
      <c r="B1126" s="67"/>
      <c r="C1126" s="63"/>
      <c r="D1126" s="63"/>
      <c r="E1126" s="63"/>
      <c r="F1126" s="66"/>
      <c r="H1126" s="5">
        <v>0</v>
      </c>
      <c r="I1126" s="21">
        <v>0</v>
      </c>
      <c r="M1126" s="2">
        <v>500</v>
      </c>
    </row>
    <row r="1127" spans="2:13" ht="12.75" hidden="1">
      <c r="B1127" s="67"/>
      <c r="C1127" s="63"/>
      <c r="D1127" s="63"/>
      <c r="E1127" s="63"/>
      <c r="F1127" s="66"/>
      <c r="H1127" s="5">
        <v>0</v>
      </c>
      <c r="I1127" s="21">
        <v>0</v>
      </c>
      <c r="M1127" s="2">
        <v>500</v>
      </c>
    </row>
    <row r="1128" spans="2:13" ht="12.75" hidden="1">
      <c r="B1128" s="67"/>
      <c r="C1128" s="63"/>
      <c r="D1128" s="63"/>
      <c r="E1128" s="63"/>
      <c r="F1128" s="66"/>
      <c r="H1128" s="5">
        <v>0</v>
      </c>
      <c r="I1128" s="21">
        <v>0</v>
      </c>
      <c r="M1128" s="2">
        <v>500</v>
      </c>
    </row>
    <row r="1129" spans="2:13" ht="12.75" hidden="1">
      <c r="B1129" s="67"/>
      <c r="C1129" s="63"/>
      <c r="D1129" s="63"/>
      <c r="E1129" s="63"/>
      <c r="F1129" s="66"/>
      <c r="H1129" s="5">
        <v>0</v>
      </c>
      <c r="I1129" s="21">
        <v>0</v>
      </c>
      <c r="M1129" s="2">
        <v>500</v>
      </c>
    </row>
    <row r="1130" spans="2:13" ht="12.75" hidden="1">
      <c r="B1130" s="67"/>
      <c r="C1130" s="63"/>
      <c r="D1130" s="63"/>
      <c r="E1130" s="63"/>
      <c r="F1130" s="66"/>
      <c r="H1130" s="5">
        <v>0</v>
      </c>
      <c r="I1130" s="21">
        <v>0</v>
      </c>
      <c r="M1130" s="2">
        <v>500</v>
      </c>
    </row>
    <row r="1131" spans="2:13" ht="12.75" hidden="1">
      <c r="B1131" s="67"/>
      <c r="C1131" s="63"/>
      <c r="D1131" s="63"/>
      <c r="E1131" s="63"/>
      <c r="F1131" s="66"/>
      <c r="H1131" s="5">
        <v>0</v>
      </c>
      <c r="I1131" s="21">
        <v>0</v>
      </c>
      <c r="M1131" s="2">
        <v>500</v>
      </c>
    </row>
    <row r="1132" spans="2:13" ht="12.75" hidden="1">
      <c r="B1132" s="67"/>
      <c r="C1132" s="63"/>
      <c r="D1132" s="63"/>
      <c r="E1132" s="63"/>
      <c r="F1132" s="66"/>
      <c r="H1132" s="5">
        <v>0</v>
      </c>
      <c r="I1132" s="21">
        <v>0</v>
      </c>
      <c r="M1132" s="2">
        <v>500</v>
      </c>
    </row>
    <row r="1133" spans="2:13" ht="12.75" hidden="1">
      <c r="B1133" s="67"/>
      <c r="C1133" s="63"/>
      <c r="D1133" s="63"/>
      <c r="E1133" s="63"/>
      <c r="F1133" s="66"/>
      <c r="H1133" s="5">
        <v>0</v>
      </c>
      <c r="I1133" s="21">
        <v>0</v>
      </c>
      <c r="M1133" s="2">
        <v>500</v>
      </c>
    </row>
    <row r="1134" spans="2:13" ht="12.75" hidden="1">
      <c r="B1134" s="67"/>
      <c r="C1134" s="63"/>
      <c r="D1134" s="63"/>
      <c r="E1134" s="63"/>
      <c r="F1134" s="66"/>
      <c r="H1134" s="5">
        <v>0</v>
      </c>
      <c r="I1134" s="21">
        <v>0</v>
      </c>
      <c r="M1134" s="2">
        <v>500</v>
      </c>
    </row>
    <row r="1135" spans="2:13" ht="12.75" hidden="1">
      <c r="B1135" s="67"/>
      <c r="C1135" s="63"/>
      <c r="D1135" s="63"/>
      <c r="E1135" s="63"/>
      <c r="F1135" s="66"/>
      <c r="H1135" s="5">
        <v>0</v>
      </c>
      <c r="I1135" s="21">
        <v>0</v>
      </c>
      <c r="M1135" s="2">
        <v>500</v>
      </c>
    </row>
    <row r="1136" spans="2:13" ht="12.75" hidden="1">
      <c r="B1136" s="67"/>
      <c r="C1136" s="63"/>
      <c r="D1136" s="63"/>
      <c r="E1136" s="63"/>
      <c r="F1136" s="66"/>
      <c r="H1136" s="5">
        <v>0</v>
      </c>
      <c r="I1136" s="21">
        <v>0</v>
      </c>
      <c r="M1136" s="2">
        <v>500</v>
      </c>
    </row>
    <row r="1137" spans="2:13" ht="12.75" hidden="1">
      <c r="B1137" s="67"/>
      <c r="C1137" s="63"/>
      <c r="D1137" s="63"/>
      <c r="E1137" s="63"/>
      <c r="F1137" s="66"/>
      <c r="H1137" s="5">
        <v>0</v>
      </c>
      <c r="I1137" s="21">
        <v>0</v>
      </c>
      <c r="M1137" s="2">
        <v>500</v>
      </c>
    </row>
    <row r="1138" spans="2:13" ht="12.75" hidden="1">
      <c r="B1138" s="67"/>
      <c r="C1138" s="63"/>
      <c r="D1138" s="63"/>
      <c r="E1138" s="63"/>
      <c r="F1138" s="66"/>
      <c r="H1138" s="5">
        <v>0</v>
      </c>
      <c r="I1138" s="21">
        <v>0</v>
      </c>
      <c r="M1138" s="2">
        <v>500</v>
      </c>
    </row>
    <row r="1139" spans="2:13" ht="12.75" hidden="1">
      <c r="B1139" s="67"/>
      <c r="C1139" s="63"/>
      <c r="D1139" s="63"/>
      <c r="E1139" s="63"/>
      <c r="F1139" s="66"/>
      <c r="H1139" s="5">
        <v>0</v>
      </c>
      <c r="I1139" s="21">
        <v>0</v>
      </c>
      <c r="M1139" s="2">
        <v>500</v>
      </c>
    </row>
    <row r="1140" spans="2:13" ht="12.75" hidden="1">
      <c r="B1140" s="67"/>
      <c r="C1140" s="63"/>
      <c r="D1140" s="63"/>
      <c r="E1140" s="63"/>
      <c r="F1140" s="66"/>
      <c r="H1140" s="5">
        <v>0</v>
      </c>
      <c r="I1140" s="21">
        <v>0</v>
      </c>
      <c r="M1140" s="2">
        <v>500</v>
      </c>
    </row>
    <row r="1141" spans="2:13" ht="12.75" hidden="1">
      <c r="B1141" s="67"/>
      <c r="C1141" s="63"/>
      <c r="D1141" s="63"/>
      <c r="E1141" s="63"/>
      <c r="F1141" s="66"/>
      <c r="H1141" s="5">
        <v>0</v>
      </c>
      <c r="I1141" s="21">
        <v>0</v>
      </c>
      <c r="M1141" s="2">
        <v>500</v>
      </c>
    </row>
    <row r="1142" spans="2:13" ht="12.75" hidden="1">
      <c r="B1142" s="67"/>
      <c r="C1142" s="63"/>
      <c r="D1142" s="63"/>
      <c r="E1142" s="63"/>
      <c r="F1142" s="66"/>
      <c r="H1142" s="5">
        <v>0</v>
      </c>
      <c r="I1142" s="21">
        <v>0</v>
      </c>
      <c r="M1142" s="2">
        <v>500</v>
      </c>
    </row>
    <row r="1143" spans="2:13" ht="12.75" hidden="1">
      <c r="B1143" s="67"/>
      <c r="C1143" s="63"/>
      <c r="D1143" s="63"/>
      <c r="E1143" s="63"/>
      <c r="F1143" s="66"/>
      <c r="H1143" s="5">
        <v>0</v>
      </c>
      <c r="I1143" s="21">
        <v>0</v>
      </c>
      <c r="M1143" s="2">
        <v>500</v>
      </c>
    </row>
    <row r="1144" spans="2:13" ht="12.75" hidden="1">
      <c r="B1144" s="67"/>
      <c r="C1144" s="63"/>
      <c r="D1144" s="63"/>
      <c r="E1144" s="63"/>
      <c r="F1144" s="66"/>
      <c r="H1144" s="5">
        <v>0</v>
      </c>
      <c r="I1144" s="21">
        <v>0</v>
      </c>
      <c r="M1144" s="2">
        <v>500</v>
      </c>
    </row>
    <row r="1145" spans="2:13" ht="12.75" hidden="1">
      <c r="B1145" s="67"/>
      <c r="C1145" s="63"/>
      <c r="D1145" s="63"/>
      <c r="E1145" s="63"/>
      <c r="F1145" s="66"/>
      <c r="H1145" s="5">
        <v>0</v>
      </c>
      <c r="I1145" s="21">
        <v>0</v>
      </c>
      <c r="M1145" s="2">
        <v>500</v>
      </c>
    </row>
    <row r="1146" spans="2:13" ht="12.75" hidden="1">
      <c r="B1146" s="67"/>
      <c r="C1146" s="63"/>
      <c r="D1146" s="63"/>
      <c r="E1146" s="63"/>
      <c r="F1146" s="66"/>
      <c r="H1146" s="5">
        <v>0</v>
      </c>
      <c r="I1146" s="21">
        <v>0</v>
      </c>
      <c r="M1146" s="2">
        <v>500</v>
      </c>
    </row>
    <row r="1147" spans="2:13" ht="12.75" hidden="1">
      <c r="B1147" s="67"/>
      <c r="C1147" s="63"/>
      <c r="D1147" s="63"/>
      <c r="E1147" s="63"/>
      <c r="F1147" s="66"/>
      <c r="H1147" s="5">
        <v>0</v>
      </c>
      <c r="I1147" s="21">
        <v>0</v>
      </c>
      <c r="M1147" s="2">
        <v>500</v>
      </c>
    </row>
    <row r="1148" spans="2:13" ht="12.75" hidden="1">
      <c r="B1148" s="67"/>
      <c r="C1148" s="63"/>
      <c r="D1148" s="63"/>
      <c r="E1148" s="63"/>
      <c r="F1148" s="66"/>
      <c r="H1148" s="5">
        <v>0</v>
      </c>
      <c r="I1148" s="21">
        <v>0</v>
      </c>
      <c r="M1148" s="2">
        <v>500</v>
      </c>
    </row>
    <row r="1149" spans="2:13" ht="12.75" hidden="1">
      <c r="B1149" s="67"/>
      <c r="C1149" s="63"/>
      <c r="D1149" s="63"/>
      <c r="E1149" s="63"/>
      <c r="F1149" s="66"/>
      <c r="H1149" s="5">
        <v>0</v>
      </c>
      <c r="I1149" s="21">
        <v>0</v>
      </c>
      <c r="M1149" s="2">
        <v>500</v>
      </c>
    </row>
    <row r="1150" spans="2:13" ht="12.75" hidden="1">
      <c r="B1150" s="67"/>
      <c r="C1150" s="63"/>
      <c r="D1150" s="63"/>
      <c r="E1150" s="63"/>
      <c r="F1150" s="66"/>
      <c r="H1150" s="5">
        <v>0</v>
      </c>
      <c r="I1150" s="21">
        <v>0</v>
      </c>
      <c r="M1150" s="2">
        <v>500</v>
      </c>
    </row>
    <row r="1151" spans="2:13" ht="12.75" hidden="1">
      <c r="B1151" s="67"/>
      <c r="C1151" s="63"/>
      <c r="D1151" s="63"/>
      <c r="E1151" s="63"/>
      <c r="F1151" s="66"/>
      <c r="H1151" s="5">
        <v>0</v>
      </c>
      <c r="I1151" s="21">
        <v>0</v>
      </c>
      <c r="M1151" s="2">
        <v>500</v>
      </c>
    </row>
    <row r="1152" spans="2:13" ht="12.75" hidden="1">
      <c r="B1152" s="67"/>
      <c r="C1152" s="63"/>
      <c r="D1152" s="63"/>
      <c r="E1152" s="63"/>
      <c r="F1152" s="66"/>
      <c r="H1152" s="5">
        <v>0</v>
      </c>
      <c r="I1152" s="21">
        <v>0</v>
      </c>
      <c r="M1152" s="2">
        <v>500</v>
      </c>
    </row>
    <row r="1153" spans="2:13" ht="12.75" hidden="1">
      <c r="B1153" s="250"/>
      <c r="C1153" s="63"/>
      <c r="D1153" s="63"/>
      <c r="E1153" s="63"/>
      <c r="F1153" s="66"/>
      <c r="H1153" s="5">
        <v>0</v>
      </c>
      <c r="I1153" s="21">
        <v>0</v>
      </c>
      <c r="M1153" s="2">
        <v>500</v>
      </c>
    </row>
    <row r="1154" spans="2:13" ht="12.75" hidden="1">
      <c r="B1154" s="67"/>
      <c r="C1154" s="63"/>
      <c r="D1154" s="63"/>
      <c r="E1154" s="63"/>
      <c r="F1154" s="66"/>
      <c r="H1154" s="5">
        <v>0</v>
      </c>
      <c r="I1154" s="21">
        <v>0</v>
      </c>
      <c r="M1154" s="2">
        <v>500</v>
      </c>
    </row>
    <row r="1155" spans="2:13" ht="12.75" hidden="1">
      <c r="B1155" s="67"/>
      <c r="C1155" s="63"/>
      <c r="D1155" s="63"/>
      <c r="E1155" s="63"/>
      <c r="F1155" s="66"/>
      <c r="H1155" s="5">
        <v>0</v>
      </c>
      <c r="I1155" s="21">
        <v>0</v>
      </c>
      <c r="M1155" s="2">
        <v>500</v>
      </c>
    </row>
    <row r="1156" spans="2:13" ht="12.75" hidden="1">
      <c r="B1156" s="67"/>
      <c r="C1156" s="63"/>
      <c r="D1156" s="63"/>
      <c r="E1156" s="63"/>
      <c r="F1156" s="66"/>
      <c r="H1156" s="5">
        <v>0</v>
      </c>
      <c r="I1156" s="21">
        <v>0</v>
      </c>
      <c r="M1156" s="2">
        <v>500</v>
      </c>
    </row>
    <row r="1157" spans="2:13" ht="12.75" hidden="1">
      <c r="B1157" s="67"/>
      <c r="C1157" s="63"/>
      <c r="D1157" s="63"/>
      <c r="E1157" s="63"/>
      <c r="F1157" s="66"/>
      <c r="H1157" s="5">
        <v>0</v>
      </c>
      <c r="I1157" s="21">
        <v>0</v>
      </c>
      <c r="M1157" s="2">
        <v>500</v>
      </c>
    </row>
    <row r="1158" spans="2:13" ht="12.75" hidden="1">
      <c r="B1158" s="67"/>
      <c r="C1158" s="63"/>
      <c r="D1158" s="63"/>
      <c r="E1158" s="63"/>
      <c r="F1158" s="66"/>
      <c r="H1158" s="5">
        <v>0</v>
      </c>
      <c r="I1158" s="21">
        <v>0</v>
      </c>
      <c r="M1158" s="2">
        <v>500</v>
      </c>
    </row>
    <row r="1159" spans="2:13" ht="12.75" hidden="1">
      <c r="B1159" s="67"/>
      <c r="C1159" s="63"/>
      <c r="D1159" s="63"/>
      <c r="E1159" s="63"/>
      <c r="F1159" s="66"/>
      <c r="H1159" s="5">
        <v>0</v>
      </c>
      <c r="I1159" s="21">
        <v>0</v>
      </c>
      <c r="M1159" s="2">
        <v>500</v>
      </c>
    </row>
    <row r="1160" spans="2:13" ht="12.75" hidden="1">
      <c r="B1160" s="67"/>
      <c r="C1160" s="63"/>
      <c r="D1160" s="63"/>
      <c r="E1160" s="63"/>
      <c r="F1160" s="66"/>
      <c r="H1160" s="5">
        <v>0</v>
      </c>
      <c r="I1160" s="21">
        <v>0</v>
      </c>
      <c r="M1160" s="2">
        <v>500</v>
      </c>
    </row>
    <row r="1161" spans="2:13" ht="12.75" hidden="1">
      <c r="B1161" s="67"/>
      <c r="C1161" s="63"/>
      <c r="D1161" s="63"/>
      <c r="E1161" s="63"/>
      <c r="F1161" s="66"/>
      <c r="H1161" s="5">
        <v>0</v>
      </c>
      <c r="I1161" s="21">
        <v>0</v>
      </c>
      <c r="M1161" s="2">
        <v>500</v>
      </c>
    </row>
    <row r="1162" spans="2:13" ht="12.75" hidden="1">
      <c r="B1162" s="67"/>
      <c r="C1162" s="63"/>
      <c r="D1162" s="63"/>
      <c r="E1162" s="63"/>
      <c r="F1162" s="66"/>
      <c r="H1162" s="5">
        <v>0</v>
      </c>
      <c r="I1162" s="21">
        <v>0</v>
      </c>
      <c r="M1162" s="2">
        <v>500</v>
      </c>
    </row>
    <row r="1163" spans="2:13" ht="12.75" hidden="1">
      <c r="B1163" s="67"/>
      <c r="C1163" s="63"/>
      <c r="D1163" s="63"/>
      <c r="E1163" s="63"/>
      <c r="F1163" s="66"/>
      <c r="H1163" s="5">
        <v>0</v>
      </c>
      <c r="I1163" s="21">
        <v>0</v>
      </c>
      <c r="M1163" s="2">
        <v>500</v>
      </c>
    </row>
    <row r="1164" spans="2:13" ht="12.75" hidden="1">
      <c r="B1164" s="67"/>
      <c r="C1164" s="63"/>
      <c r="D1164" s="63"/>
      <c r="E1164" s="63"/>
      <c r="F1164" s="66"/>
      <c r="H1164" s="5">
        <v>0</v>
      </c>
      <c r="I1164" s="21">
        <v>0</v>
      </c>
      <c r="M1164" s="2">
        <v>500</v>
      </c>
    </row>
    <row r="1165" spans="2:13" ht="12.75" hidden="1">
      <c r="B1165" s="67"/>
      <c r="C1165" s="63"/>
      <c r="D1165" s="63"/>
      <c r="E1165" s="63"/>
      <c r="F1165" s="66"/>
      <c r="H1165" s="5">
        <v>0</v>
      </c>
      <c r="I1165" s="21">
        <v>0</v>
      </c>
      <c r="M1165" s="2">
        <v>500</v>
      </c>
    </row>
    <row r="1166" spans="2:13" ht="12.75" hidden="1">
      <c r="B1166" s="67"/>
      <c r="C1166" s="63"/>
      <c r="D1166" s="63"/>
      <c r="E1166" s="63"/>
      <c r="F1166" s="66"/>
      <c r="H1166" s="5">
        <v>0</v>
      </c>
      <c r="I1166" s="21">
        <v>0</v>
      </c>
      <c r="M1166" s="2">
        <v>500</v>
      </c>
    </row>
    <row r="1167" spans="2:13" ht="12.75" hidden="1">
      <c r="B1167" s="67"/>
      <c r="C1167" s="63"/>
      <c r="D1167" s="63"/>
      <c r="E1167" s="63"/>
      <c r="F1167" s="66"/>
      <c r="H1167" s="5">
        <v>0</v>
      </c>
      <c r="I1167" s="21">
        <v>0</v>
      </c>
      <c r="M1167" s="2">
        <v>500</v>
      </c>
    </row>
    <row r="1168" spans="2:13" ht="12.75" hidden="1">
      <c r="B1168" s="67"/>
      <c r="C1168" s="63"/>
      <c r="D1168" s="63"/>
      <c r="E1168" s="63"/>
      <c r="F1168" s="66"/>
      <c r="H1168" s="5">
        <v>0</v>
      </c>
      <c r="I1168" s="21">
        <v>0</v>
      </c>
      <c r="M1168" s="2">
        <v>500</v>
      </c>
    </row>
    <row r="1169" spans="2:13" ht="12.75" hidden="1">
      <c r="B1169" s="67"/>
      <c r="C1169" s="63"/>
      <c r="D1169" s="63"/>
      <c r="E1169" s="63"/>
      <c r="F1169" s="66"/>
      <c r="H1169" s="5">
        <v>0</v>
      </c>
      <c r="I1169" s="21">
        <v>0</v>
      </c>
      <c r="M1169" s="2">
        <v>500</v>
      </c>
    </row>
    <row r="1170" spans="2:13" ht="12.75" hidden="1">
      <c r="B1170" s="67"/>
      <c r="C1170" s="63"/>
      <c r="D1170" s="63"/>
      <c r="E1170" s="63"/>
      <c r="F1170" s="66"/>
      <c r="H1170" s="5">
        <v>0</v>
      </c>
      <c r="I1170" s="21">
        <v>0</v>
      </c>
      <c r="M1170" s="2">
        <v>500</v>
      </c>
    </row>
    <row r="1171" spans="2:13" ht="12.75" hidden="1">
      <c r="B1171" s="67"/>
      <c r="C1171" s="63"/>
      <c r="D1171" s="63"/>
      <c r="E1171" s="63"/>
      <c r="F1171" s="66"/>
      <c r="H1171" s="5">
        <v>0</v>
      </c>
      <c r="I1171" s="21">
        <v>0</v>
      </c>
      <c r="M1171" s="2">
        <v>500</v>
      </c>
    </row>
    <row r="1172" spans="2:13" ht="12.75" hidden="1">
      <c r="B1172" s="67"/>
      <c r="C1172" s="63"/>
      <c r="D1172" s="63"/>
      <c r="E1172" s="63"/>
      <c r="F1172" s="66"/>
      <c r="H1172" s="5">
        <v>0</v>
      </c>
      <c r="I1172" s="21">
        <v>0</v>
      </c>
      <c r="M1172" s="2">
        <v>500</v>
      </c>
    </row>
    <row r="1173" spans="2:13" ht="12.75" hidden="1">
      <c r="B1173" s="67"/>
      <c r="C1173" s="63"/>
      <c r="D1173" s="63"/>
      <c r="E1173" s="63"/>
      <c r="F1173" s="66"/>
      <c r="H1173" s="5">
        <v>0</v>
      </c>
      <c r="I1173" s="21">
        <v>0</v>
      </c>
      <c r="M1173" s="2">
        <v>500</v>
      </c>
    </row>
    <row r="1174" spans="2:13" ht="12.75" hidden="1">
      <c r="B1174" s="67"/>
      <c r="C1174" s="63"/>
      <c r="D1174" s="63"/>
      <c r="E1174" s="63"/>
      <c r="F1174" s="66"/>
      <c r="H1174" s="5">
        <v>0</v>
      </c>
      <c r="I1174" s="21">
        <v>0</v>
      </c>
      <c r="M1174" s="2">
        <v>500</v>
      </c>
    </row>
    <row r="1175" spans="2:13" ht="12.75" hidden="1">
      <c r="B1175" s="67"/>
      <c r="C1175" s="63"/>
      <c r="D1175" s="63"/>
      <c r="E1175" s="63"/>
      <c r="F1175" s="66"/>
      <c r="H1175" s="5">
        <v>0</v>
      </c>
      <c r="I1175" s="21">
        <v>0</v>
      </c>
      <c r="M1175" s="2">
        <v>500</v>
      </c>
    </row>
    <row r="1176" spans="2:13" ht="12.75" hidden="1">
      <c r="B1176" s="67"/>
      <c r="C1176" s="63"/>
      <c r="D1176" s="63"/>
      <c r="E1176" s="63"/>
      <c r="F1176" s="66"/>
      <c r="H1176" s="5">
        <v>0</v>
      </c>
      <c r="I1176" s="21">
        <v>0</v>
      </c>
      <c r="M1176" s="2">
        <v>500</v>
      </c>
    </row>
    <row r="1177" spans="2:13" ht="12.75" hidden="1">
      <c r="B1177" s="67"/>
      <c r="C1177" s="63"/>
      <c r="D1177" s="63"/>
      <c r="E1177" s="63"/>
      <c r="F1177" s="66"/>
      <c r="H1177" s="5">
        <v>0</v>
      </c>
      <c r="I1177" s="21">
        <v>0</v>
      </c>
      <c r="M1177" s="2">
        <v>500</v>
      </c>
    </row>
    <row r="1178" spans="2:13" ht="12.75" hidden="1">
      <c r="B1178" s="67"/>
      <c r="C1178" s="63"/>
      <c r="D1178" s="63"/>
      <c r="E1178" s="63"/>
      <c r="F1178" s="66"/>
      <c r="H1178" s="5">
        <v>0</v>
      </c>
      <c r="I1178" s="21">
        <v>0</v>
      </c>
      <c r="M1178" s="2">
        <v>500</v>
      </c>
    </row>
    <row r="1179" spans="2:13" ht="12.75" hidden="1">
      <c r="B1179" s="67"/>
      <c r="C1179" s="63"/>
      <c r="D1179" s="63"/>
      <c r="E1179" s="63"/>
      <c r="F1179" s="66"/>
      <c r="H1179" s="5">
        <v>0</v>
      </c>
      <c r="I1179" s="21">
        <v>0</v>
      </c>
      <c r="M1179" s="2">
        <v>500</v>
      </c>
    </row>
    <row r="1180" spans="2:13" ht="12.75" hidden="1">
      <c r="B1180" s="67"/>
      <c r="C1180" s="63"/>
      <c r="D1180" s="63"/>
      <c r="E1180" s="63"/>
      <c r="F1180" s="66"/>
      <c r="H1180" s="5">
        <v>0</v>
      </c>
      <c r="I1180" s="21">
        <v>0</v>
      </c>
      <c r="M1180" s="2">
        <v>500</v>
      </c>
    </row>
    <row r="1181" spans="2:13" ht="12.75" hidden="1">
      <c r="B1181" s="67"/>
      <c r="C1181" s="63"/>
      <c r="D1181" s="63"/>
      <c r="E1181" s="63"/>
      <c r="F1181" s="66"/>
      <c r="H1181" s="5">
        <v>0</v>
      </c>
      <c r="I1181" s="21">
        <v>0</v>
      </c>
      <c r="M1181" s="2">
        <v>500</v>
      </c>
    </row>
    <row r="1182" spans="2:13" ht="12.75" hidden="1">
      <c r="B1182" s="67"/>
      <c r="C1182" s="63"/>
      <c r="D1182" s="63"/>
      <c r="E1182" s="63"/>
      <c r="F1182" s="66"/>
      <c r="H1182" s="5">
        <v>0</v>
      </c>
      <c r="I1182" s="21">
        <v>0</v>
      </c>
      <c r="M1182" s="2">
        <v>500</v>
      </c>
    </row>
    <row r="1183" spans="2:13" ht="12.75" hidden="1">
      <c r="B1183" s="67"/>
      <c r="C1183" s="63"/>
      <c r="D1183" s="63"/>
      <c r="E1183" s="63"/>
      <c r="F1183" s="66"/>
      <c r="H1183" s="5">
        <v>0</v>
      </c>
      <c r="I1183" s="21">
        <v>0</v>
      </c>
      <c r="M1183" s="2">
        <v>500</v>
      </c>
    </row>
    <row r="1184" spans="2:13" ht="12.75" hidden="1">
      <c r="B1184" s="67"/>
      <c r="C1184" s="63"/>
      <c r="D1184" s="63"/>
      <c r="E1184" s="63"/>
      <c r="F1184" s="66"/>
      <c r="H1184" s="5">
        <v>0</v>
      </c>
      <c r="I1184" s="21">
        <v>0</v>
      </c>
      <c r="M1184" s="2">
        <v>500</v>
      </c>
    </row>
    <row r="1185" spans="2:13" ht="12.75" hidden="1">
      <c r="B1185" s="67"/>
      <c r="C1185" s="63"/>
      <c r="D1185" s="63"/>
      <c r="E1185" s="63"/>
      <c r="F1185" s="66"/>
      <c r="H1185" s="5">
        <v>0</v>
      </c>
      <c r="I1185" s="21">
        <v>0</v>
      </c>
      <c r="M1185" s="2">
        <v>500</v>
      </c>
    </row>
    <row r="1186" spans="2:13" ht="12.75" hidden="1">
      <c r="B1186" s="67"/>
      <c r="C1186" s="63"/>
      <c r="D1186" s="63"/>
      <c r="E1186" s="63"/>
      <c r="F1186" s="66"/>
      <c r="H1186" s="5">
        <v>0</v>
      </c>
      <c r="I1186" s="21">
        <v>0</v>
      </c>
      <c r="M1186" s="2">
        <v>500</v>
      </c>
    </row>
    <row r="1187" spans="2:13" ht="12.75" hidden="1">
      <c r="B1187" s="67"/>
      <c r="C1187" s="63"/>
      <c r="D1187" s="63"/>
      <c r="E1187" s="63"/>
      <c r="F1187" s="66"/>
      <c r="H1187" s="5">
        <v>0</v>
      </c>
      <c r="I1187" s="21">
        <v>0</v>
      </c>
      <c r="M1187" s="2">
        <v>500</v>
      </c>
    </row>
    <row r="1188" spans="2:13" ht="12.75" hidden="1">
      <c r="B1188" s="67"/>
      <c r="C1188" s="63"/>
      <c r="D1188" s="63"/>
      <c r="E1188" s="63"/>
      <c r="F1188" s="66"/>
      <c r="H1188" s="5">
        <v>0</v>
      </c>
      <c r="I1188" s="21">
        <v>0</v>
      </c>
      <c r="M1188" s="2">
        <v>500</v>
      </c>
    </row>
    <row r="1189" spans="2:13" ht="12.75" hidden="1">
      <c r="B1189" s="67"/>
      <c r="C1189" s="63"/>
      <c r="D1189" s="63"/>
      <c r="E1189" s="63"/>
      <c r="F1189" s="66"/>
      <c r="H1189" s="5">
        <v>0</v>
      </c>
      <c r="I1189" s="21">
        <v>0</v>
      </c>
      <c r="M1189" s="2">
        <v>500</v>
      </c>
    </row>
    <row r="1190" spans="2:13" ht="12.75" hidden="1">
      <c r="B1190" s="67"/>
      <c r="C1190" s="63"/>
      <c r="D1190" s="63"/>
      <c r="E1190" s="63"/>
      <c r="F1190" s="66"/>
      <c r="H1190" s="5">
        <v>0</v>
      </c>
      <c r="I1190" s="21">
        <v>0</v>
      </c>
      <c r="M1190" s="2">
        <v>500</v>
      </c>
    </row>
    <row r="1191" spans="2:13" ht="12.75" hidden="1">
      <c r="B1191" s="67"/>
      <c r="C1191" s="63"/>
      <c r="D1191" s="63"/>
      <c r="E1191" s="63"/>
      <c r="F1191" s="66"/>
      <c r="H1191" s="5">
        <v>0</v>
      </c>
      <c r="I1191" s="21">
        <v>0</v>
      </c>
      <c r="M1191" s="2">
        <v>500</v>
      </c>
    </row>
    <row r="1192" spans="2:13" ht="12.75" hidden="1">
      <c r="B1192" s="67"/>
      <c r="C1192" s="63"/>
      <c r="D1192" s="63"/>
      <c r="E1192" s="63"/>
      <c r="F1192" s="66"/>
      <c r="H1192" s="5">
        <v>0</v>
      </c>
      <c r="I1192" s="21">
        <v>0</v>
      </c>
      <c r="M1192" s="2">
        <v>500</v>
      </c>
    </row>
    <row r="1193" spans="2:13" ht="12.75" hidden="1">
      <c r="B1193" s="67"/>
      <c r="C1193" s="63"/>
      <c r="D1193" s="63"/>
      <c r="E1193" s="63"/>
      <c r="F1193" s="66"/>
      <c r="H1193" s="5">
        <v>0</v>
      </c>
      <c r="I1193" s="21">
        <v>0</v>
      </c>
      <c r="M1193" s="2">
        <v>500</v>
      </c>
    </row>
    <row r="1194" spans="2:13" ht="12.75" hidden="1">
      <c r="B1194" s="67"/>
      <c r="C1194" s="63"/>
      <c r="D1194" s="63"/>
      <c r="E1194" s="63"/>
      <c r="F1194" s="66"/>
      <c r="H1194" s="5">
        <v>0</v>
      </c>
      <c r="I1194" s="21">
        <v>0</v>
      </c>
      <c r="M1194" s="2">
        <v>500</v>
      </c>
    </row>
    <row r="1195" spans="2:13" ht="12.75" hidden="1">
      <c r="B1195" s="67"/>
      <c r="C1195" s="63"/>
      <c r="D1195" s="63"/>
      <c r="E1195" s="63"/>
      <c r="F1195" s="66"/>
      <c r="H1195" s="5">
        <v>0</v>
      </c>
      <c r="I1195" s="21">
        <v>0</v>
      </c>
      <c r="M1195" s="2">
        <v>500</v>
      </c>
    </row>
    <row r="1196" spans="2:13" ht="12.75" hidden="1">
      <c r="B1196" s="67"/>
      <c r="C1196" s="63"/>
      <c r="D1196" s="63"/>
      <c r="E1196" s="63"/>
      <c r="F1196" s="66"/>
      <c r="H1196" s="5">
        <v>0</v>
      </c>
      <c r="I1196" s="21">
        <v>0</v>
      </c>
      <c r="M1196" s="2">
        <v>500</v>
      </c>
    </row>
    <row r="1197" spans="2:13" ht="12.75" hidden="1">
      <c r="B1197" s="67"/>
      <c r="C1197" s="63"/>
      <c r="D1197" s="63"/>
      <c r="E1197" s="63"/>
      <c r="F1197" s="66"/>
      <c r="H1197" s="5">
        <v>0</v>
      </c>
      <c r="I1197" s="21">
        <v>0</v>
      </c>
      <c r="M1197" s="2">
        <v>500</v>
      </c>
    </row>
    <row r="1198" spans="2:13" ht="12.75" hidden="1">
      <c r="B1198" s="67"/>
      <c r="C1198" s="63"/>
      <c r="D1198" s="63"/>
      <c r="E1198" s="63"/>
      <c r="F1198" s="66"/>
      <c r="H1198" s="5">
        <v>0</v>
      </c>
      <c r="I1198" s="21">
        <v>0</v>
      </c>
      <c r="M1198" s="2">
        <v>500</v>
      </c>
    </row>
    <row r="1199" spans="2:13" ht="12.75" hidden="1">
      <c r="B1199" s="67"/>
      <c r="C1199" s="63"/>
      <c r="D1199" s="63"/>
      <c r="E1199" s="63"/>
      <c r="F1199" s="66"/>
      <c r="H1199" s="5">
        <v>0</v>
      </c>
      <c r="I1199" s="21">
        <v>0</v>
      </c>
      <c r="M1199" s="2">
        <v>500</v>
      </c>
    </row>
    <row r="1200" spans="2:13" ht="12.75" hidden="1">
      <c r="B1200" s="67"/>
      <c r="C1200" s="63"/>
      <c r="D1200" s="63"/>
      <c r="E1200" s="63"/>
      <c r="F1200" s="66"/>
      <c r="H1200" s="5">
        <v>0</v>
      </c>
      <c r="I1200" s="21">
        <v>0</v>
      </c>
      <c r="M1200" s="2">
        <v>500</v>
      </c>
    </row>
    <row r="1201" spans="2:13" ht="12.75" hidden="1">
      <c r="B1201" s="67"/>
      <c r="C1201" s="63"/>
      <c r="D1201" s="63"/>
      <c r="E1201" s="63"/>
      <c r="F1201" s="66"/>
      <c r="H1201" s="5">
        <v>0</v>
      </c>
      <c r="I1201" s="21">
        <v>0</v>
      </c>
      <c r="M1201" s="2">
        <v>500</v>
      </c>
    </row>
    <row r="1202" spans="2:13" ht="12.75" hidden="1">
      <c r="B1202" s="67"/>
      <c r="C1202" s="63"/>
      <c r="D1202" s="63"/>
      <c r="E1202" s="63"/>
      <c r="F1202" s="66"/>
      <c r="H1202" s="5">
        <v>0</v>
      </c>
      <c r="I1202" s="21">
        <v>0</v>
      </c>
      <c r="M1202" s="2">
        <v>500</v>
      </c>
    </row>
    <row r="1203" spans="2:13" ht="12.75" hidden="1">
      <c r="B1203" s="67"/>
      <c r="C1203" s="63"/>
      <c r="D1203" s="63"/>
      <c r="E1203" s="63"/>
      <c r="F1203" s="66"/>
      <c r="H1203" s="5">
        <v>0</v>
      </c>
      <c r="I1203" s="21">
        <v>0</v>
      </c>
      <c r="M1203" s="2">
        <v>500</v>
      </c>
    </row>
    <row r="1204" spans="2:13" ht="12.75" hidden="1">
      <c r="B1204" s="67"/>
      <c r="C1204" s="63"/>
      <c r="D1204" s="63"/>
      <c r="E1204" s="63"/>
      <c r="F1204" s="66"/>
      <c r="H1204" s="5">
        <v>0</v>
      </c>
      <c r="I1204" s="21">
        <v>0</v>
      </c>
      <c r="M1204" s="2">
        <v>500</v>
      </c>
    </row>
    <row r="1205" spans="2:13" ht="12.75" hidden="1">
      <c r="B1205" s="67"/>
      <c r="C1205" s="63"/>
      <c r="D1205" s="63"/>
      <c r="E1205" s="63"/>
      <c r="F1205" s="66"/>
      <c r="H1205" s="5">
        <v>0</v>
      </c>
      <c r="I1205" s="21">
        <v>0</v>
      </c>
      <c r="M1205" s="2">
        <v>500</v>
      </c>
    </row>
    <row r="1206" spans="2:13" ht="12.75" hidden="1">
      <c r="B1206" s="67"/>
      <c r="C1206" s="63"/>
      <c r="D1206" s="63"/>
      <c r="E1206" s="63"/>
      <c r="F1206" s="66"/>
      <c r="H1206" s="5">
        <v>0</v>
      </c>
      <c r="I1206" s="21">
        <v>0</v>
      </c>
      <c r="M1206" s="2">
        <v>500</v>
      </c>
    </row>
    <row r="1207" spans="2:13" ht="12.75" hidden="1">
      <c r="B1207" s="67"/>
      <c r="C1207" s="63"/>
      <c r="D1207" s="63"/>
      <c r="E1207" s="63"/>
      <c r="F1207" s="66"/>
      <c r="H1207" s="5">
        <v>0</v>
      </c>
      <c r="I1207" s="21">
        <v>0</v>
      </c>
      <c r="M1207" s="2">
        <v>500</v>
      </c>
    </row>
    <row r="1208" spans="2:13" ht="12.75" hidden="1">
      <c r="B1208" s="67"/>
      <c r="C1208" s="63"/>
      <c r="D1208" s="63"/>
      <c r="E1208" s="63"/>
      <c r="F1208" s="66"/>
      <c r="H1208" s="5">
        <v>0</v>
      </c>
      <c r="I1208" s="21">
        <v>0</v>
      </c>
      <c r="M1208" s="2">
        <v>500</v>
      </c>
    </row>
    <row r="1209" spans="2:13" ht="12.75" hidden="1">
      <c r="B1209" s="67"/>
      <c r="C1209" s="63"/>
      <c r="D1209" s="63"/>
      <c r="E1209" s="63"/>
      <c r="F1209" s="66"/>
      <c r="H1209" s="5">
        <v>0</v>
      </c>
      <c r="I1209" s="21">
        <v>0</v>
      </c>
      <c r="M1209" s="2">
        <v>500</v>
      </c>
    </row>
    <row r="1210" spans="2:13" ht="12.75" hidden="1">
      <c r="B1210" s="67"/>
      <c r="C1210" s="63"/>
      <c r="D1210" s="63"/>
      <c r="E1210" s="63"/>
      <c r="F1210" s="66"/>
      <c r="H1210" s="5">
        <v>0</v>
      </c>
      <c r="I1210" s="21">
        <v>0</v>
      </c>
      <c r="M1210" s="2">
        <v>500</v>
      </c>
    </row>
    <row r="1211" spans="2:13" ht="12.75" hidden="1">
      <c r="B1211" s="67"/>
      <c r="C1211" s="63"/>
      <c r="D1211" s="63"/>
      <c r="E1211" s="63"/>
      <c r="F1211" s="66"/>
      <c r="H1211" s="5">
        <v>0</v>
      </c>
      <c r="I1211" s="21">
        <v>0</v>
      </c>
      <c r="M1211" s="2">
        <v>500</v>
      </c>
    </row>
    <row r="1212" spans="2:13" ht="12.75" hidden="1">
      <c r="B1212" s="67"/>
      <c r="C1212" s="63"/>
      <c r="D1212" s="63"/>
      <c r="E1212" s="63"/>
      <c r="F1212" s="66"/>
      <c r="H1212" s="5">
        <v>0</v>
      </c>
      <c r="I1212" s="21">
        <v>0</v>
      </c>
      <c r="M1212" s="2">
        <v>500</v>
      </c>
    </row>
    <row r="1213" spans="2:13" ht="12.75" hidden="1">
      <c r="B1213" s="67"/>
      <c r="C1213" s="63"/>
      <c r="D1213" s="63"/>
      <c r="E1213" s="63"/>
      <c r="F1213" s="66"/>
      <c r="H1213" s="5">
        <v>0</v>
      </c>
      <c r="I1213" s="21">
        <v>0</v>
      </c>
      <c r="M1213" s="2">
        <v>500</v>
      </c>
    </row>
    <row r="1214" spans="2:13" ht="12.75" hidden="1">
      <c r="B1214" s="67"/>
      <c r="C1214" s="63"/>
      <c r="D1214" s="63"/>
      <c r="E1214" s="63"/>
      <c r="F1214" s="66"/>
      <c r="H1214" s="5">
        <v>0</v>
      </c>
      <c r="I1214" s="21">
        <v>0</v>
      </c>
      <c r="M1214" s="2">
        <v>500</v>
      </c>
    </row>
    <row r="1215" spans="2:13" ht="12.75" hidden="1">
      <c r="B1215" s="67"/>
      <c r="C1215" s="63"/>
      <c r="D1215" s="63"/>
      <c r="E1215" s="63"/>
      <c r="F1215" s="66"/>
      <c r="H1215" s="5">
        <v>0</v>
      </c>
      <c r="I1215" s="21">
        <v>0</v>
      </c>
      <c r="M1215" s="2">
        <v>500</v>
      </c>
    </row>
    <row r="1216" spans="2:13" ht="12.75" hidden="1">
      <c r="B1216" s="67"/>
      <c r="C1216" s="63"/>
      <c r="D1216" s="63"/>
      <c r="E1216" s="63"/>
      <c r="F1216" s="66"/>
      <c r="H1216" s="5">
        <v>0</v>
      </c>
      <c r="I1216" s="21">
        <v>0</v>
      </c>
      <c r="M1216" s="2">
        <v>500</v>
      </c>
    </row>
    <row r="1217" spans="2:13" ht="12.75" hidden="1">
      <c r="B1217" s="67"/>
      <c r="C1217" s="63"/>
      <c r="D1217" s="63"/>
      <c r="E1217" s="63"/>
      <c r="F1217" s="66"/>
      <c r="H1217" s="5">
        <v>0</v>
      </c>
      <c r="I1217" s="21">
        <v>0</v>
      </c>
      <c r="M1217" s="2">
        <v>500</v>
      </c>
    </row>
    <row r="1218" spans="2:13" ht="12.75" hidden="1">
      <c r="B1218" s="67"/>
      <c r="C1218" s="63"/>
      <c r="D1218" s="63"/>
      <c r="E1218" s="63"/>
      <c r="F1218" s="66"/>
      <c r="H1218" s="5">
        <v>0</v>
      </c>
      <c r="I1218" s="21">
        <v>0</v>
      </c>
      <c r="M1218" s="2">
        <v>500</v>
      </c>
    </row>
    <row r="1219" spans="2:13" ht="12.75" hidden="1">
      <c r="B1219" s="67"/>
      <c r="C1219" s="63"/>
      <c r="D1219" s="63"/>
      <c r="E1219" s="63"/>
      <c r="F1219" s="66"/>
      <c r="H1219" s="5">
        <v>0</v>
      </c>
      <c r="I1219" s="21">
        <v>0</v>
      </c>
      <c r="M1219" s="2">
        <v>500</v>
      </c>
    </row>
    <row r="1220" spans="2:13" ht="12.75" hidden="1">
      <c r="B1220" s="67"/>
      <c r="C1220" s="63"/>
      <c r="D1220" s="63"/>
      <c r="E1220" s="63"/>
      <c r="F1220" s="66"/>
      <c r="H1220" s="5">
        <v>0</v>
      </c>
      <c r="I1220" s="21">
        <v>0</v>
      </c>
      <c r="M1220" s="2">
        <v>500</v>
      </c>
    </row>
    <row r="1221" spans="2:13" ht="12.75" hidden="1">
      <c r="B1221" s="67"/>
      <c r="C1221" s="63"/>
      <c r="D1221" s="63"/>
      <c r="E1221" s="63"/>
      <c r="F1221" s="66"/>
      <c r="H1221" s="5">
        <v>0</v>
      </c>
      <c r="I1221" s="21">
        <v>0</v>
      </c>
      <c r="M1221" s="2">
        <v>500</v>
      </c>
    </row>
    <row r="1222" spans="2:13" ht="12.75" hidden="1">
      <c r="B1222" s="67"/>
      <c r="C1222" s="63"/>
      <c r="D1222" s="63"/>
      <c r="E1222" s="63"/>
      <c r="F1222" s="66"/>
      <c r="H1222" s="5">
        <v>0</v>
      </c>
      <c r="I1222" s="21">
        <v>0</v>
      </c>
      <c r="M1222" s="2">
        <v>500</v>
      </c>
    </row>
    <row r="1223" spans="2:13" ht="12.75" hidden="1">
      <c r="B1223" s="67"/>
      <c r="C1223" s="63"/>
      <c r="D1223" s="63"/>
      <c r="E1223" s="63"/>
      <c r="F1223" s="66"/>
      <c r="H1223" s="5">
        <v>0</v>
      </c>
      <c r="I1223" s="21">
        <v>0</v>
      </c>
      <c r="M1223" s="2">
        <v>500</v>
      </c>
    </row>
    <row r="1224" spans="2:13" ht="12.75" hidden="1">
      <c r="B1224" s="67"/>
      <c r="C1224" s="63"/>
      <c r="D1224" s="63"/>
      <c r="E1224" s="63"/>
      <c r="F1224" s="66"/>
      <c r="H1224" s="5">
        <v>0</v>
      </c>
      <c r="I1224" s="21">
        <v>0</v>
      </c>
      <c r="M1224" s="2">
        <v>500</v>
      </c>
    </row>
    <row r="1225" spans="2:13" ht="12.75" hidden="1">
      <c r="B1225" s="67"/>
      <c r="C1225" s="63"/>
      <c r="D1225" s="63"/>
      <c r="E1225" s="63"/>
      <c r="F1225" s="66"/>
      <c r="H1225" s="5">
        <v>0</v>
      </c>
      <c r="I1225" s="21">
        <v>0</v>
      </c>
      <c r="M1225" s="2">
        <v>500</v>
      </c>
    </row>
    <row r="1226" spans="2:13" ht="12.75" hidden="1">
      <c r="B1226" s="67"/>
      <c r="C1226" s="63"/>
      <c r="D1226" s="63"/>
      <c r="E1226" s="63"/>
      <c r="F1226" s="66"/>
      <c r="H1226" s="5">
        <v>0</v>
      </c>
      <c r="I1226" s="21">
        <v>0</v>
      </c>
      <c r="M1226" s="2">
        <v>500</v>
      </c>
    </row>
    <row r="1227" spans="2:13" ht="12.75" hidden="1">
      <c r="B1227" s="67"/>
      <c r="C1227" s="63"/>
      <c r="D1227" s="63"/>
      <c r="E1227" s="63"/>
      <c r="F1227" s="66"/>
      <c r="H1227" s="5">
        <v>0</v>
      </c>
      <c r="I1227" s="21">
        <v>0</v>
      </c>
      <c r="M1227" s="2">
        <v>500</v>
      </c>
    </row>
    <row r="1228" spans="2:13" ht="12.75" hidden="1">
      <c r="B1228" s="67"/>
      <c r="C1228" s="63"/>
      <c r="D1228" s="63"/>
      <c r="E1228" s="63"/>
      <c r="F1228" s="66"/>
      <c r="H1228" s="5">
        <v>0</v>
      </c>
      <c r="I1228" s="21">
        <v>0</v>
      </c>
      <c r="M1228" s="2">
        <v>500</v>
      </c>
    </row>
    <row r="1229" spans="2:13" ht="12.75" hidden="1">
      <c r="B1229" s="67"/>
      <c r="C1229" s="63"/>
      <c r="D1229" s="63"/>
      <c r="E1229" s="63"/>
      <c r="F1229" s="66"/>
      <c r="H1229" s="5">
        <v>0</v>
      </c>
      <c r="I1229" s="21">
        <v>0</v>
      </c>
      <c r="M1229" s="2">
        <v>500</v>
      </c>
    </row>
    <row r="1230" spans="2:13" ht="12.75" hidden="1">
      <c r="B1230" s="67"/>
      <c r="C1230" s="63"/>
      <c r="D1230" s="63"/>
      <c r="E1230" s="63"/>
      <c r="F1230" s="66"/>
      <c r="H1230" s="5">
        <v>0</v>
      </c>
      <c r="I1230" s="21">
        <v>0</v>
      </c>
      <c r="M1230" s="2">
        <v>500</v>
      </c>
    </row>
    <row r="1231" spans="2:13" ht="12.75" hidden="1">
      <c r="B1231" s="67"/>
      <c r="C1231" s="63"/>
      <c r="D1231" s="63"/>
      <c r="E1231" s="63"/>
      <c r="F1231" s="66"/>
      <c r="H1231" s="5">
        <v>0</v>
      </c>
      <c r="I1231" s="21">
        <v>0</v>
      </c>
      <c r="M1231" s="2">
        <v>500</v>
      </c>
    </row>
    <row r="1232" spans="2:13" ht="12.75" hidden="1">
      <c r="B1232" s="67"/>
      <c r="C1232" s="63"/>
      <c r="D1232" s="63"/>
      <c r="E1232" s="63"/>
      <c r="F1232" s="66"/>
      <c r="H1232" s="5">
        <v>0</v>
      </c>
      <c r="I1232" s="21">
        <v>0</v>
      </c>
      <c r="M1232" s="2">
        <v>500</v>
      </c>
    </row>
    <row r="1233" spans="2:13" ht="12.75" hidden="1">
      <c r="B1233" s="67"/>
      <c r="C1233" s="63"/>
      <c r="D1233" s="63"/>
      <c r="E1233" s="63"/>
      <c r="F1233" s="66"/>
      <c r="H1233" s="5">
        <v>0</v>
      </c>
      <c r="I1233" s="21">
        <v>0</v>
      </c>
      <c r="M1233" s="2">
        <v>500</v>
      </c>
    </row>
    <row r="1234" spans="2:13" ht="12.75" hidden="1">
      <c r="B1234" s="67"/>
      <c r="C1234" s="63"/>
      <c r="D1234" s="63"/>
      <c r="E1234" s="63"/>
      <c r="F1234" s="66"/>
      <c r="H1234" s="5">
        <v>0</v>
      </c>
      <c r="I1234" s="21">
        <v>0</v>
      </c>
      <c r="M1234" s="2">
        <v>500</v>
      </c>
    </row>
    <row r="1235" spans="2:13" ht="12.75" hidden="1">
      <c r="B1235" s="67"/>
      <c r="C1235" s="63"/>
      <c r="D1235" s="63"/>
      <c r="E1235" s="63"/>
      <c r="F1235" s="66"/>
      <c r="H1235" s="5">
        <v>0</v>
      </c>
      <c r="I1235" s="21">
        <v>0</v>
      </c>
      <c r="M1235" s="2">
        <v>500</v>
      </c>
    </row>
    <row r="1236" spans="2:13" ht="12.75" hidden="1">
      <c r="B1236" s="67"/>
      <c r="C1236" s="63"/>
      <c r="D1236" s="63"/>
      <c r="E1236" s="63"/>
      <c r="F1236" s="66"/>
      <c r="H1236" s="5">
        <v>0</v>
      </c>
      <c r="I1236" s="21">
        <v>0</v>
      </c>
      <c r="M1236" s="2">
        <v>500</v>
      </c>
    </row>
    <row r="1237" spans="2:13" ht="12.75" hidden="1">
      <c r="B1237" s="67"/>
      <c r="C1237" s="63"/>
      <c r="D1237" s="63"/>
      <c r="E1237" s="63"/>
      <c r="F1237" s="66"/>
      <c r="H1237" s="5">
        <v>0</v>
      </c>
      <c r="I1237" s="21">
        <v>0</v>
      </c>
      <c r="M1237" s="2">
        <v>500</v>
      </c>
    </row>
    <row r="1238" spans="2:13" ht="12.75" hidden="1">
      <c r="B1238" s="67"/>
      <c r="C1238" s="63"/>
      <c r="D1238" s="63"/>
      <c r="E1238" s="63"/>
      <c r="F1238" s="66"/>
      <c r="H1238" s="5">
        <v>0</v>
      </c>
      <c r="I1238" s="21">
        <v>0</v>
      </c>
      <c r="M1238" s="2">
        <v>500</v>
      </c>
    </row>
    <row r="1239" spans="2:13" ht="12.75" hidden="1">
      <c r="B1239" s="67"/>
      <c r="C1239" s="63"/>
      <c r="D1239" s="63"/>
      <c r="E1239" s="63"/>
      <c r="F1239" s="66"/>
      <c r="H1239" s="5">
        <v>0</v>
      </c>
      <c r="I1239" s="21">
        <v>0</v>
      </c>
      <c r="M1239" s="2">
        <v>500</v>
      </c>
    </row>
    <row r="1240" spans="2:6" ht="12.75" hidden="1">
      <c r="B1240" s="67"/>
      <c r="C1240" s="63"/>
      <c r="D1240" s="63"/>
      <c r="E1240" s="63"/>
      <c r="F1240" s="66"/>
    </row>
    <row r="1241" spans="2:6" ht="12.75" hidden="1">
      <c r="B1241" s="67"/>
      <c r="C1241" s="63"/>
      <c r="D1241" s="63"/>
      <c r="E1241" s="63"/>
      <c r="F1241" s="66"/>
    </row>
    <row r="1242" spans="2:6" ht="12.75" hidden="1">
      <c r="B1242" s="67"/>
      <c r="C1242" s="63"/>
      <c r="D1242" s="63"/>
      <c r="E1242" s="63"/>
      <c r="F1242" s="66"/>
    </row>
    <row r="1243" spans="2:6" ht="12.75" hidden="1">
      <c r="B1243" s="67"/>
      <c r="C1243" s="63"/>
      <c r="D1243" s="63"/>
      <c r="E1243" s="63"/>
      <c r="F1243" s="66"/>
    </row>
    <row r="1244" spans="2:6" ht="12.75" hidden="1">
      <c r="B1244" s="67"/>
      <c r="C1244" s="63"/>
      <c r="D1244" s="63"/>
      <c r="E1244" s="63"/>
      <c r="F1244" s="66"/>
    </row>
    <row r="1245" spans="2:6" ht="12.75" hidden="1">
      <c r="B1245" s="67"/>
      <c r="C1245" s="63"/>
      <c r="D1245" s="63"/>
      <c r="E1245" s="63"/>
      <c r="F1245" s="66"/>
    </row>
    <row r="1246" spans="2:6" ht="12.75" hidden="1">
      <c r="B1246" s="67"/>
      <c r="C1246" s="63"/>
      <c r="D1246" s="63"/>
      <c r="E1246" s="63"/>
      <c r="F1246" s="66"/>
    </row>
    <row r="1247" spans="2:6" ht="12.75" hidden="1">
      <c r="B1247" s="67"/>
      <c r="C1247" s="63"/>
      <c r="D1247" s="63"/>
      <c r="E1247" s="63"/>
      <c r="F1247" s="66"/>
    </row>
    <row r="1248" spans="2:6" ht="12.75" hidden="1">
      <c r="B1248" s="67"/>
      <c r="C1248" s="63"/>
      <c r="D1248" s="63"/>
      <c r="E1248" s="63"/>
      <c r="F1248" s="66"/>
    </row>
    <row r="1249" spans="2:6" ht="12.75" hidden="1">
      <c r="B1249" s="67"/>
      <c r="C1249" s="63"/>
      <c r="D1249" s="63"/>
      <c r="E1249" s="63"/>
      <c r="F1249" s="66"/>
    </row>
    <row r="1250" spans="2:6" ht="12.75" hidden="1">
      <c r="B1250" s="67"/>
      <c r="C1250" s="63"/>
      <c r="D1250" s="63"/>
      <c r="E1250" s="63"/>
      <c r="F1250" s="66"/>
    </row>
    <row r="1251" spans="2:6" ht="12.75" hidden="1">
      <c r="B1251" s="67"/>
      <c r="C1251" s="63"/>
      <c r="D1251" s="63"/>
      <c r="E1251" s="63"/>
      <c r="F1251" s="66"/>
    </row>
    <row r="1252" spans="2:6" ht="12.75" hidden="1">
      <c r="B1252" s="67"/>
      <c r="C1252" s="63"/>
      <c r="D1252" s="63"/>
      <c r="E1252" s="63"/>
      <c r="F1252" s="66"/>
    </row>
    <row r="1253" spans="2:6" ht="12.75" hidden="1">
      <c r="B1253" s="67"/>
      <c r="C1253" s="63"/>
      <c r="D1253" s="63"/>
      <c r="E1253" s="63"/>
      <c r="F1253" s="66"/>
    </row>
    <row r="1254" spans="2:6" ht="12.75" hidden="1">
      <c r="B1254" s="67"/>
      <c r="C1254" s="63"/>
      <c r="D1254" s="63"/>
      <c r="E1254" s="63"/>
      <c r="F1254" s="66"/>
    </row>
    <row r="1255" spans="2:6" ht="12.75" hidden="1">
      <c r="B1255" s="67"/>
      <c r="C1255" s="63"/>
      <c r="D1255" s="63"/>
      <c r="E1255" s="63"/>
      <c r="F1255" s="66"/>
    </row>
    <row r="1256" spans="2:6" ht="12.75" hidden="1">
      <c r="B1256" s="67"/>
      <c r="C1256" s="63"/>
      <c r="D1256" s="63"/>
      <c r="E1256" s="63"/>
      <c r="F1256" s="66"/>
    </row>
    <row r="1257" spans="2:6" ht="12.75" hidden="1">
      <c r="B1257" s="67"/>
      <c r="C1257" s="63"/>
      <c r="D1257" s="63"/>
      <c r="E1257" s="63"/>
      <c r="F1257" s="66"/>
    </row>
    <row r="1258" spans="2:6" ht="12.75" hidden="1">
      <c r="B1258" s="67"/>
      <c r="C1258" s="63"/>
      <c r="D1258" s="63"/>
      <c r="E1258" s="63"/>
      <c r="F1258" s="66"/>
    </row>
    <row r="1259" spans="2:6" ht="12.75" hidden="1">
      <c r="B1259" s="67"/>
      <c r="C1259" s="63"/>
      <c r="D1259" s="63"/>
      <c r="E1259" s="63"/>
      <c r="F1259" s="66"/>
    </row>
    <row r="1260" spans="2:6" ht="12.75" hidden="1">
      <c r="B1260" s="67"/>
      <c r="C1260" s="63"/>
      <c r="D1260" s="63"/>
      <c r="E1260" s="63"/>
      <c r="F1260" s="66"/>
    </row>
    <row r="1261" spans="2:6" ht="12.75" hidden="1">
      <c r="B1261" s="67"/>
      <c r="C1261" s="63"/>
      <c r="D1261" s="63"/>
      <c r="E1261" s="63"/>
      <c r="F1261" s="66"/>
    </row>
    <row r="1262" spans="2:6" ht="12.75" hidden="1">
      <c r="B1262" s="67"/>
      <c r="C1262" s="63"/>
      <c r="D1262" s="63"/>
      <c r="E1262" s="63"/>
      <c r="F1262" s="66"/>
    </row>
    <row r="1263" spans="2:6" ht="12.75" hidden="1">
      <c r="B1263" s="67"/>
      <c r="C1263" s="63"/>
      <c r="D1263" s="63"/>
      <c r="E1263" s="63"/>
      <c r="F1263" s="66"/>
    </row>
    <row r="1264" spans="2:6" ht="12.75" hidden="1">
      <c r="B1264" s="67"/>
      <c r="C1264" s="63"/>
      <c r="D1264" s="63"/>
      <c r="E1264" s="63"/>
      <c r="F1264" s="66"/>
    </row>
    <row r="1265" spans="2:6" ht="12.75" hidden="1">
      <c r="B1265" s="67"/>
      <c r="C1265" s="63"/>
      <c r="D1265" s="63"/>
      <c r="E1265" s="63"/>
      <c r="F1265" s="66"/>
    </row>
    <row r="1266" spans="2:6" ht="12.75" hidden="1">
      <c r="B1266" s="67"/>
      <c r="C1266" s="63"/>
      <c r="D1266" s="63"/>
      <c r="E1266" s="63"/>
      <c r="F1266" s="66"/>
    </row>
    <row r="1267" spans="2:6" ht="12.75" hidden="1">
      <c r="B1267" s="67"/>
      <c r="C1267" s="63"/>
      <c r="D1267" s="63"/>
      <c r="E1267" s="63"/>
      <c r="F1267" s="66"/>
    </row>
    <row r="1268" spans="2:6" ht="12.75" hidden="1">
      <c r="B1268" s="67"/>
      <c r="C1268" s="63"/>
      <c r="D1268" s="63"/>
      <c r="E1268" s="63"/>
      <c r="F1268" s="66"/>
    </row>
    <row r="1269" spans="2:6" ht="12.75" hidden="1">
      <c r="B1269" s="67"/>
      <c r="C1269" s="63"/>
      <c r="D1269" s="63"/>
      <c r="E1269" s="63"/>
      <c r="F1269" s="66"/>
    </row>
    <row r="1270" spans="2:6" ht="12.75" hidden="1">
      <c r="B1270" s="67"/>
      <c r="C1270" s="63"/>
      <c r="D1270" s="63"/>
      <c r="E1270" s="63"/>
      <c r="F1270" s="66"/>
    </row>
    <row r="1271" spans="2:6" ht="12.75" hidden="1">
      <c r="B1271" s="67"/>
      <c r="C1271" s="63"/>
      <c r="D1271" s="63"/>
      <c r="E1271" s="63"/>
      <c r="F1271" s="66"/>
    </row>
    <row r="1272" spans="2:6" ht="12.75" hidden="1">
      <c r="B1272" s="67"/>
      <c r="C1272" s="63"/>
      <c r="D1272" s="63"/>
      <c r="E1272" s="63"/>
      <c r="F1272" s="66"/>
    </row>
    <row r="1273" spans="2:6" ht="12.75" hidden="1">
      <c r="B1273" s="67"/>
      <c r="C1273" s="63"/>
      <c r="D1273" s="63"/>
      <c r="E1273" s="63"/>
      <c r="F1273" s="66"/>
    </row>
    <row r="1274" spans="2:6" ht="12.75" hidden="1">
      <c r="B1274" s="67"/>
      <c r="C1274" s="63"/>
      <c r="D1274" s="63"/>
      <c r="E1274" s="63"/>
      <c r="F1274" s="66"/>
    </row>
    <row r="1275" spans="2:6" ht="12.75" hidden="1">
      <c r="B1275" s="67"/>
      <c r="C1275" s="63"/>
      <c r="D1275" s="63"/>
      <c r="E1275" s="63"/>
      <c r="F1275" s="66"/>
    </row>
    <row r="1276" spans="2:6" ht="12.75" hidden="1">
      <c r="B1276" s="67"/>
      <c r="C1276" s="63"/>
      <c r="D1276" s="63"/>
      <c r="E1276" s="63"/>
      <c r="F1276" s="66"/>
    </row>
    <row r="1277" spans="2:6" ht="12.75" hidden="1">
      <c r="B1277" s="67"/>
      <c r="C1277" s="63"/>
      <c r="D1277" s="63"/>
      <c r="E1277" s="63"/>
      <c r="F1277" s="66"/>
    </row>
    <row r="1278" spans="1:6" ht="12.75" hidden="1">
      <c r="A1278" s="11"/>
      <c r="B1278" s="28"/>
      <c r="C1278" s="11"/>
      <c r="D1278" s="11"/>
      <c r="E1278" s="11"/>
      <c r="F1278" s="29"/>
    </row>
    <row r="1279" spans="1:6" ht="12.75" hidden="1">
      <c r="A1279" s="11"/>
      <c r="B1279" s="28"/>
      <c r="C1279" s="11"/>
      <c r="D1279" s="11"/>
      <c r="E1279" s="11"/>
      <c r="F1279" s="29"/>
    </row>
    <row r="1280" spans="1:6" ht="12.75" hidden="1">
      <c r="A1280" s="11"/>
      <c r="B1280" s="28"/>
      <c r="C1280" s="11"/>
      <c r="D1280" s="11"/>
      <c r="E1280" s="11"/>
      <c r="F1280" s="29"/>
    </row>
    <row r="1281" ht="12.75" hidden="1"/>
    <row r="1282" ht="12.75" hidden="1"/>
    <row r="1283" ht="12.75" hidden="1"/>
    <row r="1284" ht="12.75" hidden="1"/>
    <row r="1285" ht="12.75" hidden="1"/>
    <row r="1286" ht="12.75" hidden="1"/>
    <row r="1287" ht="12.75" hidden="1"/>
    <row r="1288" ht="12.75" hidden="1"/>
    <row r="1289" ht="12.75" hidden="1"/>
    <row r="1290" ht="12.75" hidden="1"/>
    <row r="1291" ht="12.75" hidden="1"/>
    <row r="1292" ht="12.75" hidden="1"/>
    <row r="1293" ht="12.75" hidden="1"/>
    <row r="1294" ht="12.75" hidden="1"/>
    <row r="1295" ht="12.75" hidden="1"/>
    <row r="1296" ht="12.75" hidden="1"/>
    <row r="1297" ht="12.75" hidden="1"/>
    <row r="1298" ht="12.75" hidden="1"/>
    <row r="1299" ht="12.75" hidden="1"/>
    <row r="1300" ht="12.75" hidden="1"/>
    <row r="1301" ht="12.75" hidden="1"/>
    <row r="1302" ht="12.75" hidden="1"/>
    <row r="1303" ht="12.75" hidden="1"/>
    <row r="1304" ht="12.75" hidden="1"/>
    <row r="1305" ht="12.75" hidden="1"/>
    <row r="1306" ht="12.75" hidden="1"/>
    <row r="1307" ht="12.75" hidden="1"/>
    <row r="1308" ht="12.75" hidden="1"/>
    <row r="1309" ht="12.75" hidden="1"/>
    <row r="1310" ht="12.75" hidden="1"/>
    <row r="1311" ht="12.75" hidden="1"/>
    <row r="1312" ht="12.75" hidden="1"/>
    <row r="1313" ht="12.75" hidden="1"/>
    <row r="1314" ht="12.75" hidden="1"/>
    <row r="1315" ht="12.75" hidden="1"/>
    <row r="1316" ht="12.75" hidden="1"/>
    <row r="1317" ht="12.75" hidden="1"/>
    <row r="1318" ht="12.75" hidden="1"/>
    <row r="1319" ht="12.75" hidden="1"/>
    <row r="1320" ht="12.75" hidden="1"/>
    <row r="1321" ht="12.75" hidden="1"/>
    <row r="1322" ht="12.75" hidden="1"/>
    <row r="1323" ht="12.75" hidden="1"/>
    <row r="1324" ht="12.75" hidden="1"/>
    <row r="1325" ht="12.75" hidden="1"/>
    <row r="1326" ht="12.75" hidden="1"/>
    <row r="1327" ht="12.75" hidden="1"/>
    <row r="1328" ht="12.75" hidden="1"/>
    <row r="1329" ht="12.75" hidden="1"/>
    <row r="1330" ht="12.75" hidden="1"/>
    <row r="1331" ht="12.75" hidden="1"/>
    <row r="1332" ht="12.75" hidden="1"/>
    <row r="1333" ht="12.75" hidden="1"/>
    <row r="1334" ht="12.75" hidden="1"/>
    <row r="1335" ht="12.75" hidden="1"/>
    <row r="1336" ht="12.75" hidden="1"/>
    <row r="1337" ht="12.75" hidden="1"/>
    <row r="1338" ht="12.75" hidden="1"/>
    <row r="1339" ht="12.75" hidden="1"/>
    <row r="1340" ht="12.75" hidden="1"/>
    <row r="1341" ht="12.75" hidden="1"/>
    <row r="1342" ht="12.75" hidden="1"/>
    <row r="1343" ht="12.75" hidden="1"/>
    <row r="1344" ht="12.75" hidden="1"/>
    <row r="1345" ht="12.75" hidden="1"/>
    <row r="1346" ht="12.75" hidden="1"/>
    <row r="1347" ht="12.75" hidden="1"/>
    <row r="1348" ht="12.75" hidden="1"/>
    <row r="1349" ht="12.75" hidden="1"/>
    <row r="1350" ht="12.75" hidden="1"/>
    <row r="1351" ht="12.75" hidden="1"/>
    <row r="1352" ht="12.75" hidden="1"/>
    <row r="1353" ht="12.75" hidden="1"/>
    <row r="1354" ht="12.75" hidden="1"/>
    <row r="1355" ht="12.75" hidden="1"/>
    <row r="1356" ht="12.75" hidden="1"/>
    <row r="1357" ht="12.75" hidden="1"/>
    <row r="1358" ht="12.75" hidden="1"/>
    <row r="1359" ht="12.75" hidden="1"/>
    <row r="1360" ht="12.75" hidden="1"/>
    <row r="1361" ht="12.75" hidden="1"/>
    <row r="1362" ht="12.75" hidden="1"/>
    <row r="1363" ht="12.75" hidden="1"/>
    <row r="1364" ht="12.75" hidden="1"/>
    <row r="1365" ht="12.75" hidden="1"/>
    <row r="1366" ht="12.75" hidden="1"/>
    <row r="1367" ht="12.75" hidden="1"/>
    <row r="1368" ht="12.75" hidden="1"/>
    <row r="1369" ht="12.75" hidden="1"/>
    <row r="1370" ht="12.75" hidden="1"/>
    <row r="1371" ht="12.75" hidden="1"/>
    <row r="1372" ht="12.75" hidden="1"/>
    <row r="1373" ht="12.75" hidden="1"/>
    <row r="1374" ht="12.75" hidden="1"/>
    <row r="1375" ht="12.75" hidden="1"/>
    <row r="1376" ht="12.75" hidden="1"/>
    <row r="1377" ht="12.75" hidden="1"/>
    <row r="1378" ht="12.75" hidden="1"/>
    <row r="1379" ht="12.75" hidden="1"/>
    <row r="1380" ht="12.75" hidden="1"/>
    <row r="1381" ht="12.75" hidden="1"/>
    <row r="1382" ht="12.75" hidden="1"/>
    <row r="1383" ht="12.75" hidden="1"/>
    <row r="1384" ht="12.75" hidden="1"/>
    <row r="1385" ht="12.75" hidden="1"/>
    <row r="1386" ht="12.75" hidden="1"/>
    <row r="1387" ht="12.75" hidden="1"/>
    <row r="1388" ht="12.75" hidden="1"/>
    <row r="1389" ht="12.75" hidden="1"/>
    <row r="1390" ht="12.75" hidden="1"/>
    <row r="1391" ht="12.75" hidden="1"/>
    <row r="1392" ht="12.75" hidden="1"/>
    <row r="1393" ht="12.75" hidden="1"/>
    <row r="1394" ht="12.75" hidden="1"/>
    <row r="1395" ht="12.75" hidden="1"/>
    <row r="1396" ht="12.75" hidden="1"/>
    <row r="1397" ht="12.75" hidden="1"/>
    <row r="1398" ht="12.75" hidden="1"/>
    <row r="1399" ht="12.75" hidden="1"/>
    <row r="1400" ht="12.75" hidden="1"/>
    <row r="1401" ht="12.75" hidden="1"/>
    <row r="1402" ht="12.75" hidden="1"/>
    <row r="1403" ht="12.75" hidden="1"/>
    <row r="1404" ht="12.75" hidden="1"/>
    <row r="1405" ht="12.75" hidden="1"/>
    <row r="1406" ht="12.75" hidden="1"/>
    <row r="1407" ht="12.75" hidden="1"/>
    <row r="1408" ht="12.75" hidden="1"/>
    <row r="1409" ht="12.75" hidden="1"/>
    <row r="1410" ht="12.75" hidden="1"/>
    <row r="1411" ht="12.75" hidden="1"/>
    <row r="1412" ht="12.75" hidden="1"/>
    <row r="1413" ht="12.75" hidden="1"/>
    <row r="1414" ht="12.75" hidden="1"/>
    <row r="1415" ht="12.75" hidden="1"/>
    <row r="1416" ht="12.75" hidden="1"/>
    <row r="1417" ht="12.75" hidden="1"/>
    <row r="1418" ht="12.75" hidden="1"/>
    <row r="1419" ht="12.75" hidden="1"/>
    <row r="1420" ht="12.75" hidden="1"/>
    <row r="1421" ht="12.75" hidden="1"/>
    <row r="1422" ht="12.75" hidden="1"/>
    <row r="1423" ht="12.75" hidden="1"/>
    <row r="1424" ht="12.75" hidden="1"/>
    <row r="1425" ht="12.75" hidden="1"/>
    <row r="1426" ht="12.75" hidden="1"/>
    <row r="1427" ht="12.75" hidden="1"/>
    <row r="1428" ht="12.75" hidden="1"/>
    <row r="1429" ht="12.75" hidden="1"/>
    <row r="1430" ht="12.75" hidden="1"/>
    <row r="1431" ht="12.75" hidden="1"/>
    <row r="1432" ht="12.75" hidden="1"/>
    <row r="1433" ht="12.75" hidden="1"/>
    <row r="1434" ht="12.75" hidden="1"/>
    <row r="1435" ht="12.75" hidden="1"/>
    <row r="1436" ht="12.75" hidden="1"/>
    <row r="1437" ht="12.75" hidden="1"/>
    <row r="1438" ht="12.75" hidden="1"/>
    <row r="1439" ht="12.75" hidden="1"/>
    <row r="1440" ht="12.75" hidden="1"/>
    <row r="1441" ht="12.75" hidden="1"/>
    <row r="1442" ht="12.75" hidden="1"/>
    <row r="1443" ht="12.75" hidden="1"/>
    <row r="1444" ht="12.75" hidden="1"/>
    <row r="1445" ht="12.75" hidden="1"/>
    <row r="1446" ht="12.75" hidden="1"/>
    <row r="1447" ht="12.75" hidden="1"/>
    <row r="1448" ht="12.75" hidden="1"/>
    <row r="1449" ht="12.75" hidden="1"/>
    <row r="1450" ht="12.75" hidden="1"/>
    <row r="1451" ht="12.75" hidden="1"/>
    <row r="1452" ht="12.75" hidden="1"/>
    <row r="1453" ht="12.75" hidden="1"/>
    <row r="1454" ht="12.75" hidden="1"/>
    <row r="1455" ht="12.75" hidden="1"/>
    <row r="1456" ht="12.75" hidden="1"/>
    <row r="1457" ht="12.75" hidden="1"/>
    <row r="1458" ht="12.75" hidden="1"/>
    <row r="1459" ht="12.75" hidden="1"/>
    <row r="1460" ht="12.75" hidden="1"/>
    <row r="1461" ht="12.75" hidden="1"/>
    <row r="1462" ht="12.75" hidden="1"/>
    <row r="1463" ht="12.75" hidden="1"/>
    <row r="1464" ht="12.75" hidden="1"/>
    <row r="1465" ht="12.75" hidden="1"/>
    <row r="1466" ht="12.75" hidden="1"/>
    <row r="1467" ht="12.75" hidden="1"/>
    <row r="1468" ht="12.75" hidden="1"/>
    <row r="1469" ht="12.75" hidden="1"/>
    <row r="1470" ht="12.75" hidden="1"/>
    <row r="1471" ht="12.75" hidden="1"/>
    <row r="1472" ht="12.75" hidden="1"/>
    <row r="1473" ht="12.75" hidden="1"/>
    <row r="1474" ht="12.75" hidden="1"/>
    <row r="1475" ht="12.75" hidden="1"/>
    <row r="1476" ht="12.75" hidden="1"/>
    <row r="1477" ht="12.75" hidden="1"/>
    <row r="1478" ht="12.75" hidden="1"/>
    <row r="1479" ht="12.75" hidden="1"/>
    <row r="1480" ht="12.75" hidden="1"/>
    <row r="1481" ht="12.75" hidden="1"/>
    <row r="1482" ht="12.75" hidden="1"/>
    <row r="1483" ht="12.75" hidden="1"/>
    <row r="1484" ht="12.75" hidden="1"/>
    <row r="1485" ht="12.75" hidden="1"/>
    <row r="1486" ht="12.75" hidden="1"/>
    <row r="1487" ht="12.75" hidden="1"/>
    <row r="1488" ht="12.75" hidden="1"/>
    <row r="1489" ht="12.75" hidden="1"/>
    <row r="1490" ht="12.75" hidden="1"/>
    <row r="1491" ht="12.75" hidden="1"/>
    <row r="1492" ht="12.75" hidden="1"/>
    <row r="1493" ht="12.75" hidden="1"/>
    <row r="1494" ht="12.75" hidden="1"/>
    <row r="1495" ht="12.75" hidden="1"/>
    <row r="1496" ht="12.75" hidden="1"/>
    <row r="1497" ht="12.75" hidden="1"/>
    <row r="1498" ht="12.75" hidden="1"/>
    <row r="1499" ht="12.75" hidden="1"/>
    <row r="1500" ht="12.75" hidden="1"/>
    <row r="1501" ht="12.75" hidden="1"/>
    <row r="1502" ht="12.75" hidden="1"/>
    <row r="1503" ht="12.75" hidden="1"/>
    <row r="1504" ht="12.75" hidden="1"/>
    <row r="1505" ht="12.75" hidden="1"/>
    <row r="1506" ht="12.75" hidden="1"/>
    <row r="1507" ht="12.75" hidden="1"/>
    <row r="1508" ht="12.75" hidden="1"/>
    <row r="1509" ht="12.75" hidden="1"/>
    <row r="1510" ht="12.75" hidden="1"/>
    <row r="1511" ht="12.75" hidden="1"/>
    <row r="1512" ht="12.75" hidden="1"/>
    <row r="1513" ht="12.75" hidden="1"/>
    <row r="1514" ht="12.75" hidden="1"/>
    <row r="1515" ht="12.75" hidden="1"/>
    <row r="1516" ht="12.75" hidden="1"/>
    <row r="1517" ht="12.75" hidden="1"/>
    <row r="1518" ht="12.75" hidden="1"/>
    <row r="1519" ht="12.75" hidden="1"/>
    <row r="1520" ht="12.75" hidden="1"/>
    <row r="1521" ht="12.75" hidden="1"/>
    <row r="1522" ht="12.75" hidden="1"/>
    <row r="1523" ht="12.75" hidden="1"/>
    <row r="1524" ht="12.75" hidden="1"/>
    <row r="1525" ht="12.75" hidden="1"/>
    <row r="1526" ht="12.75" hidden="1"/>
    <row r="1527" ht="12.75" hidden="1"/>
    <row r="1528" ht="12.75" hidden="1"/>
    <row r="1529" ht="12.75" hidden="1"/>
    <row r="1530" ht="12.75" hidden="1"/>
    <row r="1531" ht="12.75" hidden="1"/>
    <row r="1532" ht="12.75" hidden="1"/>
    <row r="1533" ht="12.75" hidden="1"/>
    <row r="1534" ht="12.75" hidden="1"/>
    <row r="1535" ht="12.75" hidden="1"/>
    <row r="1536" ht="12.75" hidden="1"/>
    <row r="1537" ht="12.75" hidden="1"/>
    <row r="1538" ht="12.75" hidden="1"/>
    <row r="1539" ht="12.75" hidden="1"/>
    <row r="1540" ht="12.75" hidden="1"/>
    <row r="1541" ht="12.75" hidden="1"/>
    <row r="1542" ht="12.75" hidden="1"/>
    <row r="1543" ht="12.75" hidden="1"/>
    <row r="1544" ht="12.75" hidden="1"/>
    <row r="1545" ht="12.75" hidden="1"/>
    <row r="1546" ht="12.75" hidden="1"/>
    <row r="1547" ht="12.75" hidden="1"/>
    <row r="1548" ht="12.75" hidden="1"/>
    <row r="1549" ht="12.75" hidden="1"/>
    <row r="1550" ht="12.75" hidden="1"/>
    <row r="1551" ht="12.75" hidden="1"/>
    <row r="1552" ht="12.75" hidden="1"/>
    <row r="1553" ht="12.75" hidden="1"/>
    <row r="1554" ht="12.75" hidden="1"/>
    <row r="1555" ht="12.75" hidden="1"/>
    <row r="1556" ht="12.75" hidden="1"/>
    <row r="1557" ht="12.75" hidden="1"/>
    <row r="1558" ht="12.75" hidden="1"/>
    <row r="1559" ht="12.75" hidden="1"/>
    <row r="1560" ht="12.75" hidden="1"/>
    <row r="1561" ht="12.75" hidden="1"/>
    <row r="1562" ht="12.75" hidden="1"/>
    <row r="1563" ht="12.75" hidden="1"/>
    <row r="1564" ht="12.75" hidden="1"/>
    <row r="1565" ht="12.75" hidden="1"/>
    <row r="1566" ht="12.75" hidden="1"/>
    <row r="1567" ht="12.75" hidden="1"/>
    <row r="1568" ht="12.75" hidden="1"/>
    <row r="1569" ht="12.75" hidden="1"/>
    <row r="1570" ht="12.75" hidden="1"/>
    <row r="1571" ht="12.75" hidden="1"/>
    <row r="1572" ht="12.75" hidden="1"/>
    <row r="1573" ht="12.75" hidden="1"/>
    <row r="1574" ht="12.75" hidden="1"/>
    <row r="1575" ht="12.75" hidden="1"/>
    <row r="1576" ht="12.75" hidden="1"/>
    <row r="1577" ht="12.75" hidden="1"/>
    <row r="1578" ht="12.75" hidden="1"/>
    <row r="1579" ht="12.75" hidden="1"/>
    <row r="1580" ht="12.75" hidden="1"/>
    <row r="1581" ht="12.75" hidden="1"/>
    <row r="1582" ht="12.75" hidden="1"/>
    <row r="1583" ht="12.75" hidden="1"/>
    <row r="1584" ht="12.75" hidden="1"/>
    <row r="1585" ht="12.75" hidden="1"/>
    <row r="1586" ht="12.75" hidden="1"/>
    <row r="1587" ht="12.75" hidden="1"/>
    <row r="1588" ht="12.75" hidden="1"/>
    <row r="1589" ht="12.75" hidden="1"/>
    <row r="1590" ht="12.75" hidden="1"/>
    <row r="1591" ht="12.75" hidden="1"/>
    <row r="1592" ht="12.75" hidden="1"/>
    <row r="1593" ht="12.75" hidden="1"/>
    <row r="1594" ht="12.75" hidden="1"/>
    <row r="1595" ht="12.75" hidden="1"/>
    <row r="1596" ht="12.75" hidden="1"/>
    <row r="1597" ht="12.75" hidden="1"/>
    <row r="1598" ht="12.75" hidden="1"/>
    <row r="1599" ht="12.75" hidden="1"/>
    <row r="1600" ht="12.75" hidden="1"/>
    <row r="1601" ht="12.75" hidden="1"/>
    <row r="1602" ht="12.75" hidden="1"/>
    <row r="1603" ht="12.75" hidden="1"/>
    <row r="1604" ht="12.75" hidden="1"/>
    <row r="1605" ht="12.75" hidden="1"/>
    <row r="1606" ht="12.75" hidden="1"/>
    <row r="1607" ht="12.75" hidden="1"/>
    <row r="1608" ht="12.75" hidden="1"/>
    <row r="1609" ht="12.75" hidden="1"/>
    <row r="1610" ht="12.75" hidden="1"/>
    <row r="1611" ht="12.75" hidden="1"/>
    <row r="1612" ht="12.75" hidden="1"/>
    <row r="1613" ht="12.75" hidden="1"/>
    <row r="1614" ht="12.75" hidden="1"/>
    <row r="1615" ht="12.75" hidden="1"/>
    <row r="1616" ht="12.75" hidden="1"/>
    <row r="1617" ht="12.75" hidden="1"/>
    <row r="1618" ht="12.75" hidden="1"/>
    <row r="1619" ht="12.75" hidden="1"/>
    <row r="1620" ht="12.75" hidden="1"/>
    <row r="1621" ht="12.75" hidden="1"/>
    <row r="1622" ht="12.75" hidden="1"/>
    <row r="1623" ht="12.75" hidden="1"/>
    <row r="1624" ht="12.75" hidden="1"/>
    <row r="1625" ht="12.75" hidden="1"/>
    <row r="1626" ht="12.75" hidden="1"/>
    <row r="1627" ht="12.75" hidden="1"/>
    <row r="1628" ht="12.75" hidden="1"/>
    <row r="1629" ht="12.75" hidden="1"/>
    <row r="1630" ht="12.75" hidden="1"/>
    <row r="1631" ht="12.75" hidden="1"/>
    <row r="1632" ht="12.75" hidden="1"/>
    <row r="1633" ht="12.75" hidden="1"/>
    <row r="1634" ht="12.75" hidden="1"/>
    <row r="1635" ht="12.75" hidden="1"/>
    <row r="1636" ht="12.75" hidden="1"/>
    <row r="1637" ht="12.75" hidden="1"/>
    <row r="1638" ht="12.75" hidden="1"/>
    <row r="1639" ht="12.75" hidden="1"/>
    <row r="1640" ht="12.75" hidden="1"/>
    <row r="1641" ht="12.75" hidden="1"/>
    <row r="1642" ht="12.75" hidden="1"/>
    <row r="1643" ht="12.75" hidden="1"/>
    <row r="1644" ht="12.75" hidden="1"/>
    <row r="1645" ht="12.75" hidden="1"/>
    <row r="1646" ht="12.75" hidden="1"/>
    <row r="1647" ht="12.75" hidden="1"/>
    <row r="1648" ht="12.75" hidden="1"/>
    <row r="1649" ht="12.75" hidden="1"/>
    <row r="1650" ht="12.75" hidden="1"/>
    <row r="1651" ht="12.75" hidden="1"/>
    <row r="1652" ht="12.75" hidden="1"/>
    <row r="1653" ht="12.75" hidden="1"/>
    <row r="1654" ht="12.75" hidden="1"/>
    <row r="1655" ht="12.75" hidden="1"/>
    <row r="1656" ht="12.75" hidden="1"/>
    <row r="1657" ht="12.75" hidden="1"/>
    <row r="1658" ht="12.75" hidden="1"/>
    <row r="1659" ht="12.75" hidden="1"/>
    <row r="1660" ht="12.75" hidden="1"/>
    <row r="1661" ht="12.75" hidden="1"/>
    <row r="1662" ht="12.75" hidden="1"/>
    <row r="1663" ht="12.75" hidden="1"/>
    <row r="1664" ht="12.75" hidden="1"/>
    <row r="1665" ht="12.75" hidden="1"/>
    <row r="1666" ht="12.75" hidden="1"/>
    <row r="1667" ht="12.75" hidden="1"/>
    <row r="1668" ht="12.75" hidden="1"/>
    <row r="1669" ht="12.75" hidden="1"/>
    <row r="1670" ht="12.75" hidden="1"/>
    <row r="1671" ht="12.75" hidden="1"/>
    <row r="1672" ht="12.75" hidden="1"/>
    <row r="1673" ht="12.75" hidden="1"/>
    <row r="1674" ht="12.75" hidden="1"/>
    <row r="1675" ht="12.75" hidden="1"/>
    <row r="1676" ht="12.75" hidden="1"/>
    <row r="1677" ht="12.75" hidden="1"/>
    <row r="1678" ht="12.75" hidden="1"/>
    <row r="1679" ht="12.75" hidden="1"/>
    <row r="1680" ht="12.75" hidden="1"/>
    <row r="1681" ht="12.75" hidden="1"/>
    <row r="1682" ht="12.75" hidden="1"/>
    <row r="1683" ht="12.75" hidden="1"/>
    <row r="1684" ht="12.75" hidden="1"/>
    <row r="1685" ht="12.75" hidden="1"/>
    <row r="1686" ht="12.75" hidden="1"/>
    <row r="1687" ht="12.75" hidden="1"/>
    <row r="1688" ht="12.75" hidden="1"/>
    <row r="1689" ht="12.75" hidden="1"/>
    <row r="1690" ht="12.75" hidden="1"/>
    <row r="1691" ht="12.75" hidden="1"/>
    <row r="1692" ht="12.75" hidden="1"/>
    <row r="1693" ht="12.75" hidden="1"/>
    <row r="1694" ht="12.75" hidden="1"/>
    <row r="1695" ht="12.75" hidden="1"/>
    <row r="1696" ht="12.75" hidden="1"/>
    <row r="1697" ht="12.75" hidden="1"/>
    <row r="1698" ht="12.75" hidden="1"/>
    <row r="1699" ht="12.75" hidden="1"/>
    <row r="1700" ht="12.75" hidden="1"/>
    <row r="1701" ht="12.75" hidden="1"/>
    <row r="1702" ht="12.75" hidden="1"/>
    <row r="1703" ht="12.75" hidden="1"/>
    <row r="1704" ht="12.75" hidden="1"/>
    <row r="1705" ht="12.75" hidden="1"/>
    <row r="1706" ht="12.75" hidden="1"/>
    <row r="1707" ht="12.75" hidden="1"/>
    <row r="1708" ht="12.75" hidden="1"/>
    <row r="1709" ht="12.75" hidden="1"/>
    <row r="1710" ht="12.75" hidden="1"/>
    <row r="1711" ht="12.75" hidden="1"/>
    <row r="1712" ht="12.75" hidden="1"/>
    <row r="1713" ht="12.75" hidden="1"/>
    <row r="1714" ht="12.75" hidden="1"/>
    <row r="1715" ht="12.75" hidden="1"/>
    <row r="1716" ht="12.75" hidden="1"/>
    <row r="1717" ht="12.75" hidden="1"/>
    <row r="1718" ht="12.75" hidden="1"/>
    <row r="1719" ht="12.75" hidden="1"/>
    <row r="1720" ht="12.75" hidden="1"/>
    <row r="1721" ht="12.75" hidden="1"/>
    <row r="1722" ht="12.75" hidden="1"/>
    <row r="1723" ht="12.75" hidden="1"/>
    <row r="1724" ht="12.75" hidden="1"/>
    <row r="1725" ht="12.75" hidden="1"/>
    <row r="1726" ht="12.75" hidden="1"/>
    <row r="1727" ht="12.75" hidden="1"/>
    <row r="1728" ht="12.75" hidden="1"/>
    <row r="1729" ht="12.75" hidden="1"/>
    <row r="1730" ht="12.75" hidden="1"/>
    <row r="1731" ht="12.75" hidden="1"/>
    <row r="1732" ht="12.75" hidden="1"/>
    <row r="1733" ht="12.75" hidden="1"/>
    <row r="1734" ht="12.75" hidden="1"/>
    <row r="1735" ht="12.75" hidden="1"/>
    <row r="1736" ht="12.75" hidden="1"/>
    <row r="1737" ht="12.75" hidden="1"/>
    <row r="1738" ht="12.75" hidden="1"/>
    <row r="1739" ht="12.75" hidden="1"/>
    <row r="1740" ht="12.75" hidden="1"/>
    <row r="1741" ht="12.75" hidden="1"/>
    <row r="1742" ht="12.75" hidden="1"/>
    <row r="1743" ht="12.75" hidden="1"/>
    <row r="1744" ht="12.75" hidden="1"/>
    <row r="1745" ht="12.75" hidden="1"/>
    <row r="1746" ht="12.75" hidden="1"/>
    <row r="1747" ht="12.75" hidden="1"/>
    <row r="1748" ht="12.75" hidden="1"/>
    <row r="1749" ht="12.75" hidden="1"/>
    <row r="1750" ht="12.75" hidden="1"/>
    <row r="1751" ht="12.75" hidden="1"/>
    <row r="1752" ht="12.75" hidden="1"/>
    <row r="1753" ht="12.75" hidden="1"/>
    <row r="1754" ht="12.75" hidden="1"/>
    <row r="1755" ht="12.75" hidden="1"/>
    <row r="1756" ht="12.75" hidden="1"/>
    <row r="1757" ht="12.75" hidden="1"/>
    <row r="1758" ht="12.75" hidden="1"/>
    <row r="1759" ht="12.75" hidden="1"/>
    <row r="1760" ht="12.75" hidden="1"/>
    <row r="1761" ht="12.75" hidden="1"/>
    <row r="1762" ht="12.75" hidden="1"/>
    <row r="1763" ht="12.75" hidden="1"/>
    <row r="1764" ht="12.75" hidden="1"/>
    <row r="1765" ht="12.75" hidden="1"/>
    <row r="1766" ht="12.75" hidden="1"/>
    <row r="1767" ht="12.75" hidden="1"/>
    <row r="1768" ht="12.75" hidden="1"/>
    <row r="1769" ht="12.75" hidden="1"/>
    <row r="1770" ht="12.75" hidden="1"/>
    <row r="1771" ht="12.75" hidden="1"/>
    <row r="1772" ht="12.75" hidden="1"/>
    <row r="1773" ht="12.75" hidden="1"/>
    <row r="1774" ht="12.75" hidden="1"/>
    <row r="1775" ht="12.75" hidden="1"/>
    <row r="1776" ht="12.75" hidden="1"/>
    <row r="1777" ht="12.75" hidden="1"/>
    <row r="1778" ht="12.75" hidden="1"/>
    <row r="1779" ht="12.75" hidden="1"/>
    <row r="1780" ht="12.75" hidden="1"/>
    <row r="1781" ht="12.75" hidden="1"/>
    <row r="1782" ht="12.75" hidden="1"/>
    <row r="1783" ht="12.75" hidden="1"/>
    <row r="1784" ht="12.75" hidden="1"/>
    <row r="1785" ht="12.75" hidden="1"/>
    <row r="1786" ht="12.75" hidden="1"/>
    <row r="1787" ht="12.75" hidden="1"/>
    <row r="1788" ht="12.75" hidden="1"/>
    <row r="1789" ht="12.75" hidden="1"/>
    <row r="1790" ht="12.75" hidden="1"/>
    <row r="1791" ht="12.75" hidden="1"/>
    <row r="1792" ht="12.75" hidden="1"/>
    <row r="1793" ht="12.75" hidden="1"/>
    <row r="1794" ht="12.75" hidden="1"/>
    <row r="1795" ht="12.75" hidden="1"/>
    <row r="1796" ht="12.75" hidden="1"/>
    <row r="1797" ht="12.75" hidden="1"/>
    <row r="1798" ht="12.75" hidden="1"/>
    <row r="1799" ht="12.75" hidden="1"/>
    <row r="1800" ht="12.75" hidden="1"/>
    <row r="1801" ht="12.75" hidden="1"/>
    <row r="1802" ht="12.75" hidden="1"/>
    <row r="1803" ht="12.75" hidden="1"/>
    <row r="1804" ht="12.75" hidden="1"/>
    <row r="1805" ht="12.75" hidden="1"/>
    <row r="1806" ht="12.75" hidden="1"/>
    <row r="1807" ht="12.75" hidden="1"/>
    <row r="1808" ht="12.75" hidden="1"/>
    <row r="1809" ht="12.75" hidden="1"/>
    <row r="1810" ht="12.75" hidden="1"/>
    <row r="1811" ht="12.75" hidden="1"/>
    <row r="1812" ht="12.75" hidden="1"/>
    <row r="1813" ht="12.75" hidden="1"/>
    <row r="1814" ht="12.75" hidden="1"/>
    <row r="1815" ht="12.75" hidden="1"/>
    <row r="1816" ht="12.75" hidden="1"/>
    <row r="1817" ht="12.75" hidden="1"/>
    <row r="1818" ht="12.75" hidden="1"/>
    <row r="1819" ht="12.75" hidden="1"/>
    <row r="1820" ht="12.75" hidden="1"/>
    <row r="1821" ht="12.75" hidden="1"/>
    <row r="1822" ht="12.75" hidden="1"/>
    <row r="1823" ht="12.75" hidden="1"/>
    <row r="1824" ht="12.75" hidden="1"/>
    <row r="1825" ht="12.75" hidden="1"/>
    <row r="1826" ht="12.75" hidden="1"/>
    <row r="1827" ht="12.75" hidden="1"/>
    <row r="1828" ht="12.75" hidden="1"/>
    <row r="1829" ht="12.75" hidden="1"/>
    <row r="1830" ht="12.75" hidden="1"/>
    <row r="1831" ht="12.75" hidden="1"/>
    <row r="1832" ht="12.75" hidden="1"/>
    <row r="1833" ht="12.75" hidden="1"/>
    <row r="1834" ht="12.75" hidden="1"/>
    <row r="1835" ht="12.75" hidden="1"/>
    <row r="1836" ht="12.75" hidden="1"/>
    <row r="1837" ht="12.75" hidden="1"/>
    <row r="1838" ht="12.75" hidden="1"/>
    <row r="1839" ht="12.75" hidden="1"/>
    <row r="1840" ht="12.75" hidden="1"/>
    <row r="1841" ht="12.75" hidden="1"/>
    <row r="1842" ht="12.75" hidden="1"/>
    <row r="1843" ht="12.75" hidden="1"/>
    <row r="1844" ht="12.75" hidden="1"/>
    <row r="1845" ht="12.75" hidden="1"/>
    <row r="1846" ht="12.75" hidden="1"/>
    <row r="1847" ht="12.75" hidden="1"/>
    <row r="1848" ht="12.75" hidden="1"/>
    <row r="1849" ht="12.75" hidden="1"/>
    <row r="1850" ht="12.75" hidden="1"/>
    <row r="1851" ht="12.75" hidden="1"/>
    <row r="1852" ht="12.75" hidden="1"/>
    <row r="1853" ht="12.75" hidden="1"/>
    <row r="1854" ht="12.75" hidden="1"/>
    <row r="1855" ht="12.75" hidden="1"/>
    <row r="1856" ht="12.75" hidden="1"/>
    <row r="1857" ht="12.75" hidden="1"/>
    <row r="1858" ht="12.75" hidden="1"/>
    <row r="1859" ht="12.75" hidden="1"/>
    <row r="1860" ht="12.75" hidden="1"/>
    <row r="1861" ht="12.75" hidden="1"/>
    <row r="1862" ht="12.75" hidden="1"/>
    <row r="1863" ht="12.75" hidden="1"/>
    <row r="1864" ht="12.75" hidden="1"/>
    <row r="1865" ht="12.75" hidden="1"/>
    <row r="1866" ht="12.75" hidden="1"/>
    <row r="1867" ht="12.75" hidden="1"/>
    <row r="1868" ht="12.75" hidden="1"/>
    <row r="1869" ht="12.75" hidden="1"/>
    <row r="1870" ht="12.75" hidden="1"/>
    <row r="1871" ht="12.75" hidden="1"/>
    <row r="1872" ht="12.75" hidden="1"/>
    <row r="1873" ht="12.75" hidden="1"/>
    <row r="1874" ht="12.75" hidden="1"/>
    <row r="1875" ht="12.75" hidden="1"/>
    <row r="1876" ht="12.75" hidden="1"/>
    <row r="1877" ht="12.75" hidden="1"/>
    <row r="1878" ht="12.75" hidden="1"/>
    <row r="1879" ht="12.75" hidden="1"/>
    <row r="1880" ht="12.75" hidden="1"/>
    <row r="1881" ht="12.75" hidden="1"/>
    <row r="1882" ht="12.75" hidden="1"/>
    <row r="1883" ht="12.75" hidden="1"/>
    <row r="1884" ht="12.75" hidden="1"/>
    <row r="1885" ht="12.75" hidden="1"/>
    <row r="1886" ht="12.75" hidden="1"/>
    <row r="1887" ht="12.75" hidden="1"/>
    <row r="1888" ht="12.75" hidden="1"/>
    <row r="1889" ht="12.75" hidden="1"/>
    <row r="1890" ht="12.75" hidden="1"/>
    <row r="1891" ht="12.75" hidden="1"/>
    <row r="1892" ht="12.75" hidden="1"/>
    <row r="1893" ht="12.75" hidden="1"/>
    <row r="1894" ht="12.75" hidden="1"/>
    <row r="1895" ht="12.75" hidden="1"/>
    <row r="1896" ht="12.75" hidden="1"/>
    <row r="1897" ht="12.75" hidden="1"/>
    <row r="1898" ht="12.75" hidden="1"/>
    <row r="1899" ht="12.75" hidden="1"/>
    <row r="1900" ht="12.75" hidden="1"/>
    <row r="1901" ht="12.75" hidden="1"/>
    <row r="1902" ht="12.75" hidden="1"/>
    <row r="1903" ht="12.75" hidden="1"/>
    <row r="1904" ht="12.75" hidden="1"/>
    <row r="1905" ht="12.75" hidden="1"/>
    <row r="1906" ht="12.75" hidden="1"/>
    <row r="1907" ht="12.75" hidden="1"/>
    <row r="1908" ht="12.75" hidden="1"/>
    <row r="1909" ht="12.75" hidden="1"/>
    <row r="1910" ht="12.75" hidden="1"/>
    <row r="1911" ht="12.75" hidden="1"/>
    <row r="1912" ht="12.75" hidden="1"/>
    <row r="1913" ht="12.75" hidden="1"/>
    <row r="1914" ht="12.75" hidden="1"/>
    <row r="1915" ht="12.75" hidden="1"/>
    <row r="1916" ht="12.75" hidden="1"/>
    <row r="1917" ht="12.75" hidden="1"/>
    <row r="1918" ht="12.75" hidden="1"/>
    <row r="1919" ht="12.75" hidden="1"/>
    <row r="1920" ht="12.75" hidden="1"/>
    <row r="1921" ht="12.75" hidden="1"/>
    <row r="1922" ht="12.75" hidden="1"/>
    <row r="1923" ht="12.75" hidden="1"/>
    <row r="1924" ht="12.75" hidden="1"/>
    <row r="1925" ht="12.75" hidden="1"/>
    <row r="1926" ht="12.75" hidden="1"/>
    <row r="1927" ht="12.75" hidden="1"/>
    <row r="1928" ht="12.75" hidden="1"/>
    <row r="1929" ht="12.75" hidden="1"/>
    <row r="1930" ht="12.75" hidden="1"/>
    <row r="1931" ht="12.75" hidden="1"/>
    <row r="1932" ht="12.75" hidden="1"/>
    <row r="1933" ht="12.75" hidden="1"/>
    <row r="1934" ht="12.75" hidden="1"/>
    <row r="1935" ht="12.75" hidden="1"/>
    <row r="1936" ht="12.75" hidden="1"/>
    <row r="1937" ht="12.75" hidden="1"/>
    <row r="1938" ht="12.75" hidden="1"/>
    <row r="1939" ht="12.75" hidden="1"/>
    <row r="1940" ht="12.75" hidden="1"/>
    <row r="1941" ht="12.75" hidden="1"/>
    <row r="1942" ht="12.75" hidden="1"/>
    <row r="1943" ht="12.75" hidden="1"/>
    <row r="1944" ht="12.75" hidden="1"/>
    <row r="1945" ht="12.75" hidden="1"/>
    <row r="1946" ht="12.75" hidden="1"/>
    <row r="1947" ht="12.75" hidden="1"/>
    <row r="1948" ht="12.75" hidden="1"/>
    <row r="1949" ht="12.75" hidden="1"/>
    <row r="1950" ht="12.75" hidden="1"/>
    <row r="1951" ht="12.75" hidden="1"/>
    <row r="1952" ht="12.75" hidden="1"/>
    <row r="1953" ht="12.75" hidden="1"/>
    <row r="1954" ht="12.75" hidden="1"/>
    <row r="1955" ht="12.75" hidden="1"/>
    <row r="1956" ht="12.75" hidden="1"/>
    <row r="1957" ht="12.75" hidden="1"/>
    <row r="1958" ht="12.75" hidden="1"/>
    <row r="1959" ht="12.75" hidden="1"/>
    <row r="1960" ht="12.75" hidden="1"/>
    <row r="1961" ht="12.75" hidden="1"/>
    <row r="1962" ht="12.75" hidden="1"/>
    <row r="1963" ht="12.75" hidden="1"/>
    <row r="1964" ht="12.75" hidden="1"/>
    <row r="1965" ht="12.75" hidden="1"/>
    <row r="1966" ht="12.75" hidden="1"/>
    <row r="1967" ht="12.75" hidden="1"/>
    <row r="1968" ht="12.75" hidden="1"/>
    <row r="1969" ht="12.75" hidden="1"/>
    <row r="1970" ht="12.75" hidden="1"/>
    <row r="1971" ht="12.75" hidden="1"/>
    <row r="1972" ht="12.75" hidden="1"/>
    <row r="1973" ht="12.75" hidden="1"/>
    <row r="1974" ht="12.75" hidden="1"/>
    <row r="1975" ht="12.75" hidden="1"/>
    <row r="1976" ht="12.75" hidden="1"/>
    <row r="1977" ht="12.75" hidden="1"/>
    <row r="1978" ht="12.75" hidden="1"/>
    <row r="1979" ht="12.75" hidden="1"/>
    <row r="1980" ht="12.75" hidden="1"/>
    <row r="1981" ht="12.75" hidden="1"/>
    <row r="1982" ht="12.75" hidden="1"/>
    <row r="1983" ht="12.75" hidden="1"/>
    <row r="1984" ht="12.75" hidden="1"/>
    <row r="1985" ht="12.75" hidden="1"/>
    <row r="1986" ht="12.75" hidden="1"/>
    <row r="1987" ht="12.75" hidden="1"/>
    <row r="1988" ht="12.75" hidden="1"/>
    <row r="1989" ht="12.75" hidden="1"/>
    <row r="1990" ht="12.75" hidden="1"/>
    <row r="1991" ht="12.75" hidden="1"/>
    <row r="1992" ht="12.75" hidden="1"/>
    <row r="1993" ht="12.75" hidden="1"/>
    <row r="1994" ht="12.75" hidden="1"/>
    <row r="1995" ht="12.75" hidden="1"/>
    <row r="1996" ht="12.75" hidden="1"/>
    <row r="1997" ht="12.75" hidden="1"/>
    <row r="1998" ht="12.75" hidden="1"/>
    <row r="1999" ht="12.75" hidden="1"/>
    <row r="2000" ht="12.75" hidden="1"/>
    <row r="2001" ht="12.75" hidden="1"/>
    <row r="2002" ht="12.75" hidden="1"/>
    <row r="2003" ht="12.75" hidden="1"/>
    <row r="2004" ht="12.75" hidden="1"/>
    <row r="2005" ht="12.75" hidden="1"/>
    <row r="2006" ht="12.75" hidden="1"/>
    <row r="2007" ht="12.75" hidden="1"/>
    <row r="2008" ht="12.75" hidden="1"/>
    <row r="2009" ht="12.75" hidden="1"/>
    <row r="2010" ht="12.75" hidden="1"/>
    <row r="2011" ht="12.75" hidden="1"/>
    <row r="2012" ht="12.75" hidden="1"/>
    <row r="2013" ht="12.75" hidden="1"/>
    <row r="2014" ht="12.75" hidden="1"/>
    <row r="2015" ht="12.75" hidden="1"/>
    <row r="2016" ht="12.75" hidden="1"/>
    <row r="2017" ht="12.75" hidden="1"/>
    <row r="2018" ht="12.75" hidden="1"/>
    <row r="2019" ht="12.75" hidden="1"/>
    <row r="2020" ht="12.75" hidden="1"/>
    <row r="2021" ht="12.75" hidden="1"/>
    <row r="2022" ht="12.75" hidden="1"/>
    <row r="2023" ht="12.75" hidden="1"/>
    <row r="2024" ht="12.75" hidden="1"/>
    <row r="2025" ht="12.75" hidden="1"/>
    <row r="2026" ht="12.75" hidden="1"/>
    <row r="2027" ht="12.75" hidden="1"/>
    <row r="2028" ht="12.75" hidden="1"/>
    <row r="2029" ht="12.75" hidden="1"/>
    <row r="2030" ht="12.75" hidden="1"/>
    <row r="2031" ht="12.75" hidden="1"/>
    <row r="2032" ht="12.75" hidden="1"/>
    <row r="2033" ht="12.75" hidden="1"/>
    <row r="2034" ht="12.75" hidden="1"/>
    <row r="2035" ht="12.75" hidden="1"/>
    <row r="2036" ht="12.75" hidden="1"/>
    <row r="2037" ht="12.75" hidden="1"/>
    <row r="2038" ht="12.75" hidden="1"/>
    <row r="2039" ht="12.75" hidden="1"/>
    <row r="2040" ht="12.75" hidden="1"/>
    <row r="2041" ht="12.75" hidden="1"/>
    <row r="2042" ht="12.75" hidden="1"/>
    <row r="2043" ht="12.75" hidden="1"/>
    <row r="2044" ht="12.75" hidden="1"/>
    <row r="2045" ht="12.75" hidden="1"/>
    <row r="2046" ht="12.75" hidden="1"/>
    <row r="2047" ht="12.75" hidden="1"/>
    <row r="2048" ht="12.75" hidden="1"/>
    <row r="2049" ht="12.75" hidden="1"/>
    <row r="2050" ht="12.75" hidden="1"/>
    <row r="2051" ht="12.75" hidden="1"/>
    <row r="2052" ht="12.75" hidden="1"/>
    <row r="2053" ht="12.75" hidden="1"/>
    <row r="2054" ht="12.75" hidden="1"/>
    <row r="2055" ht="12.75" hidden="1"/>
    <row r="2056" ht="12.75" hidden="1"/>
    <row r="2057" ht="12.75" hidden="1"/>
    <row r="2058" ht="12.75" hidden="1"/>
    <row r="2059" ht="12.75" hidden="1"/>
    <row r="2060" ht="12.75" hidden="1"/>
    <row r="2061" ht="12.75" hidden="1"/>
    <row r="2062" ht="12.75" hidden="1"/>
    <row r="2063" ht="12.75" hidden="1"/>
    <row r="2064" ht="12.75" hidden="1"/>
    <row r="2065" ht="12.75" hidden="1"/>
    <row r="2066" ht="12.75" hidden="1"/>
    <row r="2067" ht="12.75" hidden="1"/>
    <row r="2068" ht="12.75" hidden="1"/>
    <row r="2069" ht="12.75" hidden="1"/>
    <row r="2070" ht="12.75" hidden="1"/>
    <row r="2071" ht="12.75" hidden="1"/>
    <row r="2072" ht="12.75" hidden="1"/>
    <row r="2073" ht="12.75" hidden="1"/>
    <row r="2074" ht="12.75" hidden="1"/>
    <row r="2075" ht="12.75" hidden="1"/>
    <row r="2076" ht="12.75" hidden="1"/>
    <row r="2077" ht="12.75" hidden="1"/>
    <row r="2078" ht="12.75" hidden="1"/>
    <row r="2079" ht="12.75" hidden="1"/>
    <row r="2080" ht="12.75" hidden="1"/>
    <row r="2081" ht="12.75" hidden="1"/>
    <row r="2082" ht="12.75" hidden="1"/>
    <row r="2083" ht="12.75" hidden="1"/>
    <row r="2084" ht="12.75" hidden="1"/>
    <row r="2085" ht="12.75" hidden="1"/>
    <row r="2086" ht="12.75" hidden="1"/>
    <row r="2087" ht="12.75" hidden="1"/>
    <row r="2088" ht="12.75" hidden="1"/>
    <row r="2089" ht="12.75" hidden="1"/>
    <row r="2090" ht="12.75" hidden="1"/>
    <row r="2091" ht="12.75" hidden="1"/>
    <row r="2092" ht="12.75" hidden="1"/>
    <row r="2093" ht="12.75" hidden="1"/>
    <row r="2094" ht="12.75" hidden="1"/>
    <row r="2095" ht="12.75" hidden="1"/>
    <row r="2096" ht="12.75" hidden="1"/>
    <row r="2097" ht="12.75" hidden="1"/>
    <row r="2098" ht="12.75" hidden="1"/>
    <row r="2099" ht="12.75" hidden="1"/>
    <row r="2100" ht="12.75" hidden="1"/>
    <row r="2101" ht="12.75" hidden="1"/>
    <row r="2102" ht="12.75" hidden="1"/>
    <row r="2103" ht="12.75" hidden="1"/>
    <row r="2104" ht="12.75" hidden="1"/>
    <row r="2105" ht="12.75" hidden="1"/>
    <row r="2106" ht="12.75" hidden="1"/>
    <row r="2107" ht="12.75" hidden="1"/>
    <row r="2108" ht="12.75" hidden="1"/>
    <row r="2109" ht="12.75" hidden="1"/>
    <row r="2110" ht="12.75" hidden="1"/>
    <row r="2111" ht="12.75" hidden="1"/>
    <row r="2112" ht="12.75" hidden="1"/>
    <row r="2113" ht="12.75" hidden="1"/>
    <row r="2114" ht="12.75" hidden="1"/>
    <row r="2115" ht="12.75" hidden="1"/>
    <row r="2116" ht="12.75" hidden="1"/>
    <row r="2117" ht="12.75" hidden="1"/>
    <row r="2118" ht="12.75" hidden="1"/>
    <row r="2119" ht="12.75" hidden="1"/>
    <row r="2120" ht="12.75" hidden="1"/>
    <row r="2121" ht="12.75" hidden="1"/>
    <row r="2122" ht="12.75" hidden="1"/>
    <row r="2123" ht="12.75" hidden="1"/>
    <row r="2124" ht="12.75" hidden="1"/>
    <row r="2125" ht="12.75" hidden="1"/>
    <row r="2126" ht="12.75" hidden="1"/>
    <row r="2127" ht="12.75" hidden="1"/>
    <row r="2128" ht="12.75" hidden="1"/>
    <row r="2129" ht="12.75" hidden="1"/>
    <row r="2130" ht="12.75" hidden="1"/>
    <row r="2131" ht="12.75" hidden="1"/>
    <row r="2132" ht="12.75" hidden="1"/>
    <row r="2133" ht="12.75" hidden="1"/>
    <row r="2134" ht="12.75" hidden="1"/>
    <row r="2135" ht="12.75" hidden="1"/>
    <row r="2136" ht="12.75" hidden="1"/>
    <row r="2137" ht="12.75" hidden="1"/>
    <row r="2138" ht="12.75" hidden="1"/>
    <row r="2139" ht="12.75" hidden="1"/>
    <row r="2140" ht="12.75" hidden="1"/>
    <row r="2141" ht="12.75" hidden="1"/>
    <row r="2142" ht="12.75" hidden="1"/>
    <row r="2143" ht="12.75" hidden="1"/>
    <row r="2144" ht="12.75" hidden="1"/>
    <row r="2145" ht="12.75" hidden="1"/>
    <row r="2146" ht="12.75" hidden="1"/>
    <row r="2147" ht="12.75" hidden="1"/>
    <row r="2148" ht="12.75" hidden="1"/>
    <row r="2149" ht="12.75" hidden="1"/>
    <row r="2150" ht="12.75" hidden="1"/>
    <row r="2151" ht="12.75" hidden="1"/>
    <row r="2152" ht="12.75" hidden="1"/>
    <row r="2153" ht="12.75" hidden="1"/>
    <row r="2154" ht="12.75" hidden="1"/>
    <row r="2155" ht="12.75" hidden="1"/>
    <row r="2156" ht="12.75" hidden="1"/>
    <row r="2157" ht="12.75" hidden="1"/>
    <row r="2158" ht="12.75" hidden="1"/>
    <row r="2159" ht="12.75" hidden="1"/>
    <row r="2160" ht="12.75" hidden="1"/>
    <row r="2161" ht="12.75" hidden="1"/>
    <row r="2162" ht="12.75" hidden="1"/>
    <row r="2163" ht="12.75" hidden="1"/>
    <row r="2164" ht="12.75" hidden="1"/>
    <row r="2165" ht="12.75" hidden="1"/>
    <row r="2166" ht="12.75" hidden="1"/>
    <row r="2167" ht="12.75" hidden="1"/>
    <row r="2168" ht="12.75" hidden="1"/>
    <row r="2169" ht="12.75" hidden="1"/>
    <row r="2170" ht="12.75" hidden="1"/>
    <row r="2171" ht="12.75" hidden="1"/>
    <row r="2172" ht="12.75" hidden="1"/>
    <row r="2173" ht="12.75" hidden="1"/>
    <row r="2174" ht="12.75" hidden="1"/>
    <row r="2175" ht="12.75" hidden="1"/>
    <row r="2176" ht="12.75" hidden="1"/>
    <row r="2177" ht="12.75" hidden="1"/>
    <row r="2178" ht="12.75" hidden="1"/>
    <row r="2179" ht="12.75" hidden="1"/>
    <row r="2180" ht="12.75" hidden="1"/>
    <row r="2181" ht="12.75" hidden="1"/>
    <row r="2182" ht="12.75" hidden="1"/>
    <row r="2183" ht="12.75" hidden="1"/>
    <row r="2184" ht="12.75" hidden="1"/>
    <row r="2185" ht="12.75" hidden="1"/>
    <row r="2186" ht="12.75" hidden="1"/>
    <row r="2187" ht="12.75" hidden="1"/>
    <row r="2188" ht="12.75" hidden="1"/>
    <row r="2189" ht="12.75" hidden="1"/>
    <row r="2190" ht="12.75" hidden="1"/>
    <row r="2191" ht="12.75" hidden="1"/>
    <row r="2192" ht="12.75" hidden="1"/>
    <row r="2193" ht="12.75" hidden="1"/>
    <row r="2194" ht="12.75" hidden="1"/>
    <row r="2195" ht="12.75" hidden="1"/>
    <row r="2196" ht="12.75" hidden="1"/>
    <row r="2197" ht="12.75" hidden="1"/>
    <row r="2198" ht="12.75" hidden="1"/>
    <row r="2199" ht="12.75" hidden="1"/>
    <row r="2200" ht="12.75" hidden="1"/>
    <row r="2201" ht="12.75" hidden="1"/>
    <row r="2202" ht="12.75" hidden="1"/>
    <row r="2203" ht="12.75" hidden="1"/>
    <row r="2204" ht="12.75" hidden="1"/>
    <row r="2205" ht="12.75" hidden="1"/>
    <row r="2206" ht="12.75" hidden="1"/>
    <row r="2207" ht="12.75" hidden="1"/>
    <row r="2208" ht="12.75" hidden="1"/>
    <row r="2209" ht="12.75" hidden="1"/>
    <row r="2210" ht="12.75" hidden="1"/>
    <row r="2211" ht="12.75" hidden="1"/>
    <row r="2212" ht="12.75" hidden="1"/>
    <row r="2213" ht="12.75" hidden="1"/>
    <row r="2214" ht="12.75" hidden="1"/>
    <row r="2215" ht="12.75" hidden="1"/>
    <row r="2216" ht="12.75" hidden="1"/>
    <row r="2217" ht="12.75" hidden="1"/>
    <row r="2218" ht="12.75" hidden="1"/>
    <row r="2219" ht="12.75" hidden="1"/>
    <row r="2220" ht="12.75" hidden="1"/>
    <row r="2221" ht="12.75" hidden="1"/>
    <row r="2222" ht="12.75" hidden="1"/>
    <row r="2223" ht="12.75" hidden="1"/>
    <row r="2224" ht="12.75" hidden="1"/>
    <row r="2225" ht="12.75" hidden="1"/>
    <row r="2226" ht="12.75" hidden="1"/>
    <row r="2227" ht="12.75" hidden="1"/>
    <row r="2228" ht="12.75" hidden="1"/>
    <row r="2229" ht="12.75" hidden="1"/>
    <row r="2230" ht="12.75" hidden="1"/>
    <row r="2231" ht="12.75" hidden="1"/>
    <row r="2232" ht="12.75" hidden="1"/>
    <row r="2233" ht="12.75" hidden="1"/>
    <row r="2234" ht="12.75" hidden="1"/>
    <row r="2235" ht="12.75" hidden="1"/>
    <row r="2236" ht="12.75" hidden="1"/>
    <row r="2237" ht="12.75" hidden="1"/>
    <row r="2238" ht="12.75" hidden="1"/>
    <row r="2239" ht="12.75" hidden="1"/>
    <row r="2240" ht="12.75" hidden="1"/>
    <row r="2241" ht="12.75" hidden="1"/>
    <row r="2242" ht="12.75" hidden="1"/>
    <row r="2243" ht="12.75" hidden="1"/>
    <row r="2244" ht="12.75" hidden="1"/>
    <row r="2245" ht="12.75" hidden="1"/>
    <row r="2246" ht="12.75" hidden="1"/>
    <row r="2247" ht="12.75" hidden="1"/>
    <row r="2248" ht="12.75" hidden="1"/>
    <row r="2249" ht="12.75" hidden="1"/>
    <row r="2250" ht="12.75" hidden="1"/>
    <row r="2251" ht="12.75" hidden="1"/>
    <row r="2252" ht="12.75" hidden="1"/>
    <row r="2253" ht="12.75" hidden="1"/>
    <row r="2254" ht="12.75" hidden="1"/>
    <row r="2255" ht="12.75" hidden="1"/>
    <row r="2256" ht="12.75" hidden="1"/>
    <row r="2257" ht="12.75" hidden="1"/>
    <row r="2258" ht="12.75" hidden="1"/>
    <row r="2259" ht="12.75" hidden="1"/>
    <row r="2260" ht="12.75" hidden="1"/>
    <row r="2261" ht="12.75" hidden="1"/>
    <row r="2262" ht="12.75" hidden="1"/>
    <row r="2263" ht="12.75" hidden="1"/>
    <row r="2264" ht="12.75" hidden="1"/>
    <row r="2265" ht="12.75" hidden="1"/>
    <row r="2266" ht="12.75" hidden="1"/>
    <row r="2267" ht="12.75" hidden="1"/>
    <row r="2268" ht="12.75" hidden="1"/>
    <row r="2269" ht="12.75" hidden="1"/>
    <row r="2270" ht="12.75" hidden="1"/>
    <row r="2271" ht="12.75" hidden="1"/>
    <row r="2272" ht="12.75" hidden="1"/>
    <row r="2273" ht="12.75" hidden="1"/>
    <row r="2274" ht="12.75" hidden="1"/>
    <row r="2275" ht="12.75" hidden="1"/>
    <row r="2276" ht="12.75" hidden="1"/>
    <row r="2277" ht="12.75" hidden="1"/>
    <row r="2278" ht="12.75" hidden="1"/>
    <row r="2279" ht="12.75" hidden="1"/>
    <row r="2280" ht="12.75" hidden="1"/>
    <row r="2281" ht="12.75" hidden="1"/>
    <row r="2282" ht="12.75" hidden="1"/>
    <row r="2283" ht="12.75" hidden="1"/>
    <row r="2284" ht="12.75" hidden="1"/>
    <row r="2285" ht="12.75" hidden="1"/>
    <row r="2286" ht="12.75" hidden="1"/>
    <row r="2287" ht="12.75" hidden="1"/>
    <row r="2288" ht="12.75" hidden="1"/>
    <row r="2289" ht="12.75" hidden="1"/>
    <row r="2290" ht="12.75" hidden="1"/>
    <row r="2291" ht="12.75" hidden="1"/>
    <row r="2292" ht="12.75" hidden="1"/>
    <row r="2293" ht="12.75" hidden="1"/>
    <row r="2294" ht="12.75" hidden="1"/>
    <row r="2295" ht="12.75" hidden="1"/>
    <row r="2296" ht="12.75" hidden="1"/>
    <row r="2297" ht="12.75" hidden="1"/>
    <row r="2298" ht="12.75" hidden="1"/>
    <row r="2299" ht="12.75" hidden="1"/>
    <row r="2300" ht="12.75" hidden="1"/>
    <row r="2301" ht="12.75" hidden="1"/>
    <row r="2302" ht="12.75" hidden="1"/>
    <row r="2303" ht="12.75" hidden="1"/>
    <row r="2304" ht="12.75" hidden="1"/>
    <row r="2305" ht="12.75" hidden="1"/>
    <row r="2306" ht="12.75" hidden="1"/>
    <row r="2307" ht="12.75" hidden="1"/>
    <row r="2308" ht="12.75" hidden="1"/>
    <row r="2309" ht="12.75" hidden="1"/>
    <row r="2310" ht="12.75" hidden="1"/>
    <row r="2311" ht="12.75" hidden="1"/>
    <row r="2312" ht="12.75" hidden="1"/>
    <row r="2313" ht="12.75" hidden="1"/>
    <row r="2314" ht="12.75" hidden="1"/>
    <row r="2315" ht="12.75" hidden="1"/>
    <row r="2316" ht="12.75" hidden="1"/>
    <row r="2317" ht="12.75" hidden="1"/>
    <row r="2318" ht="12.75" hidden="1"/>
    <row r="2319" ht="12.75" hidden="1"/>
    <row r="2320" ht="12.75" hidden="1"/>
    <row r="2321" ht="12.75" hidden="1"/>
    <row r="2322" ht="12.75" hidden="1"/>
    <row r="2323" ht="12.75" hidden="1"/>
    <row r="2324" ht="12.75" hidden="1"/>
    <row r="2325" ht="12.75" hidden="1"/>
    <row r="2326" ht="12.75" hidden="1"/>
    <row r="2327" ht="12.75" hidden="1"/>
    <row r="2328" ht="12.75" hidden="1"/>
    <row r="2329" ht="12.75" hidden="1"/>
    <row r="2330" ht="12.75" hidden="1"/>
    <row r="2331" ht="12.75" hidden="1"/>
    <row r="2332" ht="12.75" hidden="1"/>
    <row r="2333" ht="12.75" hidden="1"/>
    <row r="2334" ht="12.75" hidden="1"/>
    <row r="2335" ht="12.75" hidden="1"/>
    <row r="2336" ht="12.75" hidden="1"/>
    <row r="2337" ht="12.75" hidden="1"/>
    <row r="2338" ht="12.75" hidden="1"/>
    <row r="2339" ht="12.75" hidden="1"/>
    <row r="2340" ht="12.75" hidden="1"/>
    <row r="2341" ht="12.75" hidden="1"/>
    <row r="2342" ht="12.75" hidden="1"/>
    <row r="2343" ht="12.75" hidden="1"/>
    <row r="2344" ht="12.75" hidden="1"/>
    <row r="2345" ht="12.75" hidden="1"/>
    <row r="2346" ht="12.75" hidden="1"/>
    <row r="2347" ht="12.75" hidden="1"/>
    <row r="2348" ht="12.75" hidden="1"/>
    <row r="2349" ht="12.75" hidden="1"/>
    <row r="2350" ht="12.75" hidden="1"/>
    <row r="2351" ht="12.75" hidden="1"/>
    <row r="2352" ht="12.75" hidden="1"/>
    <row r="2353" ht="12.75" hidden="1"/>
    <row r="2354" ht="12.75" hidden="1"/>
    <row r="2355" ht="12.75" hidden="1"/>
    <row r="2356" ht="12.75" hidden="1"/>
    <row r="2357" ht="12.75" hidden="1"/>
    <row r="2358" ht="12.75" hidden="1"/>
    <row r="2359" ht="12.75" hidden="1"/>
    <row r="2360" ht="12.75" hidden="1"/>
    <row r="2361" ht="12.75" hidden="1"/>
    <row r="2362" ht="12.75" hidden="1"/>
    <row r="2363" ht="12.75" hidden="1"/>
    <row r="2364" ht="12.75" hidden="1"/>
    <row r="2365" ht="12.75" hidden="1"/>
    <row r="2366" ht="12.75" hidden="1"/>
    <row r="2367" ht="12.75" hidden="1"/>
    <row r="2368" ht="12.75" hidden="1"/>
    <row r="2369" ht="12.75" hidden="1"/>
    <row r="2370" ht="12.75" hidden="1"/>
    <row r="2371" ht="12.75" hidden="1"/>
    <row r="2372" ht="12.75" hidden="1"/>
    <row r="2373" ht="12.75" hidden="1"/>
    <row r="2374" ht="12.75" hidden="1"/>
    <row r="2375" ht="12.75" hidden="1"/>
    <row r="2376" ht="12.75" hidden="1"/>
    <row r="2377" ht="12.75" hidden="1"/>
    <row r="2378" ht="12.75" hidden="1"/>
    <row r="2379" ht="12.75" hidden="1"/>
    <row r="2380" ht="12.75" hidden="1"/>
    <row r="2381" ht="12.75" hidden="1"/>
    <row r="2382" ht="12.75" hidden="1"/>
    <row r="2383" ht="12.75" hidden="1"/>
    <row r="2384" ht="12.75" hidden="1"/>
    <row r="2385" ht="12.75" hidden="1"/>
    <row r="2386" ht="12.75" hidden="1"/>
    <row r="2387" ht="12.75" hidden="1"/>
    <row r="2388" ht="12.75" hidden="1"/>
    <row r="2389" ht="12.75" hidden="1"/>
    <row r="2390" ht="12.75" hidden="1"/>
    <row r="2391" ht="12.75" hidden="1"/>
    <row r="2392" ht="12.75" hidden="1"/>
    <row r="2393" ht="12.75" hidden="1"/>
    <row r="2394" ht="12.75" hidden="1"/>
    <row r="2395" ht="12.75" hidden="1"/>
    <row r="2396" ht="12.75" hidden="1"/>
    <row r="2397" ht="12.75" hidden="1"/>
    <row r="2398" ht="12.75" hidden="1"/>
    <row r="2399" ht="12.75" hidden="1"/>
    <row r="2400" ht="12.75" hidden="1"/>
    <row r="2401" ht="12.75" hidden="1"/>
    <row r="2402" ht="12.75" hidden="1"/>
    <row r="2403" ht="12.75" hidden="1"/>
    <row r="2404" ht="12.75" hidden="1"/>
    <row r="2405" ht="12.75" hidden="1"/>
    <row r="2406" ht="12.75" hidden="1"/>
    <row r="2407" ht="12.75" hidden="1"/>
    <row r="2408" ht="12.75" hidden="1"/>
    <row r="2409" ht="12.75" hidden="1"/>
    <row r="2410" ht="12.75" hidden="1"/>
    <row r="2411" ht="12.75" hidden="1"/>
    <row r="2412" ht="12.75" hidden="1"/>
    <row r="2413" ht="12.75" hidden="1"/>
    <row r="2414" ht="12.75" hidden="1"/>
    <row r="2415" ht="12.75" hidden="1"/>
    <row r="2416" ht="12.75" hidden="1"/>
    <row r="2417" ht="12.75" hidden="1"/>
    <row r="2418" ht="12.75" hidden="1"/>
    <row r="2419" ht="12.75" hidden="1"/>
    <row r="2420" ht="12.75" hidden="1"/>
    <row r="2421" ht="12.75" hidden="1"/>
    <row r="2422" ht="12.75" hidden="1"/>
    <row r="2423" ht="12.75" hidden="1"/>
    <row r="2424" ht="12.75" hidden="1"/>
    <row r="2425" ht="12.75" hidden="1"/>
    <row r="2426" ht="12.75" hidden="1"/>
    <row r="2427" ht="12.75" hidden="1"/>
    <row r="2428" ht="12.75" hidden="1"/>
    <row r="2429" ht="12.75" hidden="1"/>
    <row r="2430" ht="12.75" hidden="1"/>
    <row r="2431" ht="12.75" hidden="1"/>
    <row r="2432" ht="12.75" hidden="1"/>
    <row r="2433" ht="12.75" hidden="1"/>
    <row r="2434" ht="12.75" hidden="1"/>
    <row r="2435" ht="12.75" hidden="1"/>
    <row r="2436" ht="12.75" hidden="1"/>
    <row r="2437" ht="12.75" hidden="1"/>
    <row r="2438" ht="12.75" hidden="1"/>
    <row r="2439" ht="12.75" hidden="1"/>
    <row r="2440" ht="12.75" hidden="1"/>
    <row r="2441" ht="12.75" hidden="1"/>
    <row r="2442" ht="12.75" hidden="1"/>
    <row r="2443" ht="12.75" hidden="1"/>
    <row r="2444" ht="12.75" hidden="1"/>
    <row r="2445" ht="12.75" hidden="1"/>
    <row r="2446" ht="12.75" hidden="1"/>
    <row r="2447" ht="12.75" hidden="1"/>
    <row r="2448" ht="12.75" hidden="1"/>
    <row r="2449" ht="12.75" hidden="1"/>
    <row r="2450" ht="12.75" hidden="1"/>
    <row r="2451" ht="12.75" hidden="1"/>
    <row r="2452" ht="12.75" hidden="1"/>
    <row r="2453" ht="12.75" hidden="1"/>
    <row r="2454" ht="12.75" hidden="1"/>
    <row r="2455" ht="12.75" hidden="1"/>
    <row r="2456" ht="12.75" hidden="1"/>
    <row r="2457" ht="12.75" hidden="1"/>
    <row r="2458" ht="12.75" hidden="1"/>
    <row r="2459" ht="12.75" hidden="1"/>
    <row r="2460" ht="12.75" hidden="1"/>
    <row r="2461" ht="12.75" hidden="1"/>
    <row r="2462" ht="12.75" hidden="1"/>
    <row r="2463" ht="12.75" hidden="1"/>
    <row r="2464" ht="12.75" hidden="1"/>
    <row r="2465" ht="12.75" hidden="1"/>
    <row r="2466" ht="12.75" hidden="1"/>
    <row r="2467" ht="12.75" hidden="1"/>
    <row r="2468" ht="12.75" hidden="1"/>
    <row r="2469" ht="12.75" hidden="1"/>
    <row r="2470" ht="12.75" hidden="1"/>
    <row r="2471" ht="12.75" hidden="1"/>
    <row r="2472" ht="12.75" hidden="1"/>
    <row r="2473" ht="12.75" hidden="1"/>
    <row r="2474" ht="12.75" hidden="1"/>
    <row r="2475" ht="12.75" hidden="1"/>
    <row r="2476" ht="12.75" hidden="1"/>
    <row r="2477" ht="12.75" hidden="1"/>
    <row r="2478" ht="12.75" hidden="1"/>
    <row r="2479" ht="12.75" hidden="1"/>
    <row r="2480" ht="12.75" hidden="1"/>
    <row r="2481" ht="12.75" hidden="1"/>
    <row r="2482" ht="12.75" hidden="1"/>
    <row r="2483" ht="12.75" hidden="1"/>
    <row r="2484" ht="12.75" hidden="1"/>
    <row r="2485" ht="12.75" hidden="1"/>
    <row r="2486" ht="12.75" hidden="1"/>
    <row r="2487" ht="12.75" hidden="1"/>
    <row r="2488" ht="12.75" hidden="1"/>
    <row r="2489" ht="12.75" hidden="1"/>
    <row r="2490" ht="12.75" hidden="1"/>
    <row r="2491" ht="12.75" hidden="1"/>
    <row r="2492" ht="12.75" hidden="1"/>
    <row r="2493" ht="12.75" hidden="1"/>
    <row r="2494" ht="12.75" hidden="1"/>
    <row r="2495" ht="12.75" hidden="1"/>
    <row r="2496" ht="12.75" hidden="1"/>
    <row r="2497" ht="12.75" hidden="1"/>
    <row r="2498" ht="12.75" hidden="1"/>
    <row r="2499" ht="12.75" hidden="1"/>
    <row r="2500" ht="12.75" hidden="1"/>
    <row r="2501" ht="12.75" hidden="1"/>
    <row r="2502" ht="12.75" hidden="1"/>
    <row r="2503" ht="12.75" hidden="1"/>
    <row r="2504" ht="12.75" hidden="1"/>
    <row r="2505" ht="12.75" hidden="1"/>
    <row r="2506" ht="12.75" hidden="1"/>
    <row r="2507" ht="12.75" hidden="1"/>
    <row r="2508" ht="12.75" hidden="1"/>
    <row r="2509" ht="12.75" hidden="1"/>
    <row r="2510" ht="12.75" hidden="1"/>
    <row r="2511" ht="12.75" hidden="1"/>
    <row r="2512" ht="12.75" hidden="1"/>
    <row r="2513" ht="12.75" hidden="1"/>
    <row r="2514" ht="12.75" hidden="1"/>
    <row r="2515" ht="12.75" hidden="1"/>
    <row r="2516" ht="12.75" hidden="1"/>
    <row r="2517" ht="12.75" hidden="1"/>
    <row r="2518" ht="12.75" hidden="1"/>
    <row r="2519" ht="12.75" hidden="1"/>
    <row r="2520" ht="12.75" hidden="1"/>
    <row r="2521" ht="12.75" hidden="1"/>
    <row r="2522" ht="12.75" hidden="1"/>
    <row r="2523" ht="12.75" hidden="1"/>
    <row r="2524" ht="12.75" hidden="1"/>
    <row r="2525" ht="12.75" hidden="1"/>
    <row r="2526" ht="12.75" hidden="1"/>
    <row r="2527" ht="12.75" hidden="1"/>
    <row r="2528" ht="12.75" hidden="1"/>
    <row r="2529" ht="12.75" hidden="1"/>
    <row r="2530" ht="12.75" hidden="1"/>
    <row r="2531" ht="12.75" hidden="1"/>
    <row r="2532" ht="12.75" hidden="1"/>
    <row r="2533" ht="12.75" hidden="1"/>
    <row r="2534" ht="12.75" hidden="1"/>
    <row r="2535" ht="12.75" hidden="1"/>
    <row r="2536" ht="12.75" hidden="1"/>
    <row r="2537" ht="12.75" hidden="1"/>
    <row r="2538" ht="12.75" hidden="1"/>
    <row r="2539" ht="12.75" hidden="1"/>
    <row r="2540" ht="12.75" hidden="1"/>
    <row r="2541" ht="12.75" hidden="1"/>
    <row r="2542" ht="12.75" hidden="1"/>
    <row r="2543" ht="12.75" hidden="1"/>
    <row r="2544" ht="12.75" hidden="1"/>
    <row r="2545" ht="12.75" hidden="1"/>
    <row r="2546" ht="12.75" hidden="1"/>
    <row r="2547" ht="12.75" hidden="1"/>
    <row r="2548" ht="12.75" hidden="1"/>
    <row r="2549" ht="12.75" hidden="1"/>
    <row r="2550" ht="12.75" hidden="1"/>
    <row r="2551" ht="12.75" hidden="1"/>
    <row r="2552" ht="12.75" hidden="1"/>
    <row r="2553" ht="12.75" hidden="1"/>
    <row r="2554" ht="12.75" hidden="1"/>
    <row r="2555" ht="12.75" hidden="1"/>
    <row r="2556" ht="12.75" hidden="1"/>
    <row r="2557" ht="12.75" hidden="1"/>
    <row r="2558" ht="12.75" hidden="1"/>
    <row r="2559" ht="12.75" hidden="1"/>
    <row r="2560" ht="12.75" hidden="1"/>
    <row r="2561" ht="12.75" hidden="1"/>
    <row r="2562" ht="12.75" hidden="1"/>
    <row r="2563" ht="12.75" hidden="1"/>
    <row r="2564" ht="12.75" hidden="1"/>
    <row r="2565" ht="12.75" hidden="1"/>
    <row r="2566" ht="12.75" hidden="1"/>
    <row r="2567" ht="12.75" hidden="1"/>
    <row r="2568" ht="12.75" hidden="1"/>
    <row r="2569" ht="12.75" hidden="1"/>
    <row r="2570" ht="12.75" hidden="1"/>
    <row r="2571" ht="12.75" hidden="1"/>
    <row r="2572" ht="12.75" hidden="1"/>
    <row r="2573" ht="12.75" hidden="1"/>
    <row r="2574" ht="12.75" hidden="1"/>
    <row r="2575" ht="12.75" hidden="1"/>
    <row r="2576" ht="12.75" hidden="1"/>
    <row r="2577" ht="12.75" hidden="1"/>
    <row r="2578" ht="12.75" hidden="1"/>
    <row r="2579" ht="12.75" hidden="1"/>
    <row r="2580" ht="12.75" hidden="1"/>
    <row r="2581" ht="12.75" hidden="1"/>
    <row r="2582" ht="12.75" hidden="1"/>
    <row r="2583" ht="12.75" hidden="1"/>
    <row r="2584" ht="12.75" hidden="1"/>
    <row r="2585" ht="12.75" hidden="1"/>
    <row r="2586" ht="12.75" hidden="1"/>
    <row r="2587" ht="12.75" hidden="1"/>
    <row r="2588" ht="12.75" hidden="1"/>
    <row r="2589" ht="12.75" hidden="1"/>
    <row r="2590" ht="12.75" hidden="1"/>
    <row r="2591" ht="12.75" hidden="1"/>
    <row r="2592" ht="12.75" hidden="1"/>
    <row r="2593" ht="12.75" hidden="1"/>
    <row r="2594" ht="12.75" hidden="1"/>
    <row r="2595" ht="12.75" hidden="1"/>
    <row r="2596" ht="12.75" hidden="1"/>
    <row r="2597" ht="12.75" hidden="1"/>
    <row r="2598" ht="12.75" hidden="1"/>
    <row r="2599" ht="12.75" hidden="1"/>
    <row r="2600" ht="12.75" hidden="1"/>
    <row r="2601" ht="12.75" hidden="1"/>
    <row r="2602" ht="12.75" hidden="1"/>
    <row r="2603" ht="12.75" hidden="1"/>
    <row r="2604" ht="12.75" hidden="1"/>
    <row r="2605" ht="12.75" hidden="1"/>
    <row r="2606" ht="12.75" hidden="1"/>
    <row r="2607" ht="12.75" hidden="1"/>
    <row r="2608" ht="12.75" hidden="1"/>
    <row r="2609" ht="12.75" hidden="1"/>
    <row r="2610" ht="12.75" hidden="1"/>
    <row r="2611" ht="12.75" hidden="1"/>
    <row r="2612" ht="12.75" hidden="1"/>
    <row r="2613" ht="12.75" hidden="1"/>
    <row r="2614" ht="12.75" hidden="1"/>
    <row r="2615" ht="12.75" hidden="1"/>
    <row r="2616" ht="12.75" hidden="1"/>
    <row r="2617" ht="12.75" hidden="1"/>
    <row r="2618" ht="12.75" hidden="1"/>
    <row r="2619" ht="12.75" hidden="1"/>
    <row r="2620" ht="12.75" hidden="1"/>
    <row r="2621" ht="12.75" hidden="1"/>
    <row r="2622" ht="12.75" hidden="1"/>
    <row r="2623" ht="12.75" hidden="1"/>
    <row r="2624" ht="12.75" hidden="1"/>
    <row r="2625" ht="12.75" hidden="1"/>
    <row r="2626" ht="12.75" hidden="1"/>
    <row r="2627" ht="12.75" hidden="1"/>
    <row r="2628" ht="12.75" hidden="1"/>
    <row r="2629" ht="12.75" hidden="1"/>
    <row r="2630" ht="12.75" hidden="1"/>
    <row r="2631" ht="12.75" hidden="1"/>
    <row r="2632" ht="12.75" hidden="1"/>
    <row r="2633" ht="12.75" hidden="1"/>
    <row r="2634" ht="12.75" hidden="1"/>
    <row r="2635" ht="12.75" hidden="1"/>
    <row r="2636" ht="12.75" hidden="1"/>
    <row r="2637" ht="12.75" hidden="1"/>
    <row r="2638" ht="12.75" hidden="1"/>
    <row r="2639" ht="12.75" hidden="1"/>
    <row r="2640" ht="12.75" hidden="1"/>
    <row r="2641" ht="12.75" hidden="1"/>
    <row r="2642" ht="12.75" hidden="1"/>
    <row r="2643" ht="12.75" hidden="1"/>
    <row r="2644" ht="12.75" hidden="1"/>
    <row r="2645" ht="12.75" hidden="1"/>
    <row r="2646" ht="12.75" hidden="1"/>
    <row r="2647" ht="12.75" hidden="1"/>
    <row r="2648" ht="12.75" hidden="1"/>
    <row r="2649" ht="12.75" hidden="1"/>
    <row r="2650" ht="12.75" hidden="1"/>
    <row r="2651" ht="12.75" hidden="1"/>
    <row r="2652" ht="12.75" hidden="1"/>
    <row r="2653" ht="12.75" hidden="1"/>
    <row r="2654" ht="12.75" hidden="1"/>
    <row r="2655" ht="12.75" hidden="1"/>
    <row r="2656" ht="12.75" hidden="1"/>
    <row r="2657" ht="12.75" hidden="1"/>
    <row r="2658" ht="12.75" hidden="1"/>
    <row r="2659" ht="12.75" hidden="1"/>
    <row r="2660" ht="12.75" hidden="1"/>
    <row r="2661" ht="12.75" hidden="1"/>
    <row r="2662" ht="12.75" hidden="1"/>
    <row r="2663" ht="12.75" hidden="1"/>
    <row r="2664" ht="12.75" hidden="1"/>
    <row r="2665" ht="12.75" hidden="1"/>
    <row r="2666" ht="12.75" hidden="1"/>
    <row r="2667" ht="12.75" hidden="1"/>
    <row r="2668" ht="12.75" hidden="1"/>
    <row r="2669" ht="12.75" hidden="1"/>
    <row r="2670" ht="12.75" hidden="1"/>
    <row r="2671" ht="12.75" hidden="1"/>
    <row r="2672" ht="12.75" hidden="1"/>
    <row r="2673" ht="12.75" hidden="1"/>
    <row r="2674" ht="12.75" hidden="1"/>
    <row r="2675" ht="12.75" hidden="1"/>
    <row r="2676" ht="12.75" hidden="1"/>
    <row r="2677" ht="12.75" hidden="1"/>
    <row r="2678" ht="12.75" hidden="1"/>
    <row r="2679" ht="12.75" hidden="1"/>
    <row r="2680" ht="12.75" hidden="1"/>
    <row r="2681" ht="12.75" hidden="1"/>
    <row r="2682" ht="12.75" hidden="1"/>
    <row r="2683" ht="12.75" hidden="1"/>
    <row r="2684" ht="12.75" hidden="1"/>
    <row r="2685" ht="12.75" hidden="1"/>
    <row r="2686" ht="12.75" hidden="1"/>
    <row r="2687" ht="12.75" hidden="1"/>
    <row r="2688" ht="12.75" hidden="1"/>
    <row r="2689" ht="12.75" hidden="1"/>
    <row r="2690" ht="12.75" hidden="1"/>
    <row r="2691" ht="12.75" hidden="1"/>
    <row r="2692" ht="12.75" hidden="1"/>
    <row r="2693" ht="12.75" hidden="1"/>
    <row r="2694" ht="12.75" hidden="1"/>
    <row r="2695" ht="12.75" hidden="1"/>
    <row r="2696" ht="12.75" hidden="1"/>
    <row r="2697" ht="12.75" hidden="1"/>
    <row r="2698" ht="12.75" hidden="1"/>
    <row r="2699" ht="12.75" hidden="1"/>
    <row r="2700" ht="12.75" hidden="1"/>
    <row r="2701" ht="12.75" hidden="1"/>
    <row r="2702" ht="12.75" hidden="1"/>
    <row r="2703" ht="12.75" hidden="1"/>
    <row r="2704" ht="12.75" hidden="1"/>
    <row r="2705" ht="12.75" hidden="1"/>
    <row r="2706" ht="12.75" hidden="1"/>
    <row r="2707" ht="12.75" hidden="1"/>
    <row r="2708" ht="12.75" hidden="1"/>
    <row r="2709" ht="12.75" hidden="1"/>
    <row r="2710" ht="12.75" hidden="1"/>
    <row r="2711" ht="12.75" hidden="1"/>
    <row r="2712" ht="12.75" hidden="1"/>
    <row r="2713" ht="12.75" hidden="1"/>
    <row r="2714" ht="12.75" hidden="1"/>
    <row r="2715" ht="12.75" hidden="1"/>
    <row r="2716" ht="12.75" hidden="1"/>
    <row r="2717" ht="12.75" hidden="1"/>
    <row r="2718" ht="12.75" hidden="1"/>
    <row r="2719" ht="12.75" hidden="1"/>
    <row r="2720" ht="12.75" hidden="1"/>
    <row r="2721" ht="12.75" hidden="1"/>
    <row r="2722" ht="12.75" hidden="1"/>
    <row r="2723" ht="12.75" hidden="1"/>
    <row r="2724" ht="12.75" hidden="1"/>
    <row r="2725" ht="12.75" hidden="1"/>
    <row r="2726" ht="12.75" hidden="1"/>
    <row r="2727" ht="12.75" hidden="1"/>
    <row r="2728" ht="12.75" hidden="1"/>
    <row r="2729" ht="12.75" hidden="1"/>
    <row r="2730" ht="12.75" hidden="1"/>
    <row r="2731" ht="12.75" hidden="1"/>
    <row r="2732" ht="12.75" hidden="1"/>
    <row r="2733" ht="12.75" hidden="1"/>
    <row r="2734" ht="12.75" hidden="1"/>
    <row r="2735" ht="12.75" hidden="1"/>
    <row r="2736" ht="12.75" hidden="1"/>
    <row r="2737" ht="12.75" hidden="1"/>
    <row r="2738" ht="12.75" hidden="1"/>
    <row r="2739" ht="12.75" hidden="1"/>
    <row r="2740" ht="12.75" hidden="1"/>
    <row r="2741" ht="12.75" hidden="1"/>
    <row r="2742" ht="12.75" hidden="1"/>
    <row r="2743" ht="12.75" hidden="1"/>
    <row r="2744" ht="12.75" hidden="1"/>
    <row r="2745" ht="12.75" hidden="1"/>
    <row r="2746" ht="12.75" hidden="1"/>
    <row r="2747" ht="12.75" hidden="1"/>
    <row r="2748" ht="12.75" hidden="1"/>
    <row r="2749" ht="12.75" hidden="1"/>
    <row r="2750" ht="12.75" hidden="1"/>
    <row r="2751" ht="12.75" hidden="1"/>
    <row r="2752" ht="12.75" hidden="1"/>
    <row r="2753" ht="12.75" hidden="1"/>
    <row r="2754" ht="12.75" hidden="1"/>
    <row r="2755" ht="12.75" hidden="1"/>
    <row r="2756" ht="12.75" hidden="1"/>
    <row r="2757" ht="12.75" hidden="1"/>
    <row r="2758" ht="12.75" hidden="1"/>
    <row r="2759" ht="12.75" hidden="1"/>
    <row r="2760" ht="12.75" hidden="1"/>
    <row r="2761" ht="12.75" hidden="1"/>
    <row r="2762" ht="12.75" hidden="1"/>
    <row r="2763" ht="12.75" hidden="1"/>
    <row r="2764" ht="12.75" hidden="1"/>
    <row r="2765" ht="12.75" hidden="1"/>
    <row r="2766" ht="12.75" hidden="1"/>
    <row r="2767" ht="12.75" hidden="1"/>
    <row r="2768" ht="12.75" hidden="1"/>
    <row r="2769" ht="12.75" hidden="1"/>
    <row r="2770" ht="12.75" hidden="1"/>
    <row r="2771" ht="12.75" hidden="1"/>
    <row r="2772" ht="12.75" hidden="1"/>
    <row r="2773" ht="12.75" hidden="1"/>
    <row r="2774" ht="12.75" hidden="1"/>
    <row r="2775" ht="12.75" hidden="1"/>
    <row r="2776" ht="12.75" hidden="1"/>
    <row r="2777" ht="12.75" hidden="1"/>
    <row r="2778" ht="12.75" hidden="1"/>
    <row r="2779" ht="12.75" hidden="1"/>
    <row r="2780" ht="12.75" hidden="1"/>
    <row r="2781" ht="12.75" hidden="1"/>
    <row r="2782" ht="12.75" hidden="1"/>
    <row r="2783" ht="12.75" hidden="1"/>
    <row r="2784" ht="12.75" hidden="1"/>
    <row r="2785" ht="12.75" hidden="1"/>
    <row r="2786" ht="12.75" hidden="1"/>
    <row r="2787" ht="12.75" hidden="1"/>
    <row r="2788" ht="12.75" hidden="1"/>
    <row r="2789" ht="12.75" hidden="1"/>
    <row r="2790" ht="12.75" hidden="1"/>
    <row r="2791" ht="12.75" hidden="1"/>
    <row r="2792" ht="12.75" hidden="1"/>
    <row r="2793" ht="12.75" hidden="1"/>
    <row r="2794" ht="12.75" hidden="1"/>
    <row r="2795" ht="12.75" hidden="1"/>
    <row r="2796" ht="12.75" hidden="1"/>
    <row r="2797" ht="12.75" hidden="1"/>
    <row r="2798" ht="12.75" hidden="1"/>
    <row r="2799" ht="12.75" hidden="1"/>
    <row r="2800" ht="12.75" hidden="1"/>
    <row r="2801" ht="12.75" hidden="1"/>
    <row r="2802" ht="12.75" hidden="1"/>
    <row r="2803" ht="12.75" hidden="1"/>
    <row r="2804" ht="12.75" hidden="1"/>
    <row r="2805" ht="12.75" hidden="1"/>
    <row r="2806" ht="12.75" hidden="1"/>
    <row r="2807" ht="12.75" hidden="1"/>
    <row r="2808" ht="12.75" hidden="1"/>
    <row r="2809" ht="12.75" hidden="1"/>
    <row r="2810" ht="12.75" hidden="1"/>
    <row r="2811" ht="12.75" hidden="1"/>
    <row r="2812" ht="12.75" hidden="1"/>
    <row r="2813" ht="12.75" hidden="1"/>
    <row r="2814" ht="12.75" hidden="1"/>
    <row r="2815" ht="12.75" hidden="1"/>
    <row r="2816" ht="12.75" hidden="1"/>
    <row r="2817" ht="12.75" hidden="1"/>
    <row r="2818" ht="12.75" hidden="1"/>
    <row r="2819" ht="12.75" hidden="1"/>
    <row r="2820" ht="12.75" hidden="1"/>
    <row r="2821" ht="12.75" hidden="1"/>
    <row r="2822" ht="12.75" hidden="1"/>
    <row r="2823" ht="12.75" hidden="1"/>
    <row r="2824" ht="12.75" hidden="1"/>
    <row r="2825" ht="12.75" hidden="1"/>
    <row r="2826" ht="12.75" hidden="1"/>
    <row r="2827" ht="12.75" hidden="1"/>
    <row r="2828" ht="12.75" hidden="1"/>
    <row r="2829" ht="12.75" hidden="1"/>
    <row r="2830" ht="12.75" hidden="1"/>
    <row r="2831" ht="12.75" hidden="1"/>
    <row r="2832" ht="12.75" hidden="1"/>
    <row r="2833" ht="12.75" hidden="1"/>
    <row r="2834" ht="12.75" hidden="1"/>
    <row r="2835" ht="12.75" hidden="1"/>
    <row r="2836" ht="12.75" hidden="1"/>
    <row r="2837" ht="12.75" hidden="1"/>
    <row r="2838" ht="12.75" hidden="1"/>
    <row r="2839" ht="12.75" hidden="1"/>
    <row r="2840" ht="12.75" hidden="1"/>
    <row r="2841" ht="12.75" hidden="1"/>
    <row r="2842" ht="12.75" hidden="1"/>
    <row r="2843" ht="12.75" hidden="1"/>
    <row r="2844" ht="12.75" hidden="1"/>
    <row r="2845" ht="12.75" hidden="1"/>
    <row r="2846" ht="12.75" hidden="1"/>
    <row r="2847" ht="12.75" hidden="1"/>
    <row r="2848" ht="12.75" hidden="1"/>
    <row r="2849" ht="12.75" hidden="1"/>
    <row r="2850" ht="12.75" hidden="1"/>
    <row r="2851" ht="12.75" hidden="1"/>
    <row r="2852" ht="12.75" hidden="1"/>
    <row r="2853" ht="12.75" hidden="1"/>
    <row r="2854" ht="12.75" hidden="1"/>
    <row r="2855" ht="12.75" hidden="1"/>
    <row r="2856" ht="12.75" hidden="1"/>
    <row r="2857" ht="12.75" hidden="1"/>
    <row r="2858" ht="12.75" hidden="1"/>
    <row r="2859" ht="12.75" hidden="1"/>
    <row r="2860" ht="12.75" hidden="1"/>
    <row r="2861" ht="12.75" hidden="1"/>
    <row r="2862" ht="12.75" hidden="1"/>
    <row r="2863" ht="12.75" hidden="1"/>
    <row r="2864" ht="12.75" hidden="1"/>
    <row r="2865" ht="12.75" hidden="1"/>
    <row r="2866" ht="12.75" hidden="1"/>
    <row r="2867" ht="12.75" hidden="1"/>
    <row r="2868" ht="12.75" hidden="1"/>
    <row r="2869" ht="12.75" hidden="1"/>
    <row r="2870" ht="12.75" hidden="1"/>
    <row r="2871" ht="12.75" hidden="1"/>
    <row r="2872" ht="12.75" hidden="1"/>
    <row r="2873" ht="12.75" hidden="1"/>
    <row r="2874" ht="12.75" hidden="1"/>
    <row r="2875" ht="12.75" hidden="1"/>
    <row r="2876" ht="12.75" hidden="1"/>
    <row r="2877" ht="12.75" hidden="1"/>
    <row r="2878" ht="12.75" hidden="1"/>
    <row r="2879" ht="12.75" hidden="1"/>
    <row r="2880" ht="12.75" hidden="1"/>
    <row r="2881" ht="12.75" hidden="1"/>
    <row r="2882" ht="12.75" hidden="1"/>
    <row r="2883" ht="12.75" hidden="1"/>
    <row r="2884" ht="12.75" hidden="1"/>
    <row r="2885" ht="12.75" hidden="1"/>
    <row r="2886" ht="12.75" hidden="1"/>
    <row r="2887" ht="12.75" hidden="1"/>
    <row r="2888" ht="12.75" hidden="1"/>
    <row r="2889" ht="12.75" hidden="1"/>
    <row r="2890" ht="12.75" hidden="1"/>
    <row r="2891" ht="12.75" hidden="1"/>
    <row r="2892" ht="12.75" hidden="1"/>
    <row r="2893" ht="12.75" hidden="1"/>
    <row r="2894" ht="12.75" hidden="1"/>
    <row r="2895" ht="12.75" hidden="1"/>
    <row r="2896" ht="12.75" hidden="1"/>
    <row r="2897" ht="12.75" hidden="1"/>
    <row r="2898" ht="12.75" hidden="1"/>
    <row r="2899" ht="12.75" hidden="1"/>
    <row r="2900" ht="12.75" hidden="1"/>
    <row r="2901" ht="12.75" hidden="1"/>
    <row r="2902" ht="12.75" hidden="1"/>
    <row r="2903" ht="12.75" hidden="1"/>
    <row r="2904" ht="12.75" hidden="1"/>
    <row r="2905" ht="12.75" hidden="1"/>
    <row r="2906" ht="12.75" hidden="1"/>
    <row r="2907" ht="12.75" hidden="1"/>
    <row r="2908" ht="12.75" hidden="1"/>
    <row r="2909" ht="12.75" hidden="1"/>
    <row r="2910" ht="12.75" hidden="1"/>
    <row r="2911" ht="12.75" hidden="1"/>
    <row r="2912" ht="12.75" hidden="1"/>
    <row r="2913" ht="12.75" hidden="1"/>
    <row r="2914" ht="12.75" hidden="1"/>
    <row r="2915" ht="12.75" hidden="1"/>
    <row r="2916" ht="12.75" hidden="1"/>
    <row r="2917" ht="12.75" hidden="1"/>
    <row r="2918" ht="12.75" hidden="1"/>
    <row r="2919" ht="12.75" hidden="1"/>
    <row r="2920" ht="12.75" hidden="1"/>
    <row r="2921" ht="12.75" hidden="1"/>
    <row r="2922" ht="12.75" hidden="1"/>
    <row r="2923" ht="12.75" hidden="1"/>
    <row r="2924" ht="12.75" hidden="1"/>
    <row r="2925" ht="12.75" hidden="1"/>
    <row r="2926" ht="12.75" hidden="1"/>
    <row r="2927" ht="12.75" hidden="1"/>
    <row r="2928" ht="12.75" hidden="1"/>
    <row r="2929" ht="12.75" hidden="1"/>
    <row r="2930" ht="12.75" hidden="1"/>
    <row r="2931" ht="12.75" hidden="1"/>
    <row r="2932" ht="12.75" hidden="1"/>
    <row r="2933" ht="12.75" hidden="1"/>
    <row r="2934" ht="12.75" hidden="1"/>
    <row r="2935" ht="12.75" hidden="1"/>
    <row r="2936" ht="12.75" hidden="1"/>
    <row r="2937" ht="12.75" hidden="1"/>
    <row r="2938" ht="12.75" hidden="1"/>
    <row r="2939" ht="12.75" hidden="1"/>
    <row r="2940" ht="12.75" hidden="1"/>
    <row r="2941" ht="12.75" hidden="1"/>
    <row r="2942" ht="12.75" hidden="1"/>
    <row r="2943" ht="12.75" hidden="1"/>
    <row r="2944" ht="12.75" hidden="1"/>
    <row r="2945" ht="12.75" hidden="1"/>
    <row r="2946" ht="12.75" hidden="1"/>
    <row r="2947" ht="12.75" hidden="1"/>
    <row r="2948" ht="12.75" hidden="1"/>
    <row r="2949" ht="12.75" hidden="1"/>
    <row r="2950" ht="12.75" hidden="1"/>
    <row r="2951" ht="12.75" hidden="1"/>
    <row r="2952" ht="12.75" hidden="1"/>
    <row r="2953" ht="12.75" hidden="1"/>
    <row r="2954" ht="12.75" hidden="1"/>
    <row r="2955" ht="12.75" hidden="1"/>
    <row r="2956" ht="12.75" hidden="1"/>
    <row r="2957" ht="12.75" hidden="1"/>
    <row r="2958" ht="12.75" hidden="1"/>
    <row r="2959" ht="12.75" hidden="1"/>
    <row r="2960" ht="12.75" hidden="1"/>
    <row r="2961" ht="12.75" hidden="1"/>
    <row r="2962" ht="12.75" hidden="1"/>
    <row r="2963" ht="12.75" hidden="1"/>
    <row r="2964" ht="12.75" hidden="1"/>
    <row r="2965" ht="12.75" hidden="1"/>
    <row r="2966" ht="12.75" hidden="1"/>
    <row r="2967" ht="12.75" hidden="1"/>
    <row r="2968" ht="12.75" hidden="1"/>
    <row r="2969" ht="12.75" hidden="1"/>
    <row r="2970" ht="12.75" hidden="1"/>
    <row r="2971" ht="12.75" hidden="1"/>
    <row r="2972" ht="12.75" hidden="1"/>
    <row r="2973" ht="12.75" hidden="1"/>
    <row r="2974" ht="12.75" hidden="1"/>
    <row r="2975" ht="12.75" hidden="1"/>
    <row r="2976" ht="12.75" hidden="1"/>
    <row r="2977" ht="12.75" hidden="1"/>
    <row r="2978" ht="12.75" hidden="1"/>
    <row r="2979" ht="12.75" hidden="1"/>
    <row r="2980" ht="12.75" hidden="1"/>
    <row r="2981" ht="12.75" hidden="1"/>
    <row r="2982" ht="12.75" hidden="1"/>
    <row r="2983" ht="12.75" hidden="1"/>
    <row r="2984" ht="12.75" hidden="1"/>
    <row r="2985" ht="12.75" hidden="1"/>
    <row r="2986" ht="12.75" hidden="1"/>
    <row r="2987" ht="12.75" hidden="1"/>
    <row r="2988" ht="12.75" hidden="1"/>
    <row r="2989" ht="12.75" hidden="1"/>
    <row r="2990" ht="12.75" hidden="1"/>
    <row r="2991" ht="12.75" hidden="1"/>
    <row r="2992" ht="12.75" hidden="1"/>
    <row r="2993" ht="12.75" hidden="1"/>
    <row r="2994" ht="12.75" hidden="1"/>
    <row r="2995" ht="12.75" hidden="1"/>
    <row r="2996" ht="12.75" hidden="1"/>
    <row r="2997" ht="12.75" hidden="1"/>
    <row r="2998" ht="12.75" hidden="1"/>
    <row r="2999" ht="12.75" hidden="1"/>
    <row r="3000" ht="12.75" hidden="1"/>
    <row r="3001" ht="12.75" hidden="1"/>
    <row r="3002" ht="12.75" hidden="1"/>
    <row r="3003" ht="12.75" hidden="1"/>
    <row r="3004" ht="12.75" hidden="1"/>
    <row r="3005" ht="12.75" hidden="1"/>
    <row r="3006" ht="12.75" hidden="1"/>
    <row r="3007" ht="12.75" hidden="1"/>
    <row r="3008" ht="12.75" hidden="1"/>
    <row r="3009" ht="12.75" hidden="1"/>
    <row r="3010" ht="12.75" hidden="1"/>
    <row r="3011" ht="12.75" hidden="1"/>
    <row r="3012" ht="12.75" hidden="1"/>
    <row r="3013" ht="12.75" hidden="1"/>
    <row r="3014" ht="12.75" hidden="1"/>
    <row r="3015" ht="12.75" hidden="1"/>
    <row r="3016" ht="12.75" hidden="1"/>
    <row r="3017" ht="12.75" hidden="1"/>
    <row r="3018" ht="12.75" hidden="1"/>
    <row r="3019" ht="12.75" hidden="1"/>
    <row r="3020" ht="12.75" hidden="1"/>
    <row r="3021" ht="12.75" hidden="1"/>
    <row r="3022" ht="12.75" hidden="1"/>
    <row r="3023" ht="12.75" hidden="1"/>
    <row r="3024" ht="12.75" hidden="1"/>
    <row r="3025" ht="12.75" hidden="1"/>
    <row r="3026" ht="12.75" hidden="1"/>
    <row r="3027" ht="12.75" hidden="1"/>
    <row r="3028" ht="12.75" hidden="1"/>
    <row r="3029" ht="12.75" hidden="1"/>
    <row r="3030" ht="12.75" hidden="1"/>
    <row r="3031" ht="12.75" hidden="1"/>
    <row r="3032" ht="12.75" hidden="1"/>
    <row r="3033" ht="12.75" hidden="1"/>
    <row r="3034" ht="12.75" hidden="1"/>
    <row r="3035" ht="12.75" hidden="1"/>
    <row r="3036" ht="12.75" hidden="1"/>
    <row r="3037" ht="12.75" hidden="1"/>
    <row r="3038" ht="12.75" hidden="1"/>
    <row r="3039" ht="12.75" hidden="1"/>
    <row r="3040" ht="12.75" hidden="1"/>
    <row r="3041" ht="12.75" hidden="1"/>
    <row r="3042" ht="12.75" hidden="1"/>
    <row r="3043" ht="12.75" hidden="1"/>
    <row r="3044" ht="12.75" hidden="1"/>
    <row r="3045" ht="12.75" hidden="1"/>
    <row r="3046" ht="12.75" hidden="1"/>
    <row r="3047" ht="12.75" hidden="1"/>
    <row r="3048" ht="12.75" hidden="1"/>
    <row r="3049" ht="12.75" hidden="1"/>
    <row r="3050" ht="12.75" hidden="1"/>
    <row r="3051" ht="12.75" hidden="1"/>
    <row r="3052" ht="12.75" hidden="1"/>
    <row r="3053" ht="12.75" hidden="1"/>
    <row r="3054" ht="12.75" hidden="1"/>
    <row r="3055" ht="12.75" hidden="1"/>
    <row r="3056" ht="12.75" hidden="1"/>
    <row r="3057" ht="12.75" hidden="1"/>
    <row r="3058" ht="12.75" hidden="1"/>
    <row r="3059" ht="12.75" hidden="1"/>
    <row r="3060" ht="12.75" hidden="1"/>
    <row r="3061" ht="12.75" hidden="1"/>
    <row r="3062" ht="12.75" hidden="1"/>
    <row r="3063" ht="12.75" hidden="1"/>
    <row r="3064" ht="12.75" hidden="1"/>
    <row r="3065" ht="12.75" hidden="1"/>
    <row r="3066" ht="12.75" hidden="1"/>
    <row r="3067" ht="12.75" hidden="1"/>
    <row r="3068" ht="12.75" hidden="1"/>
    <row r="3069" ht="12.75" hidden="1"/>
    <row r="3070" ht="12.75" hidden="1"/>
    <row r="3071" ht="12.75" hidden="1"/>
    <row r="3072" ht="12.75" hidden="1"/>
    <row r="3073" ht="12.75" hidden="1"/>
    <row r="3074" ht="12.75" hidden="1"/>
    <row r="3075" ht="12.75" hidden="1"/>
    <row r="3076" ht="12.75" hidden="1"/>
    <row r="3077" ht="12.75" hidden="1"/>
    <row r="3078" ht="12.75" hidden="1"/>
    <row r="3079" ht="12.75" hidden="1"/>
    <row r="3080" ht="12.75" hidden="1"/>
    <row r="3081" ht="12.75" hidden="1"/>
    <row r="3082" ht="12.75" hidden="1"/>
    <row r="3083" ht="12.75" hidden="1"/>
    <row r="3084" ht="12.75" hidden="1"/>
    <row r="3085" ht="12.75" hidden="1"/>
    <row r="3086" ht="12.75" hidden="1"/>
    <row r="3087" ht="12.75" hidden="1"/>
    <row r="3088" ht="12.75" hidden="1"/>
    <row r="3089" ht="12.75" hidden="1"/>
    <row r="3090" ht="12.75" hidden="1"/>
    <row r="3091" ht="12.75" hidden="1"/>
    <row r="3092" ht="12.75" hidden="1"/>
    <row r="3093" ht="12.75" hidden="1"/>
    <row r="3094" ht="12.75" hidden="1"/>
    <row r="3095" ht="12.75" hidden="1"/>
    <row r="3096" ht="12.75" hidden="1"/>
    <row r="3097" ht="12.75" hidden="1"/>
    <row r="3098" ht="12.75" hidden="1"/>
    <row r="3099" ht="12.75" hidden="1"/>
    <row r="3100" ht="12.75" hidden="1"/>
    <row r="3101" ht="12.75" hidden="1"/>
    <row r="3102" ht="12.75" hidden="1"/>
    <row r="3103" ht="12.75" hidden="1"/>
    <row r="3104" ht="12.75" hidden="1"/>
    <row r="3105" ht="12.75" hidden="1"/>
    <row r="3106" ht="12.75" hidden="1"/>
    <row r="3107" ht="12.75" hidden="1"/>
    <row r="3108" ht="12.75" hidden="1"/>
    <row r="3109" ht="12.75" hidden="1"/>
    <row r="3110" ht="12.75" hidden="1"/>
    <row r="3111" ht="12.75" hidden="1"/>
    <row r="3112" ht="12.75" hidden="1"/>
    <row r="3113" ht="12.75" hidden="1"/>
    <row r="3114" ht="12.75" hidden="1"/>
    <row r="3115" ht="12.75" hidden="1"/>
    <row r="3116" ht="12.75" hidden="1"/>
    <row r="3117" ht="12.75" hidden="1"/>
    <row r="3118" ht="12.75" hidden="1"/>
    <row r="3119" ht="12.75" hidden="1"/>
    <row r="3120" ht="12.75" hidden="1"/>
    <row r="3121" ht="12.75" hidden="1"/>
    <row r="3122" ht="12.75" hidden="1"/>
    <row r="3123" ht="12.75" hidden="1"/>
    <row r="3124" ht="12.75" hidden="1"/>
    <row r="3125" ht="12.75" hidden="1"/>
    <row r="3126" ht="12.75" hidden="1"/>
    <row r="3127" ht="12.75" hidden="1"/>
    <row r="3128" ht="12.75" hidden="1"/>
    <row r="3129" ht="12.75" hidden="1"/>
    <row r="3130" ht="12.75" hidden="1"/>
    <row r="3131" ht="12.75" hidden="1"/>
    <row r="3132" ht="12.75" hidden="1"/>
    <row r="3133" ht="12.75" hidden="1"/>
    <row r="3134" ht="12.75" hidden="1"/>
    <row r="3135" ht="12.75" hidden="1"/>
    <row r="3136" ht="12.75" hidden="1"/>
    <row r="3137" ht="12.75" hidden="1"/>
    <row r="3138" ht="12.75" hidden="1"/>
    <row r="3139" ht="12.75" hidden="1"/>
    <row r="3140" ht="12.75" hidden="1"/>
    <row r="3141" ht="12.75" hidden="1"/>
    <row r="3142" ht="12.75" hidden="1"/>
    <row r="3143" ht="12.75" hidden="1"/>
    <row r="3144" ht="12.75" hidden="1"/>
    <row r="3145" ht="12.75" hidden="1"/>
    <row r="3146" ht="12.75" hidden="1"/>
    <row r="3147" ht="12.75" hidden="1"/>
    <row r="3148" ht="12.75" hidden="1"/>
    <row r="3149" ht="12.75" hidden="1"/>
    <row r="3150" ht="12.75" hidden="1"/>
    <row r="3151" ht="12.75" hidden="1"/>
    <row r="3152" ht="12.75" hidden="1"/>
    <row r="3153" ht="12.75" hidden="1"/>
    <row r="3154" ht="12.75" hidden="1"/>
    <row r="3155" ht="12.75" hidden="1"/>
    <row r="3156" ht="12.75" hidden="1"/>
    <row r="3157" ht="12.75" hidden="1"/>
    <row r="3158" ht="12.75" hidden="1"/>
    <row r="3159" ht="12.75" hidden="1"/>
    <row r="3160" ht="12.75" hidden="1"/>
    <row r="3161" ht="12.75" hidden="1"/>
    <row r="3162" ht="12.75" hidden="1"/>
    <row r="3163" ht="12.75" hidden="1"/>
    <row r="3164" ht="12.75" hidden="1"/>
    <row r="3165" ht="12.75" hidden="1"/>
    <row r="3166" ht="12.75" hidden="1"/>
    <row r="3167" ht="12.75" hidden="1"/>
    <row r="3168" ht="12.75" hidden="1"/>
    <row r="3169" ht="12.75" hidden="1"/>
    <row r="3170" ht="12.75" hidden="1"/>
    <row r="3171" ht="12.75" hidden="1"/>
    <row r="3172" ht="12.75" hidden="1"/>
    <row r="3173" ht="12.75" hidden="1"/>
    <row r="3174" ht="12.75" hidden="1"/>
    <row r="3175" ht="12.75" hidden="1"/>
    <row r="3176" ht="12.75" hidden="1"/>
    <row r="3177" ht="12.75" hidden="1"/>
    <row r="3178" ht="12.75" hidden="1"/>
    <row r="3179" ht="12.75" hidden="1"/>
    <row r="3180" ht="12.75" hidden="1"/>
    <row r="3181" ht="12.75" hidden="1"/>
    <row r="3182" ht="12.75" hidden="1"/>
    <row r="3183" ht="12.75" hidden="1"/>
    <row r="3184" ht="12.75" hidden="1"/>
    <row r="3185" ht="12.75" hidden="1"/>
    <row r="3186" ht="12.75" hidden="1"/>
    <row r="3187" ht="12.75" hidden="1"/>
    <row r="3188" ht="12.75" hidden="1"/>
    <row r="3189" ht="12.75" hidden="1"/>
    <row r="3190" ht="12.75" hidden="1"/>
    <row r="3191" ht="12.75" hidden="1"/>
    <row r="3192" ht="12.75" hidden="1"/>
    <row r="3193" ht="12.75" hidden="1"/>
    <row r="3194" ht="12.75" hidden="1"/>
    <row r="3195" ht="12.75" hidden="1"/>
    <row r="3196" ht="12.75" hidden="1"/>
    <row r="3197" ht="12.75" hidden="1"/>
    <row r="3198" ht="12.75" hidden="1"/>
    <row r="3199" ht="12.75" hidden="1"/>
    <row r="3200" ht="12.75" hidden="1"/>
    <row r="3201" ht="12.75" hidden="1"/>
    <row r="3202" ht="12.75" hidden="1"/>
    <row r="3203" ht="12.75" hidden="1"/>
    <row r="3204" ht="12.75" hidden="1"/>
    <row r="3205" ht="12.75" hidden="1"/>
    <row r="3206" ht="12.75" hidden="1"/>
    <row r="3207" ht="12.75" hidden="1"/>
    <row r="3208" ht="12.75" hidden="1"/>
    <row r="3209" ht="12.75" hidden="1"/>
    <row r="3210" ht="12.75" hidden="1"/>
    <row r="3211" ht="12.75" hidden="1"/>
    <row r="3212" ht="12.75" hidden="1"/>
    <row r="3213" ht="12.75" hidden="1"/>
    <row r="3214" ht="12.75" hidden="1"/>
    <row r="3215" ht="12.75" hidden="1"/>
    <row r="3216" ht="12.75" hidden="1"/>
    <row r="3217" ht="12.75" hidden="1"/>
    <row r="3218" ht="12.75" hidden="1"/>
    <row r="3219" ht="12.75" hidden="1"/>
    <row r="3220" ht="12.75" hidden="1"/>
    <row r="3221" ht="12.75" hidden="1"/>
    <row r="3222" ht="12.75" hidden="1"/>
    <row r="3223" ht="12.75" hidden="1"/>
    <row r="3224" ht="12.75" hidden="1"/>
    <row r="3225" ht="12.75" hidden="1"/>
    <row r="3226" ht="12.75" hidden="1"/>
    <row r="3227" ht="12.75" hidden="1"/>
    <row r="3228" ht="12.75" hidden="1"/>
    <row r="3229" ht="12.75" hidden="1"/>
    <row r="3230" ht="12.75" hidden="1"/>
    <row r="3231" ht="12.75" hidden="1"/>
    <row r="3232" ht="12.75" hidden="1"/>
    <row r="3233" ht="12.75" hidden="1"/>
    <row r="3234" ht="12.75" hidden="1"/>
    <row r="3235" ht="12.75" hidden="1"/>
    <row r="3236" ht="12.75" hidden="1"/>
    <row r="3237" ht="12.75" hidden="1"/>
    <row r="3238" ht="12.75" hidden="1"/>
    <row r="3239" ht="12.75" hidden="1"/>
    <row r="3240" ht="12.75" hidden="1"/>
    <row r="3241" ht="12.75" hidden="1"/>
    <row r="3242" ht="12.75" hidden="1"/>
    <row r="3243" ht="12.75" hidden="1"/>
    <row r="3244" ht="12.75" hidden="1"/>
    <row r="3245" ht="12.75" hidden="1"/>
    <row r="3246" ht="12.75" hidden="1"/>
    <row r="3247" ht="12.75" hidden="1"/>
    <row r="3248" ht="12.75" hidden="1"/>
    <row r="3249" ht="12.75" hidden="1"/>
    <row r="3250" ht="12.75" hidden="1"/>
    <row r="3251" ht="12.75" hidden="1"/>
    <row r="3252" ht="12.75" hidden="1"/>
    <row r="3253" ht="12.75" hidden="1"/>
    <row r="3254" ht="12.75" hidden="1"/>
    <row r="3255" ht="12.75" hidden="1"/>
  </sheetData>
  <sheetProtection/>
  <mergeCells count="1">
    <mergeCell ref="B2:H2"/>
  </mergeCells>
  <printOptions/>
  <pageMargins left="0.75" right="0.75" top="1" bottom="1" header="0.5" footer="0.5"/>
  <pageSetup horizontalDpi="300" verticalDpi="300" orientation="portrait" paperSize="9" r:id="rId1"/>
  <headerFooter alignWithMargins="0">
    <oddHeader>&amp;L&amp;A&amp;C&amp;"Arial,Bold"&amp;9LAGA&amp;RPage &amp;P</oddHeader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3159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E2176" sqref="E2176"/>
    </sheetView>
  </sheetViews>
  <sheetFormatPr defaultColWidth="0" defaultRowHeight="12.75" zeroHeight="1"/>
  <cols>
    <col min="1" max="1" width="5.140625" style="1" customWidth="1"/>
    <col min="2" max="2" width="10.28125" style="5" customWidth="1"/>
    <col min="3" max="3" width="14.00390625" style="1" customWidth="1"/>
    <col min="4" max="4" width="14.57421875" style="1" customWidth="1"/>
    <col min="5" max="5" width="9.57421875" style="1" customWidth="1"/>
    <col min="6" max="6" width="9.140625" style="26" customWidth="1"/>
    <col min="7" max="7" width="6.8515625" style="26" customWidth="1"/>
    <col min="8" max="8" width="10.140625" style="5" customWidth="1"/>
    <col min="9" max="9" width="8.28125" style="4" customWidth="1"/>
    <col min="10" max="10" width="18.28125" style="0" customWidth="1"/>
    <col min="11" max="11" width="18.28125" style="14" hidden="1" customWidth="1"/>
    <col min="12" max="12" width="18.28125" style="0" hidden="1" customWidth="1"/>
    <col min="13" max="13" width="9.8515625" style="0" customWidth="1"/>
    <col min="14" max="16384" width="9.8515625" style="0" hidden="1" customWidth="1"/>
  </cols>
  <sheetData>
    <row r="1" spans="1:11" ht="15.75" customHeight="1">
      <c r="A1" s="16"/>
      <c r="B1" s="7"/>
      <c r="C1" s="8"/>
      <c r="D1" s="8"/>
      <c r="E1" s="9"/>
      <c r="F1" s="8"/>
      <c r="G1" s="8"/>
      <c r="H1" s="7"/>
      <c r="I1" s="3"/>
      <c r="K1"/>
    </row>
    <row r="2" spans="1:11" ht="17.25" customHeight="1">
      <c r="A2" s="10"/>
      <c r="B2" s="333" t="s">
        <v>1117</v>
      </c>
      <c r="C2" s="333"/>
      <c r="D2" s="333"/>
      <c r="E2" s="333"/>
      <c r="F2" s="333"/>
      <c r="G2" s="333"/>
      <c r="H2" s="333"/>
      <c r="I2" s="20"/>
      <c r="K2"/>
    </row>
    <row r="3" spans="1:9" s="14" customFormat="1" ht="18" customHeight="1">
      <c r="A3" s="11"/>
      <c r="B3" s="12"/>
      <c r="C3" s="12"/>
      <c r="D3" s="12"/>
      <c r="E3" s="12"/>
      <c r="F3" s="12"/>
      <c r="G3" s="12"/>
      <c r="H3" s="12"/>
      <c r="I3" s="13"/>
    </row>
    <row r="4" spans="1:11" ht="15" customHeight="1">
      <c r="A4" s="10"/>
      <c r="B4" s="18" t="s">
        <v>2</v>
      </c>
      <c r="C4" s="17" t="s">
        <v>8</v>
      </c>
      <c r="D4" s="17" t="s">
        <v>3</v>
      </c>
      <c r="E4" s="17" t="s">
        <v>9</v>
      </c>
      <c r="F4" s="17" t="s">
        <v>4</v>
      </c>
      <c r="G4" s="15" t="s">
        <v>6</v>
      </c>
      <c r="H4" s="18" t="s">
        <v>5</v>
      </c>
      <c r="I4" s="19" t="s">
        <v>7</v>
      </c>
      <c r="K4"/>
    </row>
    <row r="5" spans="1:13" ht="18.75" customHeight="1">
      <c r="A5" s="22"/>
      <c r="B5" s="22" t="s">
        <v>1025</v>
      </c>
      <c r="C5" s="22"/>
      <c r="D5" s="22"/>
      <c r="E5" s="22"/>
      <c r="F5" s="27"/>
      <c r="G5" s="25"/>
      <c r="H5" s="23">
        <v>0</v>
      </c>
      <c r="I5" s="24">
        <v>490</v>
      </c>
      <c r="K5" t="s">
        <v>10</v>
      </c>
      <c r="L5" t="s">
        <v>11</v>
      </c>
      <c r="M5" s="2">
        <v>490</v>
      </c>
    </row>
    <row r="6" spans="2:13" ht="12.75">
      <c r="B6" s="28"/>
      <c r="C6" s="11"/>
      <c r="D6" s="11"/>
      <c r="E6" s="11"/>
      <c r="F6" s="29"/>
      <c r="I6" s="21"/>
      <c r="K6"/>
      <c r="M6" s="2">
        <v>490</v>
      </c>
    </row>
    <row r="7" spans="2:13" ht="12.75">
      <c r="B7" s="28"/>
      <c r="D7" s="11"/>
      <c r="I7" s="21"/>
      <c r="K7"/>
      <c r="M7" s="2">
        <v>490</v>
      </c>
    </row>
    <row r="8" spans="2:13" ht="12.75">
      <c r="B8" s="28"/>
      <c r="D8" s="11"/>
      <c r="I8" s="21"/>
      <c r="K8"/>
      <c r="M8" s="2">
        <v>490</v>
      </c>
    </row>
    <row r="9" spans="1:13" ht="12.75">
      <c r="A9" s="105"/>
      <c r="B9" s="116" t="s">
        <v>1026</v>
      </c>
      <c r="C9" s="117"/>
      <c r="D9" s="117" t="s">
        <v>1027</v>
      </c>
      <c r="E9" s="117" t="s">
        <v>1028</v>
      </c>
      <c r="F9" s="118"/>
      <c r="G9" s="118"/>
      <c r="H9" s="116"/>
      <c r="I9" s="119" t="s">
        <v>1029</v>
      </c>
      <c r="J9" s="120"/>
      <c r="K9" s="2"/>
      <c r="M9" s="2">
        <v>490</v>
      </c>
    </row>
    <row r="10" spans="1:13" ht="12.75">
      <c r="A10" s="103"/>
      <c r="B10" s="116">
        <f>+B22</f>
        <v>2199721</v>
      </c>
      <c r="C10" s="121"/>
      <c r="D10" s="117" t="s">
        <v>453</v>
      </c>
      <c r="E10" s="122" t="s">
        <v>1077</v>
      </c>
      <c r="F10" s="123"/>
      <c r="G10" s="123"/>
      <c r="H10" s="5">
        <f>H9-B10</f>
        <v>-2199721</v>
      </c>
      <c r="I10" s="124">
        <f aca="true" t="shared" si="0" ref="I10:I16">+B10/M10</f>
        <v>4489.2265306122445</v>
      </c>
      <c r="J10" s="2"/>
      <c r="K10" s="2"/>
      <c r="L10" s="2"/>
      <c r="M10" s="2">
        <v>490</v>
      </c>
    </row>
    <row r="11" spans="1:13" ht="12.75">
      <c r="A11" s="103"/>
      <c r="B11" s="116">
        <f>+B1120</f>
        <v>418724</v>
      </c>
      <c r="C11" s="121"/>
      <c r="D11" s="117" t="s">
        <v>1030</v>
      </c>
      <c r="E11" s="122" t="s">
        <v>1191</v>
      </c>
      <c r="F11" s="123"/>
      <c r="G11" s="123"/>
      <c r="H11" s="125">
        <f aca="true" t="shared" si="1" ref="H11:H16">+H10-B11</f>
        <v>-2618445</v>
      </c>
      <c r="I11" s="124">
        <f t="shared" si="0"/>
        <v>854.5387755102041</v>
      </c>
      <c r="J11" s="2"/>
      <c r="K11" s="2"/>
      <c r="L11" s="2"/>
      <c r="M11" s="2">
        <v>490</v>
      </c>
    </row>
    <row r="12" spans="1:13" ht="12.75">
      <c r="A12" s="103"/>
      <c r="B12" s="116">
        <f>+B1181</f>
        <v>1246825</v>
      </c>
      <c r="C12" s="121"/>
      <c r="D12" s="117" t="s">
        <v>473</v>
      </c>
      <c r="E12" s="122" t="s">
        <v>1076</v>
      </c>
      <c r="F12" s="123"/>
      <c r="G12" s="123"/>
      <c r="H12" s="125">
        <f t="shared" si="1"/>
        <v>-3865270</v>
      </c>
      <c r="I12" s="124">
        <f t="shared" si="0"/>
        <v>2544.5408163265306</v>
      </c>
      <c r="J12" s="2"/>
      <c r="K12" s="2"/>
      <c r="L12" s="2"/>
      <c r="M12" s="2">
        <v>490</v>
      </c>
    </row>
    <row r="13" spans="1:13" ht="12.75">
      <c r="A13" s="103"/>
      <c r="B13" s="116">
        <f>+B1471</f>
        <v>1225284</v>
      </c>
      <c r="C13" s="121"/>
      <c r="D13" s="117" t="s">
        <v>619</v>
      </c>
      <c r="E13" s="122" t="s">
        <v>1190</v>
      </c>
      <c r="F13" s="123"/>
      <c r="G13" s="123"/>
      <c r="H13" s="125">
        <f t="shared" si="1"/>
        <v>-5090554</v>
      </c>
      <c r="I13" s="124">
        <f t="shared" si="0"/>
        <v>2500.579591836735</v>
      </c>
      <c r="J13" s="2"/>
      <c r="K13" s="2"/>
      <c r="L13" s="2"/>
      <c r="M13" s="2">
        <v>490</v>
      </c>
    </row>
    <row r="14" spans="1:13" s="14" customFormat="1" ht="12.75">
      <c r="A14" s="105"/>
      <c r="B14" s="116">
        <f>+B1797</f>
        <v>220707</v>
      </c>
      <c r="C14" s="121"/>
      <c r="D14" s="117" t="s">
        <v>816</v>
      </c>
      <c r="E14" s="122" t="s">
        <v>1034</v>
      </c>
      <c r="F14" s="123"/>
      <c r="G14" s="123"/>
      <c r="H14" s="125">
        <f t="shared" si="1"/>
        <v>-5311261</v>
      </c>
      <c r="I14" s="124">
        <f t="shared" si="0"/>
        <v>450.4224489795918</v>
      </c>
      <c r="J14" s="39"/>
      <c r="K14" s="2"/>
      <c r="L14" s="39"/>
      <c r="M14" s="2">
        <v>490</v>
      </c>
    </row>
    <row r="15" spans="1:13" s="14" customFormat="1" ht="12.75">
      <c r="A15" s="105"/>
      <c r="B15" s="116">
        <f>+B1828</f>
        <v>1272300</v>
      </c>
      <c r="C15" s="121"/>
      <c r="D15" s="117" t="s">
        <v>839</v>
      </c>
      <c r="E15" s="121" t="s">
        <v>1031</v>
      </c>
      <c r="F15" s="123"/>
      <c r="G15" s="123"/>
      <c r="H15" s="125">
        <f t="shared" si="1"/>
        <v>-6583561</v>
      </c>
      <c r="I15" s="124">
        <f t="shared" si="0"/>
        <v>2596.530612244898</v>
      </c>
      <c r="J15" s="39"/>
      <c r="K15" s="2"/>
      <c r="L15" s="39"/>
      <c r="M15" s="2">
        <v>490</v>
      </c>
    </row>
    <row r="16" spans="1:13" s="14" customFormat="1" ht="12.75">
      <c r="A16" s="105"/>
      <c r="B16" s="116">
        <f>+B1907</f>
        <v>1621817</v>
      </c>
      <c r="C16" s="121"/>
      <c r="D16" s="117" t="s">
        <v>1022</v>
      </c>
      <c r="E16" s="121"/>
      <c r="F16" s="123"/>
      <c r="G16" s="123"/>
      <c r="H16" s="126">
        <f t="shared" si="1"/>
        <v>-8205378</v>
      </c>
      <c r="I16" s="124">
        <f t="shared" si="0"/>
        <v>3309.830612244898</v>
      </c>
      <c r="J16" s="39"/>
      <c r="K16" s="2"/>
      <c r="L16" s="39"/>
      <c r="M16" s="2">
        <v>490</v>
      </c>
    </row>
    <row r="17" spans="1:13" ht="12.75">
      <c r="A17" s="103"/>
      <c r="B17" s="116">
        <f>SUM(B10:B16)</f>
        <v>8205378</v>
      </c>
      <c r="C17" s="117" t="s">
        <v>1033</v>
      </c>
      <c r="D17" s="121"/>
      <c r="E17" s="121"/>
      <c r="F17" s="123"/>
      <c r="G17" s="123"/>
      <c r="H17" s="125">
        <v>0</v>
      </c>
      <c r="I17" s="124">
        <f>+B17/M17</f>
        <v>16745.6693877551</v>
      </c>
      <c r="J17" s="2"/>
      <c r="K17" s="2"/>
      <c r="L17" s="2"/>
      <c r="M17" s="2">
        <v>490</v>
      </c>
    </row>
    <row r="18" spans="3:14" ht="12.75">
      <c r="C18" s="36"/>
      <c r="D18" s="11"/>
      <c r="E18" s="36"/>
      <c r="H18" s="125"/>
      <c r="I18" s="21"/>
      <c r="J18" s="35"/>
      <c r="K18" s="35"/>
      <c r="L18" s="35"/>
      <c r="M18" s="2">
        <v>490</v>
      </c>
      <c r="N18" s="37">
        <v>500</v>
      </c>
    </row>
    <row r="19" spans="1:13" s="51" customFormat="1" ht="13.5" thickBot="1">
      <c r="A19" s="43"/>
      <c r="B19" s="81">
        <f>+B22+B1120+B1181+B1471+B1797+B1828+B1907</f>
        <v>8205378</v>
      </c>
      <c r="C19" s="114" t="s">
        <v>1032</v>
      </c>
      <c r="D19" s="46"/>
      <c r="E19" s="46"/>
      <c r="F19" s="47"/>
      <c r="G19" s="48"/>
      <c r="H19" s="49">
        <f>H18-B19</f>
        <v>-8205378</v>
      </c>
      <c r="I19" s="128">
        <f>+B19/M19</f>
        <v>16745.6693877551</v>
      </c>
      <c r="M19" s="2">
        <v>490</v>
      </c>
    </row>
    <row r="20" spans="3:14" ht="12.75">
      <c r="C20" s="36"/>
      <c r="D20" s="11"/>
      <c r="E20" s="36"/>
      <c r="H20" s="127"/>
      <c r="I20" s="21"/>
      <c r="J20" s="35"/>
      <c r="K20" s="35"/>
      <c r="L20" s="35"/>
      <c r="M20" s="2">
        <v>490</v>
      </c>
      <c r="N20" s="37"/>
    </row>
    <row r="21" spans="3:14" ht="12.75">
      <c r="C21" s="36"/>
      <c r="D21" s="11"/>
      <c r="E21" s="36"/>
      <c r="H21" s="127"/>
      <c r="I21" s="21"/>
      <c r="J21" s="35"/>
      <c r="K21" s="35"/>
      <c r="L21" s="35"/>
      <c r="M21" s="2">
        <v>490</v>
      </c>
      <c r="N21" s="37"/>
    </row>
    <row r="22" spans="1:13" s="51" customFormat="1" ht="13.5" thickBot="1">
      <c r="A22" s="43"/>
      <c r="B22" s="44">
        <f>+B25+B98+B134+B160+B189+B199+B216+B269+B329+B367+B395+B420+B467+B551+B579+B632+B688+B735+B763+B796+B846+B871+B911+B945+B1005+B1049+B1115+B1107+B1097</f>
        <v>2199721</v>
      </c>
      <c r="C22" s="43"/>
      <c r="D22" s="45" t="s">
        <v>12</v>
      </c>
      <c r="E22" s="46"/>
      <c r="F22" s="47"/>
      <c r="G22" s="48"/>
      <c r="H22" s="49">
        <f>H18-B22</f>
        <v>-2199721</v>
      </c>
      <c r="I22" s="50">
        <f>+B22/M22</f>
        <v>4489.2265306122445</v>
      </c>
      <c r="M22" s="2">
        <v>490</v>
      </c>
    </row>
    <row r="23" spans="4:13" ht="12.75">
      <c r="D23" s="11"/>
      <c r="I23" s="21"/>
      <c r="K23"/>
      <c r="M23" s="2">
        <v>490</v>
      </c>
    </row>
    <row r="24" spans="4:13" ht="12.75">
      <c r="D24" s="11"/>
      <c r="I24" s="21"/>
      <c r="K24"/>
      <c r="M24" s="2">
        <v>490</v>
      </c>
    </row>
    <row r="25" spans="1:13" s="59" customFormat="1" ht="12.75">
      <c r="A25" s="10"/>
      <c r="B25" s="217">
        <f>+B37+B53+B68+B74+B81+B87+B93</f>
        <v>113200</v>
      </c>
      <c r="C25" s="53" t="s">
        <v>13</v>
      </c>
      <c r="D25" s="54" t="s">
        <v>14</v>
      </c>
      <c r="E25" s="53" t="s">
        <v>15</v>
      </c>
      <c r="F25" s="55" t="s">
        <v>16</v>
      </c>
      <c r="G25" s="56" t="s">
        <v>17</v>
      </c>
      <c r="H25" s="57"/>
      <c r="I25" s="58">
        <f>+B25/M25</f>
        <v>231.0204081632653</v>
      </c>
      <c r="J25" s="58"/>
      <c r="K25" s="58"/>
      <c r="M25" s="2">
        <v>490</v>
      </c>
    </row>
    <row r="26" spans="2:13" ht="12.75">
      <c r="B26" s="41"/>
      <c r="D26" s="11"/>
      <c r="G26" s="30"/>
      <c r="H26" s="5">
        <f>H25-B26</f>
        <v>0</v>
      </c>
      <c r="I26" s="38">
        <f aca="true" t="shared" si="2" ref="I26:I89">+B26/M26</f>
        <v>0</v>
      </c>
      <c r="K26"/>
      <c r="M26" s="2">
        <v>490</v>
      </c>
    </row>
    <row r="27" spans="2:13" ht="12.75">
      <c r="B27" s="41">
        <v>5000</v>
      </c>
      <c r="C27" s="1" t="s">
        <v>0</v>
      </c>
      <c r="D27" s="11" t="s">
        <v>12</v>
      </c>
      <c r="E27" s="1" t="s">
        <v>18</v>
      </c>
      <c r="F27" s="60" t="s">
        <v>19</v>
      </c>
      <c r="G27" s="30" t="s">
        <v>20</v>
      </c>
      <c r="H27" s="5">
        <f aca="true" t="shared" si="3" ref="H27:H36">H26-B27</f>
        <v>-5000</v>
      </c>
      <c r="I27" s="38">
        <f t="shared" si="2"/>
        <v>10.204081632653061</v>
      </c>
      <c r="K27" t="s">
        <v>0</v>
      </c>
      <c r="L27">
        <v>1</v>
      </c>
      <c r="M27" s="2">
        <v>490</v>
      </c>
    </row>
    <row r="28" spans="2:13" ht="12.75">
      <c r="B28" s="6">
        <v>5000</v>
      </c>
      <c r="C28" s="1" t="s">
        <v>0</v>
      </c>
      <c r="D28" s="11" t="s">
        <v>12</v>
      </c>
      <c r="E28" s="1" t="s">
        <v>18</v>
      </c>
      <c r="F28" s="60" t="s">
        <v>21</v>
      </c>
      <c r="G28" s="26" t="s">
        <v>22</v>
      </c>
      <c r="H28" s="5">
        <f t="shared" si="3"/>
        <v>-10000</v>
      </c>
      <c r="I28" s="38">
        <f t="shared" si="2"/>
        <v>10.204081632653061</v>
      </c>
      <c r="K28" t="s">
        <v>0</v>
      </c>
      <c r="L28">
        <v>1</v>
      </c>
      <c r="M28" s="2">
        <v>490</v>
      </c>
    </row>
    <row r="29" spans="2:13" ht="12.75">
      <c r="B29" s="6">
        <v>5000</v>
      </c>
      <c r="C29" s="1" t="s">
        <v>0</v>
      </c>
      <c r="D29" s="11" t="s">
        <v>12</v>
      </c>
      <c r="E29" s="1" t="s">
        <v>18</v>
      </c>
      <c r="F29" s="60" t="s">
        <v>23</v>
      </c>
      <c r="G29" s="26" t="s">
        <v>24</v>
      </c>
      <c r="H29" s="5">
        <f t="shared" si="3"/>
        <v>-15000</v>
      </c>
      <c r="I29" s="38">
        <f t="shared" si="2"/>
        <v>10.204081632653061</v>
      </c>
      <c r="K29" t="s">
        <v>0</v>
      </c>
      <c r="L29">
        <v>1</v>
      </c>
      <c r="M29" s="2">
        <v>490</v>
      </c>
    </row>
    <row r="30" spans="1:13" s="14" customFormat="1" ht="12.75">
      <c r="A30" s="1"/>
      <c r="B30" s="6">
        <v>5000</v>
      </c>
      <c r="C30" s="1" t="s">
        <v>0</v>
      </c>
      <c r="D30" s="1" t="s">
        <v>12</v>
      </c>
      <c r="E30" s="1" t="s">
        <v>18</v>
      </c>
      <c r="F30" s="60" t="s">
        <v>25</v>
      </c>
      <c r="G30" s="26" t="s">
        <v>26</v>
      </c>
      <c r="H30" s="5">
        <f t="shared" si="3"/>
        <v>-20000</v>
      </c>
      <c r="I30" s="38">
        <f t="shared" si="2"/>
        <v>10.204081632653061</v>
      </c>
      <c r="J30"/>
      <c r="K30" t="s">
        <v>0</v>
      </c>
      <c r="L30">
        <v>1</v>
      </c>
      <c r="M30" s="2">
        <v>490</v>
      </c>
    </row>
    <row r="31" spans="2:13" ht="12.75">
      <c r="B31" s="6">
        <v>5000</v>
      </c>
      <c r="C31" s="1" t="s">
        <v>0</v>
      </c>
      <c r="D31" s="1" t="s">
        <v>12</v>
      </c>
      <c r="E31" s="1" t="s">
        <v>18</v>
      </c>
      <c r="F31" s="60" t="s">
        <v>27</v>
      </c>
      <c r="G31" s="26" t="s">
        <v>28</v>
      </c>
      <c r="H31" s="5">
        <f t="shared" si="3"/>
        <v>-25000</v>
      </c>
      <c r="I31" s="38">
        <f t="shared" si="2"/>
        <v>10.204081632653061</v>
      </c>
      <c r="K31" t="s">
        <v>0</v>
      </c>
      <c r="L31">
        <v>1</v>
      </c>
      <c r="M31" s="2">
        <v>490</v>
      </c>
    </row>
    <row r="32" spans="2:13" ht="12.75">
      <c r="B32" s="6">
        <v>5000</v>
      </c>
      <c r="C32" s="1" t="s">
        <v>0</v>
      </c>
      <c r="D32" s="1" t="s">
        <v>12</v>
      </c>
      <c r="E32" s="1" t="s">
        <v>18</v>
      </c>
      <c r="F32" s="60" t="s">
        <v>29</v>
      </c>
      <c r="G32" s="26" t="s">
        <v>30</v>
      </c>
      <c r="H32" s="5">
        <f t="shared" si="3"/>
        <v>-30000</v>
      </c>
      <c r="I32" s="38">
        <f t="shared" si="2"/>
        <v>10.204081632653061</v>
      </c>
      <c r="K32" t="s">
        <v>0</v>
      </c>
      <c r="L32">
        <v>1</v>
      </c>
      <c r="M32" s="2">
        <v>490</v>
      </c>
    </row>
    <row r="33" spans="2:13" ht="12.75">
      <c r="B33" s="41">
        <v>400</v>
      </c>
      <c r="C33" s="11" t="s">
        <v>0</v>
      </c>
      <c r="D33" s="11" t="s">
        <v>12</v>
      </c>
      <c r="E33" s="33" t="s">
        <v>31</v>
      </c>
      <c r="F33" s="26" t="s">
        <v>32</v>
      </c>
      <c r="G33" s="34" t="s">
        <v>33</v>
      </c>
      <c r="H33" s="5">
        <f t="shared" si="3"/>
        <v>-30400</v>
      </c>
      <c r="I33" s="38">
        <f t="shared" si="2"/>
        <v>0.8163265306122449</v>
      </c>
      <c r="K33" t="s">
        <v>18</v>
      </c>
      <c r="L33">
        <v>1</v>
      </c>
      <c r="M33" s="2">
        <v>490</v>
      </c>
    </row>
    <row r="34" spans="2:13" ht="12.75">
      <c r="B34" s="41">
        <v>400</v>
      </c>
      <c r="C34" s="11" t="s">
        <v>0</v>
      </c>
      <c r="D34" s="11" t="s">
        <v>12</v>
      </c>
      <c r="E34" s="33" t="s">
        <v>31</v>
      </c>
      <c r="F34" s="26" t="s">
        <v>32</v>
      </c>
      <c r="G34" s="26" t="s">
        <v>34</v>
      </c>
      <c r="H34" s="5">
        <f t="shared" si="3"/>
        <v>-30800</v>
      </c>
      <c r="I34" s="38">
        <f t="shared" si="2"/>
        <v>0.8163265306122449</v>
      </c>
      <c r="K34" s="14" t="s">
        <v>18</v>
      </c>
      <c r="L34" s="14">
        <v>1</v>
      </c>
      <c r="M34" s="2">
        <v>490</v>
      </c>
    </row>
    <row r="35" spans="2:13" ht="12.75">
      <c r="B35" s="41">
        <v>600</v>
      </c>
      <c r="C35" s="11" t="s">
        <v>0</v>
      </c>
      <c r="D35" s="11" t="s">
        <v>12</v>
      </c>
      <c r="E35" s="33" t="s">
        <v>31</v>
      </c>
      <c r="F35" s="26" t="s">
        <v>32</v>
      </c>
      <c r="G35" s="26" t="s">
        <v>35</v>
      </c>
      <c r="H35" s="5">
        <f t="shared" si="3"/>
        <v>-31400</v>
      </c>
      <c r="I35" s="38">
        <f t="shared" si="2"/>
        <v>1.2244897959183674</v>
      </c>
      <c r="K35" s="14" t="s">
        <v>18</v>
      </c>
      <c r="L35" s="14">
        <v>1</v>
      </c>
      <c r="M35" s="2">
        <v>490</v>
      </c>
    </row>
    <row r="36" spans="2:13" ht="12.75">
      <c r="B36" s="41">
        <v>800</v>
      </c>
      <c r="C36" s="11" t="s">
        <v>0</v>
      </c>
      <c r="D36" s="11" t="s">
        <v>12</v>
      </c>
      <c r="E36" s="33" t="s">
        <v>31</v>
      </c>
      <c r="F36" s="26" t="s">
        <v>32</v>
      </c>
      <c r="G36" s="26" t="s">
        <v>36</v>
      </c>
      <c r="H36" s="5">
        <f t="shared" si="3"/>
        <v>-32200</v>
      </c>
      <c r="I36" s="38">
        <f t="shared" si="2"/>
        <v>1.6326530612244898</v>
      </c>
      <c r="K36" s="14" t="s">
        <v>18</v>
      </c>
      <c r="L36" s="14">
        <v>1</v>
      </c>
      <c r="M36" s="2">
        <v>490</v>
      </c>
    </row>
    <row r="37" spans="1:13" s="59" customFormat="1" ht="12.75">
      <c r="A37" s="10"/>
      <c r="B37" s="217">
        <f>SUM(B27:B36)</f>
        <v>32200</v>
      </c>
      <c r="C37" s="10" t="s">
        <v>0</v>
      </c>
      <c r="D37" s="10"/>
      <c r="E37" s="10"/>
      <c r="F37" s="17"/>
      <c r="G37" s="17"/>
      <c r="H37" s="57">
        <v>0</v>
      </c>
      <c r="I37" s="58">
        <f t="shared" si="2"/>
        <v>65.71428571428571</v>
      </c>
      <c r="M37" s="2">
        <v>490</v>
      </c>
    </row>
    <row r="38" spans="2:13" ht="12.75">
      <c r="B38" s="6"/>
      <c r="D38" s="11"/>
      <c r="H38" s="5">
        <f aca="true" t="shared" si="4" ref="H38:H52">H37-B38</f>
        <v>0</v>
      </c>
      <c r="I38" s="38">
        <f t="shared" si="2"/>
        <v>0</v>
      </c>
      <c r="K38"/>
      <c r="M38" s="2">
        <v>490</v>
      </c>
    </row>
    <row r="39" spans="2:13" ht="12.75">
      <c r="B39" s="6"/>
      <c r="D39" s="11"/>
      <c r="H39" s="5">
        <f t="shared" si="4"/>
        <v>0</v>
      </c>
      <c r="I39" s="38">
        <f t="shared" si="2"/>
        <v>0</v>
      </c>
      <c r="K39"/>
      <c r="M39" s="2">
        <v>490</v>
      </c>
    </row>
    <row r="40" spans="2:13" ht="12.75">
      <c r="B40" s="6">
        <v>3000</v>
      </c>
      <c r="C40" s="1" t="s">
        <v>37</v>
      </c>
      <c r="D40" s="11" t="s">
        <v>12</v>
      </c>
      <c r="E40" s="1" t="s">
        <v>38</v>
      </c>
      <c r="F40" s="62" t="s">
        <v>39</v>
      </c>
      <c r="G40" s="26" t="s">
        <v>24</v>
      </c>
      <c r="H40" s="5">
        <f t="shared" si="4"/>
        <v>-3000</v>
      </c>
      <c r="I40" s="38">
        <f t="shared" si="2"/>
        <v>6.122448979591836</v>
      </c>
      <c r="K40" s="14" t="s">
        <v>18</v>
      </c>
      <c r="L40" s="14">
        <v>1</v>
      </c>
      <c r="M40" s="2">
        <v>490</v>
      </c>
    </row>
    <row r="41" spans="2:13" ht="12.75">
      <c r="B41" s="6">
        <v>2000</v>
      </c>
      <c r="C41" s="1" t="s">
        <v>40</v>
      </c>
      <c r="D41" s="11" t="s">
        <v>12</v>
      </c>
      <c r="E41" s="1" t="s">
        <v>38</v>
      </c>
      <c r="F41" s="26" t="s">
        <v>32</v>
      </c>
      <c r="G41" s="26" t="s">
        <v>24</v>
      </c>
      <c r="H41" s="5">
        <f t="shared" si="4"/>
        <v>-5000</v>
      </c>
      <c r="I41" s="38">
        <f t="shared" si="2"/>
        <v>4.081632653061225</v>
      </c>
      <c r="K41" s="14" t="s">
        <v>18</v>
      </c>
      <c r="L41" s="14">
        <v>1</v>
      </c>
      <c r="M41" s="2">
        <v>490</v>
      </c>
    </row>
    <row r="42" spans="2:13" ht="12.75">
      <c r="B42" s="6">
        <v>2000</v>
      </c>
      <c r="C42" s="1" t="s">
        <v>41</v>
      </c>
      <c r="D42" s="11" t="s">
        <v>12</v>
      </c>
      <c r="E42" s="1" t="s">
        <v>38</v>
      </c>
      <c r="F42" s="26" t="s">
        <v>42</v>
      </c>
      <c r="G42" s="26" t="s">
        <v>24</v>
      </c>
      <c r="H42" s="5">
        <f t="shared" si="4"/>
        <v>-7000</v>
      </c>
      <c r="I42" s="38">
        <f t="shared" si="2"/>
        <v>4.081632653061225</v>
      </c>
      <c r="K42" s="14" t="s">
        <v>18</v>
      </c>
      <c r="L42" s="14">
        <v>1</v>
      </c>
      <c r="M42" s="2">
        <v>490</v>
      </c>
    </row>
    <row r="43" spans="2:13" ht="12.75">
      <c r="B43" s="6">
        <v>4000</v>
      </c>
      <c r="C43" s="1" t="s">
        <v>43</v>
      </c>
      <c r="D43" s="11" t="s">
        <v>12</v>
      </c>
      <c r="E43" s="1" t="s">
        <v>38</v>
      </c>
      <c r="F43" s="26" t="s">
        <v>32</v>
      </c>
      <c r="G43" s="26" t="s">
        <v>28</v>
      </c>
      <c r="H43" s="5">
        <f t="shared" si="4"/>
        <v>-11000</v>
      </c>
      <c r="I43" s="38">
        <f t="shared" si="2"/>
        <v>8.16326530612245</v>
      </c>
      <c r="K43" s="14" t="s">
        <v>18</v>
      </c>
      <c r="L43" s="14">
        <v>1</v>
      </c>
      <c r="M43" s="2">
        <v>490</v>
      </c>
    </row>
    <row r="44" spans="2:13" ht="12.75">
      <c r="B44" s="6">
        <v>4000</v>
      </c>
      <c r="C44" s="1" t="s">
        <v>44</v>
      </c>
      <c r="D44" s="11" t="s">
        <v>12</v>
      </c>
      <c r="E44" s="1" t="s">
        <v>38</v>
      </c>
      <c r="F44" s="26" t="s">
        <v>32</v>
      </c>
      <c r="G44" s="26" t="s">
        <v>28</v>
      </c>
      <c r="H44" s="5">
        <f t="shared" si="4"/>
        <v>-15000</v>
      </c>
      <c r="I44" s="38">
        <f t="shared" si="2"/>
        <v>8.16326530612245</v>
      </c>
      <c r="K44" s="14" t="s">
        <v>18</v>
      </c>
      <c r="L44" s="14">
        <v>1</v>
      </c>
      <c r="M44" s="2">
        <v>490</v>
      </c>
    </row>
    <row r="45" spans="2:13" ht="12.75">
      <c r="B45" s="6">
        <v>2000</v>
      </c>
      <c r="C45" s="1" t="s">
        <v>45</v>
      </c>
      <c r="D45" s="11" t="s">
        <v>12</v>
      </c>
      <c r="E45" s="1" t="s">
        <v>38</v>
      </c>
      <c r="F45" s="26" t="s">
        <v>46</v>
      </c>
      <c r="G45" s="26" t="s">
        <v>28</v>
      </c>
      <c r="H45" s="5">
        <f t="shared" si="4"/>
        <v>-17000</v>
      </c>
      <c r="I45" s="38">
        <f t="shared" si="2"/>
        <v>4.081632653061225</v>
      </c>
      <c r="K45" s="14" t="s">
        <v>18</v>
      </c>
      <c r="L45" s="14">
        <v>1</v>
      </c>
      <c r="M45" s="2">
        <v>490</v>
      </c>
    </row>
    <row r="46" spans="2:13" ht="12.75">
      <c r="B46" s="6">
        <v>800</v>
      </c>
      <c r="C46" s="1" t="s">
        <v>47</v>
      </c>
      <c r="D46" s="11" t="s">
        <v>12</v>
      </c>
      <c r="E46" s="1" t="s">
        <v>38</v>
      </c>
      <c r="F46" s="26" t="s">
        <v>32</v>
      </c>
      <c r="G46" s="26" t="s">
        <v>30</v>
      </c>
      <c r="H46" s="5">
        <f t="shared" si="4"/>
        <v>-17800</v>
      </c>
      <c r="I46" s="38">
        <f t="shared" si="2"/>
        <v>1.6326530612244898</v>
      </c>
      <c r="K46" t="s">
        <v>18</v>
      </c>
      <c r="L46" s="14">
        <v>1</v>
      </c>
      <c r="M46" s="2">
        <v>490</v>
      </c>
    </row>
    <row r="47" spans="2:13" ht="12.75">
      <c r="B47" s="6">
        <v>1000</v>
      </c>
      <c r="C47" s="1" t="s">
        <v>48</v>
      </c>
      <c r="D47" s="11" t="s">
        <v>12</v>
      </c>
      <c r="E47" s="1" t="s">
        <v>38</v>
      </c>
      <c r="F47" s="26" t="s">
        <v>32</v>
      </c>
      <c r="G47" s="26" t="s">
        <v>30</v>
      </c>
      <c r="H47" s="5">
        <f t="shared" si="4"/>
        <v>-18800</v>
      </c>
      <c r="I47" s="38">
        <f t="shared" si="2"/>
        <v>2.0408163265306123</v>
      </c>
      <c r="K47" t="s">
        <v>18</v>
      </c>
      <c r="L47" s="14">
        <v>1</v>
      </c>
      <c r="M47" s="2">
        <v>490</v>
      </c>
    </row>
    <row r="48" spans="2:13" ht="12.75">
      <c r="B48" s="6">
        <v>4000</v>
      </c>
      <c r="C48" s="11" t="s">
        <v>1103</v>
      </c>
      <c r="D48" s="11" t="s">
        <v>12</v>
      </c>
      <c r="E48" s="1" t="s">
        <v>38</v>
      </c>
      <c r="F48" s="26" t="s">
        <v>32</v>
      </c>
      <c r="G48" s="26" t="s">
        <v>30</v>
      </c>
      <c r="H48" s="5">
        <f t="shared" si="4"/>
        <v>-22800</v>
      </c>
      <c r="I48" s="38">
        <f t="shared" si="2"/>
        <v>8.16326530612245</v>
      </c>
      <c r="K48" t="s">
        <v>18</v>
      </c>
      <c r="L48" s="14">
        <v>1</v>
      </c>
      <c r="M48" s="2">
        <v>490</v>
      </c>
    </row>
    <row r="49" spans="2:13" ht="12.75">
      <c r="B49" s="6">
        <v>4000</v>
      </c>
      <c r="C49" s="11" t="s">
        <v>1104</v>
      </c>
      <c r="D49" s="11" t="s">
        <v>12</v>
      </c>
      <c r="E49" s="1" t="s">
        <v>38</v>
      </c>
      <c r="F49" s="26" t="s">
        <v>32</v>
      </c>
      <c r="G49" s="26" t="s">
        <v>30</v>
      </c>
      <c r="H49" s="5">
        <f t="shared" si="4"/>
        <v>-26800</v>
      </c>
      <c r="I49" s="38">
        <f t="shared" si="2"/>
        <v>8.16326530612245</v>
      </c>
      <c r="K49" t="s">
        <v>18</v>
      </c>
      <c r="L49">
        <v>1</v>
      </c>
      <c r="M49" s="2">
        <v>490</v>
      </c>
    </row>
    <row r="50" spans="2:13" ht="12.75">
      <c r="B50" s="6">
        <v>1000</v>
      </c>
      <c r="C50" s="1" t="s">
        <v>49</v>
      </c>
      <c r="D50" s="11" t="s">
        <v>12</v>
      </c>
      <c r="E50" s="1" t="s">
        <v>38</v>
      </c>
      <c r="F50" s="26" t="s">
        <v>32</v>
      </c>
      <c r="G50" s="26" t="s">
        <v>30</v>
      </c>
      <c r="H50" s="5">
        <f t="shared" si="4"/>
        <v>-27800</v>
      </c>
      <c r="I50" s="38">
        <f t="shared" si="2"/>
        <v>2.0408163265306123</v>
      </c>
      <c r="K50" t="s">
        <v>18</v>
      </c>
      <c r="L50">
        <v>1</v>
      </c>
      <c r="M50" s="2">
        <v>490</v>
      </c>
    </row>
    <row r="51" spans="2:13" ht="12.75">
      <c r="B51" s="6">
        <v>2000</v>
      </c>
      <c r="C51" s="1" t="s">
        <v>50</v>
      </c>
      <c r="D51" s="11" t="s">
        <v>12</v>
      </c>
      <c r="E51" s="1" t="s">
        <v>38</v>
      </c>
      <c r="F51" s="26" t="s">
        <v>32</v>
      </c>
      <c r="G51" s="26" t="s">
        <v>30</v>
      </c>
      <c r="H51" s="5">
        <f t="shared" si="4"/>
        <v>-29800</v>
      </c>
      <c r="I51" s="38">
        <f t="shared" si="2"/>
        <v>4.081632653061225</v>
      </c>
      <c r="K51" t="s">
        <v>18</v>
      </c>
      <c r="L51">
        <v>1</v>
      </c>
      <c r="M51" s="2">
        <v>490</v>
      </c>
    </row>
    <row r="52" spans="2:13" ht="12.75">
      <c r="B52" s="6">
        <v>3000</v>
      </c>
      <c r="C52" s="1" t="s">
        <v>51</v>
      </c>
      <c r="D52" s="11" t="s">
        <v>12</v>
      </c>
      <c r="E52" s="1" t="s">
        <v>38</v>
      </c>
      <c r="F52" s="78" t="s">
        <v>32</v>
      </c>
      <c r="G52" s="26" t="s">
        <v>30</v>
      </c>
      <c r="H52" s="5">
        <f t="shared" si="4"/>
        <v>-32800</v>
      </c>
      <c r="I52" s="38">
        <f t="shared" si="2"/>
        <v>6.122448979591836</v>
      </c>
      <c r="K52" t="s">
        <v>18</v>
      </c>
      <c r="L52">
        <v>1</v>
      </c>
      <c r="M52" s="2">
        <v>490</v>
      </c>
    </row>
    <row r="53" spans="1:13" s="59" customFormat="1" ht="12.75">
      <c r="A53" s="10"/>
      <c r="B53" s="315">
        <f>SUM(B40:B52)</f>
        <v>32800</v>
      </c>
      <c r="C53" s="10" t="s">
        <v>52</v>
      </c>
      <c r="D53" s="10"/>
      <c r="E53" s="10"/>
      <c r="F53" s="17"/>
      <c r="G53" s="17"/>
      <c r="H53" s="57">
        <v>0</v>
      </c>
      <c r="I53" s="58">
        <f t="shared" si="2"/>
        <v>66.93877551020408</v>
      </c>
      <c r="M53" s="2">
        <v>490</v>
      </c>
    </row>
    <row r="54" spans="2:13" ht="12.75">
      <c r="B54" s="316"/>
      <c r="H54" s="5">
        <f aca="true" t="shared" si="5" ref="H54:H119">H53-B54</f>
        <v>0</v>
      </c>
      <c r="I54" s="38">
        <f t="shared" si="2"/>
        <v>0</v>
      </c>
      <c r="K54"/>
      <c r="M54" s="2">
        <v>490</v>
      </c>
    </row>
    <row r="55" spans="2:13" ht="12.75">
      <c r="B55" s="6"/>
      <c r="H55" s="5">
        <f t="shared" si="5"/>
        <v>0</v>
      </c>
      <c r="I55" s="38">
        <f t="shared" si="2"/>
        <v>0</v>
      </c>
      <c r="K55"/>
      <c r="M55" s="2">
        <v>490</v>
      </c>
    </row>
    <row r="56" spans="2:13" ht="12.75">
      <c r="B56" s="41">
        <v>1000</v>
      </c>
      <c r="C56" s="32" t="s">
        <v>53</v>
      </c>
      <c r="D56" s="11" t="s">
        <v>12</v>
      </c>
      <c r="E56" s="32" t="s">
        <v>54</v>
      </c>
      <c r="F56" s="26" t="s">
        <v>32</v>
      </c>
      <c r="G56" s="30" t="s">
        <v>33</v>
      </c>
      <c r="H56" s="5">
        <f t="shared" si="5"/>
        <v>-1000</v>
      </c>
      <c r="I56" s="38">
        <f t="shared" si="2"/>
        <v>2.0408163265306123</v>
      </c>
      <c r="K56" t="s">
        <v>18</v>
      </c>
      <c r="L56">
        <v>1</v>
      </c>
      <c r="M56" s="2">
        <v>490</v>
      </c>
    </row>
    <row r="57" spans="2:13" ht="12.75">
      <c r="B57" s="41">
        <v>1000</v>
      </c>
      <c r="C57" s="11" t="s">
        <v>53</v>
      </c>
      <c r="D57" s="11" t="s">
        <v>12</v>
      </c>
      <c r="E57" s="11" t="s">
        <v>54</v>
      </c>
      <c r="F57" s="26" t="s">
        <v>32</v>
      </c>
      <c r="G57" s="29" t="s">
        <v>55</v>
      </c>
      <c r="H57" s="5">
        <f t="shared" si="5"/>
        <v>-2000</v>
      </c>
      <c r="I57" s="38">
        <f t="shared" si="2"/>
        <v>2.0408163265306123</v>
      </c>
      <c r="K57" t="s">
        <v>18</v>
      </c>
      <c r="L57">
        <v>1</v>
      </c>
      <c r="M57" s="2">
        <v>490</v>
      </c>
    </row>
    <row r="58" spans="1:13" ht="12.75">
      <c r="A58" s="11"/>
      <c r="B58" s="41">
        <v>1200</v>
      </c>
      <c r="C58" s="11" t="s">
        <v>53</v>
      </c>
      <c r="D58" s="11" t="s">
        <v>12</v>
      </c>
      <c r="E58" s="11" t="s">
        <v>54</v>
      </c>
      <c r="F58" s="26" t="s">
        <v>32</v>
      </c>
      <c r="G58" s="29" t="s">
        <v>34</v>
      </c>
      <c r="H58" s="5">
        <f t="shared" si="5"/>
        <v>-3200</v>
      </c>
      <c r="I58" s="38">
        <f t="shared" si="2"/>
        <v>2.4489795918367347</v>
      </c>
      <c r="J58" s="14"/>
      <c r="K58" s="14" t="s">
        <v>18</v>
      </c>
      <c r="L58" s="14">
        <v>1</v>
      </c>
      <c r="M58" s="2">
        <v>490</v>
      </c>
    </row>
    <row r="59" spans="2:13" ht="12.75">
      <c r="B59" s="6">
        <v>1200</v>
      </c>
      <c r="C59" s="1" t="s">
        <v>53</v>
      </c>
      <c r="D59" s="11" t="s">
        <v>12</v>
      </c>
      <c r="E59" s="1" t="s">
        <v>54</v>
      </c>
      <c r="F59" s="26" t="s">
        <v>32</v>
      </c>
      <c r="G59" s="26" t="s">
        <v>35</v>
      </c>
      <c r="H59" s="5">
        <f t="shared" si="5"/>
        <v>-4400</v>
      </c>
      <c r="I59" s="38">
        <f t="shared" si="2"/>
        <v>2.4489795918367347</v>
      </c>
      <c r="K59" s="14" t="s">
        <v>18</v>
      </c>
      <c r="L59" s="14">
        <v>1</v>
      </c>
      <c r="M59" s="2">
        <v>490</v>
      </c>
    </row>
    <row r="60" spans="2:13" ht="12.75">
      <c r="B60" s="317">
        <v>1200</v>
      </c>
      <c r="C60" s="36" t="s">
        <v>53</v>
      </c>
      <c r="D60" s="11" t="s">
        <v>12</v>
      </c>
      <c r="E60" s="36" t="s">
        <v>54</v>
      </c>
      <c r="F60" s="26" t="s">
        <v>32</v>
      </c>
      <c r="G60" s="26" t="s">
        <v>36</v>
      </c>
      <c r="H60" s="5">
        <f t="shared" si="5"/>
        <v>-5600</v>
      </c>
      <c r="I60" s="38">
        <f t="shared" si="2"/>
        <v>2.4489795918367347</v>
      </c>
      <c r="J60" s="35"/>
      <c r="K60" s="35" t="s">
        <v>18</v>
      </c>
      <c r="L60" s="35">
        <v>1</v>
      </c>
      <c r="M60" s="2">
        <v>490</v>
      </c>
    </row>
    <row r="61" spans="2:13" ht="12.75">
      <c r="B61" s="6">
        <v>1200</v>
      </c>
      <c r="C61" s="1" t="s">
        <v>53</v>
      </c>
      <c r="D61" s="11" t="s">
        <v>12</v>
      </c>
      <c r="E61" s="1" t="s">
        <v>54</v>
      </c>
      <c r="F61" s="26" t="s">
        <v>32</v>
      </c>
      <c r="G61" s="26" t="s">
        <v>20</v>
      </c>
      <c r="H61" s="5">
        <f t="shared" si="5"/>
        <v>-6800</v>
      </c>
      <c r="I61" s="38">
        <f t="shared" si="2"/>
        <v>2.4489795918367347</v>
      </c>
      <c r="K61" s="14" t="s">
        <v>18</v>
      </c>
      <c r="L61" s="14">
        <v>1</v>
      </c>
      <c r="M61" s="2">
        <v>490</v>
      </c>
    </row>
    <row r="62" spans="2:13" ht="12.75">
      <c r="B62" s="6">
        <v>1800</v>
      </c>
      <c r="C62" s="1" t="s">
        <v>53</v>
      </c>
      <c r="D62" s="11" t="s">
        <v>12</v>
      </c>
      <c r="E62" s="1" t="s">
        <v>54</v>
      </c>
      <c r="F62" s="26" t="s">
        <v>32</v>
      </c>
      <c r="G62" s="26" t="s">
        <v>24</v>
      </c>
      <c r="H62" s="5">
        <f t="shared" si="5"/>
        <v>-8600</v>
      </c>
      <c r="I62" s="38">
        <f t="shared" si="2"/>
        <v>3.673469387755102</v>
      </c>
      <c r="K62" s="14" t="s">
        <v>18</v>
      </c>
      <c r="L62" s="14">
        <v>1</v>
      </c>
      <c r="M62" s="2">
        <v>490</v>
      </c>
    </row>
    <row r="63" spans="2:13" ht="12.75">
      <c r="B63" s="6">
        <v>1000</v>
      </c>
      <c r="C63" s="1" t="s">
        <v>53</v>
      </c>
      <c r="D63" s="11" t="s">
        <v>12</v>
      </c>
      <c r="E63" s="1" t="s">
        <v>54</v>
      </c>
      <c r="F63" s="26" t="s">
        <v>32</v>
      </c>
      <c r="G63" s="26" t="s">
        <v>26</v>
      </c>
      <c r="H63" s="5">
        <f t="shared" si="5"/>
        <v>-9600</v>
      </c>
      <c r="I63" s="38">
        <f t="shared" si="2"/>
        <v>2.0408163265306123</v>
      </c>
      <c r="K63" s="14" t="s">
        <v>18</v>
      </c>
      <c r="L63" s="14">
        <v>1</v>
      </c>
      <c r="M63" s="2">
        <v>490</v>
      </c>
    </row>
    <row r="64" spans="2:13" ht="12.75">
      <c r="B64" s="6">
        <v>1600</v>
      </c>
      <c r="C64" s="1" t="s">
        <v>53</v>
      </c>
      <c r="D64" s="11" t="s">
        <v>12</v>
      </c>
      <c r="E64" s="1" t="s">
        <v>54</v>
      </c>
      <c r="F64" s="26" t="s">
        <v>32</v>
      </c>
      <c r="G64" s="26" t="s">
        <v>26</v>
      </c>
      <c r="H64" s="5">
        <f t="shared" si="5"/>
        <v>-11200</v>
      </c>
      <c r="I64" s="38">
        <f t="shared" si="2"/>
        <v>3.2653061224489797</v>
      </c>
      <c r="K64" s="14" t="s">
        <v>18</v>
      </c>
      <c r="L64" s="14">
        <v>1</v>
      </c>
      <c r="M64" s="2">
        <v>490</v>
      </c>
    </row>
    <row r="65" spans="2:13" ht="12.75">
      <c r="B65" s="6">
        <v>1000</v>
      </c>
      <c r="C65" s="1" t="s">
        <v>53</v>
      </c>
      <c r="D65" s="11" t="s">
        <v>12</v>
      </c>
      <c r="E65" s="1" t="s">
        <v>54</v>
      </c>
      <c r="F65" s="26" t="s">
        <v>32</v>
      </c>
      <c r="G65" s="26" t="s">
        <v>28</v>
      </c>
      <c r="H65" s="5">
        <f t="shared" si="5"/>
        <v>-12200</v>
      </c>
      <c r="I65" s="38">
        <f t="shared" si="2"/>
        <v>2.0408163265306123</v>
      </c>
      <c r="K65" s="14" t="s">
        <v>18</v>
      </c>
      <c r="L65" s="14">
        <v>1</v>
      </c>
      <c r="M65" s="2">
        <v>490</v>
      </c>
    </row>
    <row r="66" spans="2:13" ht="12.75">
      <c r="B66" s="6">
        <v>1500</v>
      </c>
      <c r="C66" s="1" t="s">
        <v>53</v>
      </c>
      <c r="D66" s="11" t="s">
        <v>12</v>
      </c>
      <c r="E66" s="1" t="s">
        <v>54</v>
      </c>
      <c r="F66" s="26" t="s">
        <v>32</v>
      </c>
      <c r="G66" s="26" t="s">
        <v>28</v>
      </c>
      <c r="H66" s="5">
        <f t="shared" si="5"/>
        <v>-13700</v>
      </c>
      <c r="I66" s="38">
        <f t="shared" si="2"/>
        <v>3.061224489795918</v>
      </c>
      <c r="K66" s="14" t="s">
        <v>18</v>
      </c>
      <c r="L66" s="14">
        <v>1</v>
      </c>
      <c r="M66" s="2">
        <v>490</v>
      </c>
    </row>
    <row r="67" spans="2:13" ht="12.75">
      <c r="B67" s="6">
        <v>2000</v>
      </c>
      <c r="C67" s="1" t="s">
        <v>53</v>
      </c>
      <c r="D67" s="11" t="s">
        <v>12</v>
      </c>
      <c r="E67" s="1" t="s">
        <v>54</v>
      </c>
      <c r="F67" s="26" t="s">
        <v>32</v>
      </c>
      <c r="G67" s="26" t="s">
        <v>30</v>
      </c>
      <c r="H67" s="5">
        <f t="shared" si="5"/>
        <v>-15700</v>
      </c>
      <c r="I67" s="38">
        <f t="shared" si="2"/>
        <v>4.081632653061225</v>
      </c>
      <c r="K67" t="s">
        <v>18</v>
      </c>
      <c r="L67">
        <v>1</v>
      </c>
      <c r="M67" s="2">
        <v>490</v>
      </c>
    </row>
    <row r="68" spans="1:13" s="59" customFormat="1" ht="12.75">
      <c r="A68" s="10"/>
      <c r="B68" s="217">
        <f>SUM(B56:B67)</f>
        <v>15700</v>
      </c>
      <c r="C68" s="10"/>
      <c r="D68" s="10"/>
      <c r="E68" s="10" t="s">
        <v>54</v>
      </c>
      <c r="F68" s="17"/>
      <c r="G68" s="17"/>
      <c r="H68" s="57">
        <v>0</v>
      </c>
      <c r="I68" s="58">
        <f t="shared" si="2"/>
        <v>32.04081632653061</v>
      </c>
      <c r="M68" s="2">
        <v>490</v>
      </c>
    </row>
    <row r="69" spans="2:13" ht="12.75">
      <c r="B69" s="6"/>
      <c r="H69" s="5">
        <f t="shared" si="5"/>
        <v>0</v>
      </c>
      <c r="I69" s="38">
        <f t="shared" si="2"/>
        <v>0</v>
      </c>
      <c r="K69"/>
      <c r="M69" s="2">
        <v>490</v>
      </c>
    </row>
    <row r="70" spans="2:13" ht="12.75">
      <c r="B70" s="6"/>
      <c r="H70" s="5">
        <f t="shared" si="5"/>
        <v>0</v>
      </c>
      <c r="I70" s="38">
        <f t="shared" si="2"/>
        <v>0</v>
      </c>
      <c r="K70"/>
      <c r="M70" s="2">
        <v>490</v>
      </c>
    </row>
    <row r="71" spans="2:13" ht="12.75">
      <c r="B71" s="6">
        <v>5000</v>
      </c>
      <c r="C71" s="1" t="s">
        <v>56</v>
      </c>
      <c r="D71" s="11" t="s">
        <v>12</v>
      </c>
      <c r="E71" s="1" t="s">
        <v>38</v>
      </c>
      <c r="F71" s="26" t="s">
        <v>57</v>
      </c>
      <c r="G71" s="26" t="s">
        <v>24</v>
      </c>
      <c r="H71" s="5">
        <f t="shared" si="5"/>
        <v>-5000</v>
      </c>
      <c r="I71" s="38">
        <f t="shared" si="2"/>
        <v>10.204081632653061</v>
      </c>
      <c r="K71" s="14" t="s">
        <v>18</v>
      </c>
      <c r="L71" s="14">
        <v>1</v>
      </c>
      <c r="M71" s="2">
        <v>490</v>
      </c>
    </row>
    <row r="72" spans="2:13" ht="12.75">
      <c r="B72" s="6">
        <v>5000</v>
      </c>
      <c r="C72" s="1" t="s">
        <v>56</v>
      </c>
      <c r="D72" s="11" t="s">
        <v>12</v>
      </c>
      <c r="E72" s="1" t="s">
        <v>38</v>
      </c>
      <c r="F72" s="26" t="s">
        <v>57</v>
      </c>
      <c r="G72" s="26" t="s">
        <v>26</v>
      </c>
      <c r="H72" s="5">
        <f t="shared" si="5"/>
        <v>-10000</v>
      </c>
      <c r="I72" s="38">
        <f t="shared" si="2"/>
        <v>10.204081632653061</v>
      </c>
      <c r="K72" s="14" t="s">
        <v>18</v>
      </c>
      <c r="L72" s="14">
        <v>1</v>
      </c>
      <c r="M72" s="2">
        <v>490</v>
      </c>
    </row>
    <row r="73" spans="2:13" ht="12.75">
      <c r="B73" s="6">
        <v>5000</v>
      </c>
      <c r="C73" s="1" t="s">
        <v>56</v>
      </c>
      <c r="D73" s="11" t="s">
        <v>12</v>
      </c>
      <c r="E73" s="1" t="s">
        <v>38</v>
      </c>
      <c r="F73" s="26" t="s">
        <v>58</v>
      </c>
      <c r="G73" s="26" t="s">
        <v>28</v>
      </c>
      <c r="H73" s="5">
        <f t="shared" si="5"/>
        <v>-15000</v>
      </c>
      <c r="I73" s="38">
        <f t="shared" si="2"/>
        <v>10.204081632653061</v>
      </c>
      <c r="K73" s="14" t="s">
        <v>18</v>
      </c>
      <c r="L73" s="14">
        <v>1</v>
      </c>
      <c r="M73" s="2">
        <v>490</v>
      </c>
    </row>
    <row r="74" spans="1:13" s="59" customFormat="1" ht="12.75">
      <c r="A74" s="10"/>
      <c r="B74" s="217">
        <f>SUM(B71:B73)</f>
        <v>15000</v>
      </c>
      <c r="C74" s="10" t="s">
        <v>56</v>
      </c>
      <c r="D74" s="10"/>
      <c r="E74" s="10"/>
      <c r="F74" s="17"/>
      <c r="G74" s="17"/>
      <c r="H74" s="57">
        <v>0</v>
      </c>
      <c r="I74" s="58">
        <f t="shared" si="2"/>
        <v>30.612244897959183</v>
      </c>
      <c r="M74" s="2">
        <v>490</v>
      </c>
    </row>
    <row r="75" spans="2:13" ht="12.75">
      <c r="B75" s="6"/>
      <c r="H75" s="5">
        <f t="shared" si="5"/>
        <v>0</v>
      </c>
      <c r="I75" s="38">
        <f t="shared" si="2"/>
        <v>0</v>
      </c>
      <c r="K75"/>
      <c r="M75" s="2">
        <v>490</v>
      </c>
    </row>
    <row r="76" spans="2:13" ht="12.75">
      <c r="B76" s="6"/>
      <c r="H76" s="5">
        <f t="shared" si="5"/>
        <v>0</v>
      </c>
      <c r="I76" s="38">
        <f t="shared" si="2"/>
        <v>0</v>
      </c>
      <c r="K76"/>
      <c r="M76" s="2">
        <v>490</v>
      </c>
    </row>
    <row r="77" spans="2:13" ht="12.75">
      <c r="B77" s="6">
        <v>2000</v>
      </c>
      <c r="C77" s="1" t="s">
        <v>59</v>
      </c>
      <c r="D77" s="11" t="s">
        <v>12</v>
      </c>
      <c r="E77" s="1" t="s">
        <v>38</v>
      </c>
      <c r="F77" s="26" t="s">
        <v>32</v>
      </c>
      <c r="G77" s="26" t="s">
        <v>24</v>
      </c>
      <c r="H77" s="5">
        <f t="shared" si="5"/>
        <v>-2000</v>
      </c>
      <c r="I77" s="38">
        <f t="shared" si="2"/>
        <v>4.081632653061225</v>
      </c>
      <c r="K77" s="14" t="s">
        <v>18</v>
      </c>
      <c r="L77" s="14">
        <v>1</v>
      </c>
      <c r="M77" s="2">
        <v>490</v>
      </c>
    </row>
    <row r="78" spans="2:13" ht="12.75">
      <c r="B78" s="6">
        <v>2000</v>
      </c>
      <c r="C78" s="1" t="s">
        <v>59</v>
      </c>
      <c r="D78" s="11" t="s">
        <v>12</v>
      </c>
      <c r="E78" s="1" t="s">
        <v>38</v>
      </c>
      <c r="F78" s="26" t="s">
        <v>32</v>
      </c>
      <c r="G78" s="26" t="s">
        <v>26</v>
      </c>
      <c r="H78" s="5">
        <f t="shared" si="5"/>
        <v>-4000</v>
      </c>
      <c r="I78" s="38">
        <f t="shared" si="2"/>
        <v>4.081632653061225</v>
      </c>
      <c r="K78" s="14" t="s">
        <v>18</v>
      </c>
      <c r="L78" s="14">
        <v>1</v>
      </c>
      <c r="M78" s="2">
        <v>490</v>
      </c>
    </row>
    <row r="79" spans="2:13" ht="12.75">
      <c r="B79" s="6">
        <v>2000</v>
      </c>
      <c r="C79" s="1" t="s">
        <v>59</v>
      </c>
      <c r="D79" s="11" t="s">
        <v>12</v>
      </c>
      <c r="E79" s="1" t="s">
        <v>38</v>
      </c>
      <c r="F79" s="26" t="s">
        <v>32</v>
      </c>
      <c r="G79" s="26" t="s">
        <v>28</v>
      </c>
      <c r="H79" s="5">
        <f t="shared" si="5"/>
        <v>-6000</v>
      </c>
      <c r="I79" s="38">
        <f t="shared" si="2"/>
        <v>4.081632653061225</v>
      </c>
      <c r="K79" s="14" t="s">
        <v>18</v>
      </c>
      <c r="L79" s="14">
        <v>1</v>
      </c>
      <c r="M79" s="2">
        <v>490</v>
      </c>
    </row>
    <row r="80" spans="2:13" ht="12.75">
      <c r="B80" s="6">
        <v>2000</v>
      </c>
      <c r="C80" s="1" t="s">
        <v>59</v>
      </c>
      <c r="D80" s="11" t="s">
        <v>12</v>
      </c>
      <c r="E80" s="1" t="s">
        <v>38</v>
      </c>
      <c r="F80" s="26" t="s">
        <v>32</v>
      </c>
      <c r="G80" s="26" t="s">
        <v>30</v>
      </c>
      <c r="H80" s="5">
        <f t="shared" si="5"/>
        <v>-8000</v>
      </c>
      <c r="I80" s="38">
        <f t="shared" si="2"/>
        <v>4.081632653061225</v>
      </c>
      <c r="K80" t="s">
        <v>18</v>
      </c>
      <c r="L80">
        <v>1</v>
      </c>
      <c r="M80" s="2">
        <v>490</v>
      </c>
    </row>
    <row r="81" spans="1:13" s="59" customFormat="1" ht="12.75">
      <c r="A81" s="10"/>
      <c r="B81" s="217">
        <f>SUM(B77:B80)</f>
        <v>8000</v>
      </c>
      <c r="C81" s="10" t="s">
        <v>59</v>
      </c>
      <c r="D81" s="10"/>
      <c r="E81" s="10"/>
      <c r="F81" s="17"/>
      <c r="G81" s="17"/>
      <c r="H81" s="57">
        <v>0</v>
      </c>
      <c r="I81" s="58">
        <f t="shared" si="2"/>
        <v>16.3265306122449</v>
      </c>
      <c r="M81" s="2">
        <v>490</v>
      </c>
    </row>
    <row r="82" spans="2:13" ht="12.75">
      <c r="B82" s="6"/>
      <c r="H82" s="5">
        <f t="shared" si="5"/>
        <v>0</v>
      </c>
      <c r="I82" s="38">
        <f t="shared" si="2"/>
        <v>0</v>
      </c>
      <c r="K82"/>
      <c r="M82" s="2">
        <v>490</v>
      </c>
    </row>
    <row r="83" spans="2:13" ht="12.75">
      <c r="B83" s="6"/>
      <c r="H83" s="5">
        <f t="shared" si="5"/>
        <v>0</v>
      </c>
      <c r="I83" s="38">
        <f t="shared" si="2"/>
        <v>0</v>
      </c>
      <c r="K83"/>
      <c r="M83" s="2">
        <v>490</v>
      </c>
    </row>
    <row r="84" spans="2:13" ht="12.75">
      <c r="B84" s="6">
        <v>1500</v>
      </c>
      <c r="C84" s="1" t="s">
        <v>60</v>
      </c>
      <c r="D84" s="11" t="s">
        <v>12</v>
      </c>
      <c r="E84" s="1" t="s">
        <v>61</v>
      </c>
      <c r="F84" s="26" t="s">
        <v>32</v>
      </c>
      <c r="G84" s="26" t="s">
        <v>26</v>
      </c>
      <c r="H84" s="5">
        <f t="shared" si="5"/>
        <v>-1500</v>
      </c>
      <c r="I84" s="38">
        <f t="shared" si="2"/>
        <v>3.061224489795918</v>
      </c>
      <c r="K84" s="14" t="s">
        <v>18</v>
      </c>
      <c r="L84" s="14">
        <v>1</v>
      </c>
      <c r="M84" s="2">
        <v>490</v>
      </c>
    </row>
    <row r="85" spans="2:13" ht="12.75">
      <c r="B85" s="6">
        <v>3000</v>
      </c>
      <c r="C85" s="1" t="s">
        <v>60</v>
      </c>
      <c r="D85" s="11" t="s">
        <v>12</v>
      </c>
      <c r="E85" s="1" t="s">
        <v>61</v>
      </c>
      <c r="F85" s="26" t="s">
        <v>32</v>
      </c>
      <c r="G85" s="26" t="s">
        <v>28</v>
      </c>
      <c r="H85" s="5">
        <f t="shared" si="5"/>
        <v>-4500</v>
      </c>
      <c r="I85" s="38">
        <f t="shared" si="2"/>
        <v>6.122448979591836</v>
      </c>
      <c r="K85" t="s">
        <v>18</v>
      </c>
      <c r="L85" s="14">
        <v>1</v>
      </c>
      <c r="M85" s="2">
        <v>490</v>
      </c>
    </row>
    <row r="86" spans="2:13" ht="12.75">
      <c r="B86" s="6">
        <v>2000</v>
      </c>
      <c r="C86" s="1" t="s">
        <v>60</v>
      </c>
      <c r="D86" s="11" t="s">
        <v>12</v>
      </c>
      <c r="E86" s="1" t="s">
        <v>61</v>
      </c>
      <c r="F86" s="26" t="s">
        <v>32</v>
      </c>
      <c r="G86" s="26" t="s">
        <v>30</v>
      </c>
      <c r="H86" s="5">
        <f t="shared" si="5"/>
        <v>-6500</v>
      </c>
      <c r="I86" s="38">
        <f t="shared" si="2"/>
        <v>4.081632653061225</v>
      </c>
      <c r="K86" t="s">
        <v>18</v>
      </c>
      <c r="L86">
        <v>1</v>
      </c>
      <c r="M86" s="2">
        <v>490</v>
      </c>
    </row>
    <row r="87" spans="1:13" s="59" customFormat="1" ht="12.75">
      <c r="A87" s="10"/>
      <c r="B87" s="217">
        <f>SUM(B84:B86)</f>
        <v>6500</v>
      </c>
      <c r="C87" s="10"/>
      <c r="D87" s="10"/>
      <c r="E87" s="10" t="s">
        <v>61</v>
      </c>
      <c r="F87" s="17"/>
      <c r="G87" s="17"/>
      <c r="H87" s="57">
        <v>0</v>
      </c>
      <c r="I87" s="58">
        <f t="shared" si="2"/>
        <v>13.26530612244898</v>
      </c>
      <c r="M87" s="2">
        <v>490</v>
      </c>
    </row>
    <row r="88" spans="2:13" ht="12.75">
      <c r="B88" s="6"/>
      <c r="H88" s="5">
        <f t="shared" si="5"/>
        <v>0</v>
      </c>
      <c r="I88" s="38">
        <f t="shared" si="2"/>
        <v>0</v>
      </c>
      <c r="K88"/>
      <c r="M88" s="2">
        <v>490</v>
      </c>
    </row>
    <row r="89" spans="2:13" ht="12.75">
      <c r="B89" s="6"/>
      <c r="H89" s="5">
        <f t="shared" si="5"/>
        <v>0</v>
      </c>
      <c r="I89" s="38">
        <f t="shared" si="2"/>
        <v>0</v>
      </c>
      <c r="K89"/>
      <c r="M89" s="2">
        <v>490</v>
      </c>
    </row>
    <row r="90" spans="2:13" ht="12.75">
      <c r="B90" s="6">
        <v>1000</v>
      </c>
      <c r="C90" s="1" t="s">
        <v>62</v>
      </c>
      <c r="D90" s="11" t="s">
        <v>12</v>
      </c>
      <c r="E90" s="1" t="s">
        <v>63</v>
      </c>
      <c r="F90" s="26" t="s">
        <v>32</v>
      </c>
      <c r="G90" s="26" t="s">
        <v>26</v>
      </c>
      <c r="H90" s="5">
        <f t="shared" si="5"/>
        <v>-1000</v>
      </c>
      <c r="I90" s="38">
        <f aca="true" t="shared" si="6" ref="I90:I153">+B90/M90</f>
        <v>2.0408163265306123</v>
      </c>
      <c r="K90" s="14" t="s">
        <v>18</v>
      </c>
      <c r="L90" s="14">
        <v>1</v>
      </c>
      <c r="M90" s="2">
        <v>490</v>
      </c>
    </row>
    <row r="91" spans="2:13" ht="12.75">
      <c r="B91" s="6">
        <v>1000</v>
      </c>
      <c r="C91" s="1" t="s">
        <v>62</v>
      </c>
      <c r="D91" s="11" t="s">
        <v>12</v>
      </c>
      <c r="E91" s="1" t="s">
        <v>63</v>
      </c>
      <c r="F91" s="26" t="s">
        <v>32</v>
      </c>
      <c r="G91" s="26" t="s">
        <v>28</v>
      </c>
      <c r="H91" s="5">
        <f t="shared" si="5"/>
        <v>-2000</v>
      </c>
      <c r="I91" s="38">
        <f t="shared" si="6"/>
        <v>2.0408163265306123</v>
      </c>
      <c r="K91" t="s">
        <v>18</v>
      </c>
      <c r="L91" s="14">
        <v>1</v>
      </c>
      <c r="M91" s="2">
        <v>490</v>
      </c>
    </row>
    <row r="92" spans="2:13" ht="12.75">
      <c r="B92" s="6">
        <v>1000</v>
      </c>
      <c r="C92" s="1" t="s">
        <v>62</v>
      </c>
      <c r="D92" s="11" t="s">
        <v>12</v>
      </c>
      <c r="E92" s="1" t="s">
        <v>63</v>
      </c>
      <c r="F92" s="26" t="s">
        <v>32</v>
      </c>
      <c r="G92" s="26" t="s">
        <v>30</v>
      </c>
      <c r="H92" s="5">
        <f t="shared" si="5"/>
        <v>-3000</v>
      </c>
      <c r="I92" s="38">
        <f t="shared" si="6"/>
        <v>2.0408163265306123</v>
      </c>
      <c r="K92" t="s">
        <v>18</v>
      </c>
      <c r="L92">
        <v>1</v>
      </c>
      <c r="M92" s="2">
        <v>490</v>
      </c>
    </row>
    <row r="93" spans="1:13" s="59" customFormat="1" ht="12.75">
      <c r="A93" s="10"/>
      <c r="B93" s="217">
        <f>SUM(B90:B92)</f>
        <v>3000</v>
      </c>
      <c r="C93" s="10"/>
      <c r="D93" s="10"/>
      <c r="E93" s="10" t="s">
        <v>63</v>
      </c>
      <c r="F93" s="17"/>
      <c r="G93" s="17"/>
      <c r="H93" s="57">
        <v>0</v>
      </c>
      <c r="I93" s="58">
        <f t="shared" si="6"/>
        <v>6.122448979591836</v>
      </c>
      <c r="M93" s="2">
        <v>490</v>
      </c>
    </row>
    <row r="94" spans="2:13" ht="12.75">
      <c r="B94" s="6"/>
      <c r="H94" s="5">
        <f t="shared" si="5"/>
        <v>0</v>
      </c>
      <c r="I94" s="38">
        <f t="shared" si="6"/>
        <v>0</v>
      </c>
      <c r="K94"/>
      <c r="M94" s="2">
        <v>490</v>
      </c>
    </row>
    <row r="95" spans="2:13" ht="12.75">
      <c r="B95" s="6"/>
      <c r="H95" s="5">
        <f t="shared" si="5"/>
        <v>0</v>
      </c>
      <c r="I95" s="38">
        <f t="shared" si="6"/>
        <v>0</v>
      </c>
      <c r="K95"/>
      <c r="M95" s="2">
        <v>490</v>
      </c>
    </row>
    <row r="96" spans="2:13" ht="12.75">
      <c r="B96" s="6"/>
      <c r="H96" s="5">
        <f t="shared" si="5"/>
        <v>0</v>
      </c>
      <c r="I96" s="38">
        <f t="shared" si="6"/>
        <v>0</v>
      </c>
      <c r="K96"/>
      <c r="M96" s="2">
        <v>490</v>
      </c>
    </row>
    <row r="97" spans="2:13" ht="12.75">
      <c r="B97" s="6"/>
      <c r="H97" s="5">
        <f t="shared" si="5"/>
        <v>0</v>
      </c>
      <c r="I97" s="38">
        <f t="shared" si="6"/>
        <v>0</v>
      </c>
      <c r="K97"/>
      <c r="M97" s="2">
        <v>490</v>
      </c>
    </row>
    <row r="98" spans="1:13" s="59" customFormat="1" ht="12.75">
      <c r="A98" s="10"/>
      <c r="B98" s="217">
        <f>+B104+B113+B122+B129</f>
        <v>42800</v>
      </c>
      <c r="C98" s="53" t="s">
        <v>64</v>
      </c>
      <c r="D98" s="54" t="s">
        <v>65</v>
      </c>
      <c r="E98" s="53" t="s">
        <v>66</v>
      </c>
      <c r="F98" s="55" t="s">
        <v>67</v>
      </c>
      <c r="G98" s="56" t="s">
        <v>17</v>
      </c>
      <c r="H98" s="57"/>
      <c r="I98" s="58">
        <f t="shared" si="6"/>
        <v>87.34693877551021</v>
      </c>
      <c r="J98" s="58"/>
      <c r="K98" s="58"/>
      <c r="M98" s="2">
        <v>490</v>
      </c>
    </row>
    <row r="99" spans="2:13" ht="12.75">
      <c r="B99" s="6"/>
      <c r="H99" s="5">
        <f t="shared" si="5"/>
        <v>0</v>
      </c>
      <c r="I99" s="38">
        <f t="shared" si="6"/>
        <v>0</v>
      </c>
      <c r="K99"/>
      <c r="M99" s="2">
        <v>490</v>
      </c>
    </row>
    <row r="100" spans="2:13" ht="12.75">
      <c r="B100" s="6">
        <v>3000</v>
      </c>
      <c r="C100" s="1" t="s">
        <v>0</v>
      </c>
      <c r="D100" s="1" t="s">
        <v>12</v>
      </c>
      <c r="E100" s="1" t="s">
        <v>68</v>
      </c>
      <c r="F100" s="60" t="s">
        <v>69</v>
      </c>
      <c r="G100" s="26" t="s">
        <v>26</v>
      </c>
      <c r="H100" s="5">
        <f t="shared" si="5"/>
        <v>-3000</v>
      </c>
      <c r="I100" s="38">
        <f t="shared" si="6"/>
        <v>6.122448979591836</v>
      </c>
      <c r="K100" t="s">
        <v>0</v>
      </c>
      <c r="L100">
        <v>2</v>
      </c>
      <c r="M100" s="2">
        <v>490</v>
      </c>
    </row>
    <row r="101" spans="2:13" ht="12.75">
      <c r="B101" s="6">
        <v>3000</v>
      </c>
      <c r="C101" s="1" t="s">
        <v>0</v>
      </c>
      <c r="D101" s="1" t="s">
        <v>12</v>
      </c>
      <c r="E101" s="1" t="s">
        <v>68</v>
      </c>
      <c r="F101" s="60" t="s">
        <v>70</v>
      </c>
      <c r="G101" s="26" t="s">
        <v>30</v>
      </c>
      <c r="H101" s="5">
        <f t="shared" si="5"/>
        <v>-6000</v>
      </c>
      <c r="I101" s="38">
        <f t="shared" si="6"/>
        <v>6.122448979591836</v>
      </c>
      <c r="K101" t="s">
        <v>0</v>
      </c>
      <c r="L101">
        <v>2</v>
      </c>
      <c r="M101" s="2">
        <v>490</v>
      </c>
    </row>
    <row r="102" spans="2:13" ht="12.75">
      <c r="B102" s="6">
        <v>3000</v>
      </c>
      <c r="C102" s="1" t="s">
        <v>0</v>
      </c>
      <c r="D102" s="1" t="s">
        <v>12</v>
      </c>
      <c r="E102" s="1" t="s">
        <v>68</v>
      </c>
      <c r="F102" s="60" t="s">
        <v>71</v>
      </c>
      <c r="G102" s="26" t="s">
        <v>72</v>
      </c>
      <c r="H102" s="5">
        <f t="shared" si="5"/>
        <v>-9000</v>
      </c>
      <c r="I102" s="38">
        <f t="shared" si="6"/>
        <v>6.122448979591836</v>
      </c>
      <c r="K102" t="s">
        <v>0</v>
      </c>
      <c r="L102">
        <v>2</v>
      </c>
      <c r="M102" s="2">
        <v>490</v>
      </c>
    </row>
    <row r="103" spans="1:13" s="14" customFormat="1" ht="12.75">
      <c r="A103" s="11"/>
      <c r="B103" s="41">
        <v>3000</v>
      </c>
      <c r="C103" s="11" t="s">
        <v>0</v>
      </c>
      <c r="D103" s="11" t="s">
        <v>12</v>
      </c>
      <c r="E103" s="11" t="s">
        <v>31</v>
      </c>
      <c r="F103" s="29" t="s">
        <v>73</v>
      </c>
      <c r="G103" s="29" t="s">
        <v>74</v>
      </c>
      <c r="H103" s="28">
        <f>H102-B103</f>
        <v>-12000</v>
      </c>
      <c r="I103" s="38">
        <f t="shared" si="6"/>
        <v>6.122448979591836</v>
      </c>
      <c r="K103" s="14" t="s">
        <v>68</v>
      </c>
      <c r="L103" s="14">
        <v>2</v>
      </c>
      <c r="M103" s="2">
        <v>490</v>
      </c>
    </row>
    <row r="104" spans="1:13" s="59" customFormat="1" ht="12.75">
      <c r="A104" s="10"/>
      <c r="B104" s="217">
        <f>SUM(B100:B103)</f>
        <v>12000</v>
      </c>
      <c r="C104" s="10" t="s">
        <v>0</v>
      </c>
      <c r="D104" s="10"/>
      <c r="E104" s="10"/>
      <c r="F104" s="17"/>
      <c r="G104" s="17"/>
      <c r="H104" s="57">
        <v>0</v>
      </c>
      <c r="I104" s="58">
        <f t="shared" si="6"/>
        <v>24.489795918367346</v>
      </c>
      <c r="M104" s="2">
        <v>490</v>
      </c>
    </row>
    <row r="105" spans="2:13" ht="12.75">
      <c r="B105" s="6"/>
      <c r="H105" s="5">
        <f t="shared" si="5"/>
        <v>0</v>
      </c>
      <c r="I105" s="38">
        <f t="shared" si="6"/>
        <v>0</v>
      </c>
      <c r="K105"/>
      <c r="M105" s="2">
        <v>490</v>
      </c>
    </row>
    <row r="106" spans="2:13" ht="12.75">
      <c r="B106" s="6"/>
      <c r="H106" s="5">
        <f t="shared" si="5"/>
        <v>0</v>
      </c>
      <c r="I106" s="38">
        <f t="shared" si="6"/>
        <v>0</v>
      </c>
      <c r="K106"/>
      <c r="M106" s="2">
        <v>490</v>
      </c>
    </row>
    <row r="107" spans="2:13" ht="12.75">
      <c r="B107" s="41">
        <v>2500</v>
      </c>
      <c r="C107" s="11" t="s">
        <v>75</v>
      </c>
      <c r="D107" s="11" t="s">
        <v>12</v>
      </c>
      <c r="E107" s="33" t="s">
        <v>38</v>
      </c>
      <c r="F107" s="26" t="s">
        <v>76</v>
      </c>
      <c r="G107" s="34" t="s">
        <v>26</v>
      </c>
      <c r="H107" s="5">
        <f t="shared" si="5"/>
        <v>-2500</v>
      </c>
      <c r="I107" s="38">
        <f t="shared" si="6"/>
        <v>5.1020408163265305</v>
      </c>
      <c r="K107" t="s">
        <v>68</v>
      </c>
      <c r="L107">
        <v>2</v>
      </c>
      <c r="M107" s="2">
        <v>490</v>
      </c>
    </row>
    <row r="108" spans="2:13" ht="12.75">
      <c r="B108" s="41">
        <v>2500</v>
      </c>
      <c r="C108" s="11" t="s">
        <v>77</v>
      </c>
      <c r="D108" s="11" t="s">
        <v>12</v>
      </c>
      <c r="E108" s="11" t="s">
        <v>38</v>
      </c>
      <c r="F108" s="26" t="s">
        <v>78</v>
      </c>
      <c r="G108" s="29" t="s">
        <v>26</v>
      </c>
      <c r="H108" s="5">
        <f t="shared" si="5"/>
        <v>-5000</v>
      </c>
      <c r="I108" s="38">
        <f t="shared" si="6"/>
        <v>5.1020408163265305</v>
      </c>
      <c r="K108" t="s">
        <v>68</v>
      </c>
      <c r="L108">
        <v>2</v>
      </c>
      <c r="M108" s="2">
        <v>490</v>
      </c>
    </row>
    <row r="109" spans="2:13" ht="12.75">
      <c r="B109" s="6">
        <v>3000</v>
      </c>
      <c r="C109" s="1" t="s">
        <v>79</v>
      </c>
      <c r="D109" s="11" t="s">
        <v>12</v>
      </c>
      <c r="E109" s="1" t="s">
        <v>38</v>
      </c>
      <c r="F109" s="26" t="s">
        <v>80</v>
      </c>
      <c r="G109" s="26" t="s">
        <v>72</v>
      </c>
      <c r="H109" s="5">
        <f t="shared" si="5"/>
        <v>-8000</v>
      </c>
      <c r="I109" s="38">
        <f t="shared" si="6"/>
        <v>6.122448979591836</v>
      </c>
      <c r="K109" t="s">
        <v>68</v>
      </c>
      <c r="L109">
        <v>2</v>
      </c>
      <c r="M109" s="2">
        <v>490</v>
      </c>
    </row>
    <row r="110" spans="2:13" ht="12.75">
      <c r="B110" s="6">
        <v>3000</v>
      </c>
      <c r="C110" s="1" t="s">
        <v>81</v>
      </c>
      <c r="D110" s="11" t="s">
        <v>12</v>
      </c>
      <c r="E110" s="1" t="s">
        <v>38</v>
      </c>
      <c r="F110" s="26" t="s">
        <v>82</v>
      </c>
      <c r="G110" s="26" t="s">
        <v>83</v>
      </c>
      <c r="H110" s="5">
        <f t="shared" si="5"/>
        <v>-11000</v>
      </c>
      <c r="I110" s="38">
        <f t="shared" si="6"/>
        <v>6.122448979591836</v>
      </c>
      <c r="K110" t="s">
        <v>68</v>
      </c>
      <c r="L110">
        <v>2</v>
      </c>
      <c r="M110" s="2">
        <v>490</v>
      </c>
    </row>
    <row r="111" spans="2:13" ht="12.75">
      <c r="B111" s="6">
        <v>2500</v>
      </c>
      <c r="C111" s="1" t="s">
        <v>84</v>
      </c>
      <c r="D111" s="11" t="s">
        <v>12</v>
      </c>
      <c r="E111" s="1" t="s">
        <v>38</v>
      </c>
      <c r="F111" s="26" t="s">
        <v>85</v>
      </c>
      <c r="G111" s="26" t="s">
        <v>83</v>
      </c>
      <c r="H111" s="5">
        <f t="shared" si="5"/>
        <v>-13500</v>
      </c>
      <c r="I111" s="38">
        <f t="shared" si="6"/>
        <v>5.1020408163265305</v>
      </c>
      <c r="K111" t="s">
        <v>68</v>
      </c>
      <c r="L111">
        <v>2</v>
      </c>
      <c r="M111" s="2">
        <v>490</v>
      </c>
    </row>
    <row r="112" spans="2:13" ht="12.75">
      <c r="B112" s="6">
        <v>2500</v>
      </c>
      <c r="C112" s="1" t="s">
        <v>86</v>
      </c>
      <c r="D112" s="11" t="s">
        <v>12</v>
      </c>
      <c r="E112" s="1" t="s">
        <v>38</v>
      </c>
      <c r="F112" s="26" t="s">
        <v>87</v>
      </c>
      <c r="G112" s="26" t="s">
        <v>83</v>
      </c>
      <c r="H112" s="5">
        <f t="shared" si="5"/>
        <v>-16000</v>
      </c>
      <c r="I112" s="38">
        <f t="shared" si="6"/>
        <v>5.1020408163265305</v>
      </c>
      <c r="K112" t="s">
        <v>68</v>
      </c>
      <c r="L112">
        <v>2</v>
      </c>
      <c r="M112" s="2">
        <v>490</v>
      </c>
    </row>
    <row r="113" spans="1:13" s="59" customFormat="1" ht="12.75">
      <c r="A113" s="10"/>
      <c r="B113" s="217">
        <f>SUM(B107:B112)</f>
        <v>16000</v>
      </c>
      <c r="C113" s="10" t="s">
        <v>52</v>
      </c>
      <c r="D113" s="10"/>
      <c r="E113" s="10"/>
      <c r="F113" s="17"/>
      <c r="G113" s="17"/>
      <c r="H113" s="57">
        <v>0</v>
      </c>
      <c r="I113" s="58">
        <f t="shared" si="6"/>
        <v>32.6530612244898</v>
      </c>
      <c r="M113" s="2">
        <v>490</v>
      </c>
    </row>
    <row r="114" spans="2:13" ht="12.75">
      <c r="B114" s="6"/>
      <c r="H114" s="5">
        <f t="shared" si="5"/>
        <v>0</v>
      </c>
      <c r="I114" s="38">
        <f t="shared" si="6"/>
        <v>0</v>
      </c>
      <c r="K114"/>
      <c r="M114" s="2">
        <v>490</v>
      </c>
    </row>
    <row r="115" spans="2:13" ht="12.75">
      <c r="B115" s="6"/>
      <c r="H115" s="5">
        <f t="shared" si="5"/>
        <v>0</v>
      </c>
      <c r="I115" s="38">
        <f t="shared" si="6"/>
        <v>0</v>
      </c>
      <c r="K115"/>
      <c r="M115" s="2">
        <v>490</v>
      </c>
    </row>
    <row r="116" spans="2:13" ht="12.75">
      <c r="B116" s="6">
        <v>800</v>
      </c>
      <c r="C116" s="11" t="s">
        <v>53</v>
      </c>
      <c r="D116" s="11" t="s">
        <v>12</v>
      </c>
      <c r="E116" s="1" t="s">
        <v>54</v>
      </c>
      <c r="F116" s="26" t="s">
        <v>73</v>
      </c>
      <c r="G116" s="26" t="s">
        <v>26</v>
      </c>
      <c r="H116" s="5">
        <f t="shared" si="5"/>
        <v>-800</v>
      </c>
      <c r="I116" s="38">
        <f t="shared" si="6"/>
        <v>1.6326530612244898</v>
      </c>
      <c r="K116" t="s">
        <v>68</v>
      </c>
      <c r="L116">
        <v>2</v>
      </c>
      <c r="M116" s="2">
        <v>490</v>
      </c>
    </row>
    <row r="117" spans="2:13" ht="12.75">
      <c r="B117" s="6">
        <v>2000</v>
      </c>
      <c r="C117" s="1" t="s">
        <v>53</v>
      </c>
      <c r="D117" s="11" t="s">
        <v>12</v>
      </c>
      <c r="E117" s="1" t="s">
        <v>54</v>
      </c>
      <c r="F117" s="26" t="s">
        <v>73</v>
      </c>
      <c r="G117" s="26" t="s">
        <v>28</v>
      </c>
      <c r="H117" s="5">
        <f t="shared" si="5"/>
        <v>-2800</v>
      </c>
      <c r="I117" s="38">
        <f t="shared" si="6"/>
        <v>4.081632653061225</v>
      </c>
      <c r="K117" t="s">
        <v>68</v>
      </c>
      <c r="L117">
        <v>2</v>
      </c>
      <c r="M117" s="2">
        <v>490</v>
      </c>
    </row>
    <row r="118" spans="2:13" ht="12.75">
      <c r="B118" s="6">
        <v>1500</v>
      </c>
      <c r="C118" s="1" t="s">
        <v>53</v>
      </c>
      <c r="D118" s="11" t="s">
        <v>12</v>
      </c>
      <c r="E118" s="1" t="s">
        <v>54</v>
      </c>
      <c r="F118" s="26" t="s">
        <v>73</v>
      </c>
      <c r="G118" s="26" t="s">
        <v>30</v>
      </c>
      <c r="H118" s="5">
        <f t="shared" si="5"/>
        <v>-4300</v>
      </c>
      <c r="I118" s="38">
        <f t="shared" si="6"/>
        <v>3.061224489795918</v>
      </c>
      <c r="K118" t="s">
        <v>68</v>
      </c>
      <c r="L118">
        <v>2</v>
      </c>
      <c r="M118" s="2">
        <v>490</v>
      </c>
    </row>
    <row r="119" spans="2:13" ht="12.75">
      <c r="B119" s="6">
        <v>1500</v>
      </c>
      <c r="C119" s="1" t="s">
        <v>53</v>
      </c>
      <c r="D119" s="11" t="s">
        <v>12</v>
      </c>
      <c r="E119" s="1" t="s">
        <v>54</v>
      </c>
      <c r="F119" s="26" t="s">
        <v>73</v>
      </c>
      <c r="G119" s="26" t="s">
        <v>74</v>
      </c>
      <c r="H119" s="5">
        <f t="shared" si="5"/>
        <v>-5800</v>
      </c>
      <c r="I119" s="38">
        <f t="shared" si="6"/>
        <v>3.061224489795918</v>
      </c>
      <c r="K119" t="s">
        <v>68</v>
      </c>
      <c r="L119">
        <v>2</v>
      </c>
      <c r="M119" s="2">
        <v>490</v>
      </c>
    </row>
    <row r="120" spans="2:13" ht="12.75">
      <c r="B120" s="6">
        <v>1500</v>
      </c>
      <c r="C120" s="1" t="s">
        <v>53</v>
      </c>
      <c r="D120" s="11" t="s">
        <v>12</v>
      </c>
      <c r="E120" s="1" t="s">
        <v>54</v>
      </c>
      <c r="F120" s="26" t="s">
        <v>73</v>
      </c>
      <c r="G120" s="26" t="s">
        <v>72</v>
      </c>
      <c r="H120" s="5">
        <f>H119-B120</f>
        <v>-7300</v>
      </c>
      <c r="I120" s="38">
        <f t="shared" si="6"/>
        <v>3.061224489795918</v>
      </c>
      <c r="K120" t="s">
        <v>68</v>
      </c>
      <c r="L120">
        <v>2</v>
      </c>
      <c r="M120" s="2">
        <v>490</v>
      </c>
    </row>
    <row r="121" spans="2:13" ht="12.75">
      <c r="B121" s="6">
        <v>1500</v>
      </c>
      <c r="C121" s="1" t="s">
        <v>53</v>
      </c>
      <c r="D121" s="11" t="s">
        <v>12</v>
      </c>
      <c r="E121" s="1" t="s">
        <v>54</v>
      </c>
      <c r="F121" s="26" t="s">
        <v>73</v>
      </c>
      <c r="G121" s="26" t="s">
        <v>83</v>
      </c>
      <c r="H121" s="5">
        <f>H120-B121</f>
        <v>-8800</v>
      </c>
      <c r="I121" s="38">
        <f t="shared" si="6"/>
        <v>3.061224489795918</v>
      </c>
      <c r="K121" t="s">
        <v>68</v>
      </c>
      <c r="L121">
        <v>2</v>
      </c>
      <c r="M121" s="2">
        <v>490</v>
      </c>
    </row>
    <row r="122" spans="1:13" s="59" customFormat="1" ht="12.75">
      <c r="A122" s="10"/>
      <c r="B122" s="217">
        <f>SUM(B116:B121)</f>
        <v>8800</v>
      </c>
      <c r="C122" s="10"/>
      <c r="D122" s="10"/>
      <c r="E122" s="10" t="s">
        <v>54</v>
      </c>
      <c r="F122" s="17"/>
      <c r="G122" s="17"/>
      <c r="H122" s="57">
        <v>0</v>
      </c>
      <c r="I122" s="58">
        <f t="shared" si="6"/>
        <v>17.959183673469386</v>
      </c>
      <c r="M122" s="2">
        <v>490</v>
      </c>
    </row>
    <row r="123" spans="2:13" ht="12.75">
      <c r="B123" s="6"/>
      <c r="H123" s="5">
        <f>H122-B123</f>
        <v>0</v>
      </c>
      <c r="I123" s="38">
        <f t="shared" si="6"/>
        <v>0</v>
      </c>
      <c r="K123"/>
      <c r="M123" s="2">
        <v>490</v>
      </c>
    </row>
    <row r="124" spans="2:13" ht="12.75">
      <c r="B124" s="6"/>
      <c r="H124" s="5">
        <f aca="true" t="shared" si="7" ref="H124:H183">H123-B124</f>
        <v>0</v>
      </c>
      <c r="I124" s="38">
        <f t="shared" si="6"/>
        <v>0</v>
      </c>
      <c r="K124"/>
      <c r="M124" s="2">
        <v>490</v>
      </c>
    </row>
    <row r="125" spans="2:13" ht="12.75">
      <c r="B125" s="6">
        <v>1500</v>
      </c>
      <c r="C125" s="36" t="s">
        <v>88</v>
      </c>
      <c r="D125" s="11" t="s">
        <v>12</v>
      </c>
      <c r="E125" s="36" t="s">
        <v>63</v>
      </c>
      <c r="F125" s="26" t="s">
        <v>73</v>
      </c>
      <c r="G125" s="26" t="s">
        <v>28</v>
      </c>
      <c r="H125" s="5">
        <f>H124-B125</f>
        <v>-1500</v>
      </c>
      <c r="I125" s="38">
        <f t="shared" si="6"/>
        <v>3.061224489795918</v>
      </c>
      <c r="J125" s="35"/>
      <c r="K125" t="s">
        <v>68</v>
      </c>
      <c r="L125" s="35">
        <v>2</v>
      </c>
      <c r="M125" s="2">
        <v>490</v>
      </c>
    </row>
    <row r="126" spans="2:13" ht="12.75">
      <c r="B126" s="6">
        <v>1500</v>
      </c>
      <c r="C126" s="1" t="s">
        <v>88</v>
      </c>
      <c r="D126" s="11" t="s">
        <v>12</v>
      </c>
      <c r="E126" s="1" t="s">
        <v>63</v>
      </c>
      <c r="F126" s="26" t="s">
        <v>73</v>
      </c>
      <c r="G126" s="26" t="s">
        <v>28</v>
      </c>
      <c r="H126" s="5">
        <f>H125-B126</f>
        <v>-3000</v>
      </c>
      <c r="I126" s="38">
        <f t="shared" si="6"/>
        <v>3.061224489795918</v>
      </c>
      <c r="K126" t="s">
        <v>68</v>
      </c>
      <c r="L126">
        <v>2</v>
      </c>
      <c r="M126" s="2">
        <v>490</v>
      </c>
    </row>
    <row r="127" spans="2:13" ht="12.75">
      <c r="B127" s="6">
        <v>1500</v>
      </c>
      <c r="C127" s="1" t="s">
        <v>88</v>
      </c>
      <c r="D127" s="11" t="s">
        <v>12</v>
      </c>
      <c r="E127" s="1" t="s">
        <v>63</v>
      </c>
      <c r="F127" s="26" t="s">
        <v>73</v>
      </c>
      <c r="G127" s="26" t="s">
        <v>30</v>
      </c>
      <c r="H127" s="5">
        <f>H126-B127</f>
        <v>-4500</v>
      </c>
      <c r="I127" s="38">
        <f t="shared" si="6"/>
        <v>3.061224489795918</v>
      </c>
      <c r="K127" t="s">
        <v>68</v>
      </c>
      <c r="L127">
        <v>2</v>
      </c>
      <c r="M127" s="2">
        <v>490</v>
      </c>
    </row>
    <row r="128" spans="2:13" ht="12.75">
      <c r="B128" s="6">
        <v>1500</v>
      </c>
      <c r="C128" s="1" t="s">
        <v>88</v>
      </c>
      <c r="D128" s="11" t="s">
        <v>12</v>
      </c>
      <c r="E128" s="1" t="s">
        <v>63</v>
      </c>
      <c r="F128" s="26" t="s">
        <v>73</v>
      </c>
      <c r="G128" s="26" t="s">
        <v>74</v>
      </c>
      <c r="H128" s="5">
        <f>H127-B128</f>
        <v>-6000</v>
      </c>
      <c r="I128" s="38">
        <f t="shared" si="6"/>
        <v>3.061224489795918</v>
      </c>
      <c r="K128" t="s">
        <v>68</v>
      </c>
      <c r="L128">
        <v>2</v>
      </c>
      <c r="M128" s="2">
        <v>490</v>
      </c>
    </row>
    <row r="129" spans="1:13" s="59" customFormat="1" ht="12.75">
      <c r="A129" s="10"/>
      <c r="B129" s="217">
        <f>SUM(B125:B128)</f>
        <v>6000</v>
      </c>
      <c r="C129" s="10"/>
      <c r="D129" s="10"/>
      <c r="E129" s="10" t="s">
        <v>63</v>
      </c>
      <c r="F129" s="17"/>
      <c r="G129" s="17"/>
      <c r="H129" s="57">
        <v>0</v>
      </c>
      <c r="I129" s="58">
        <f t="shared" si="6"/>
        <v>12.244897959183673</v>
      </c>
      <c r="M129" s="2">
        <v>490</v>
      </c>
    </row>
    <row r="130" spans="2:13" ht="12.75">
      <c r="B130" s="6"/>
      <c r="H130" s="5">
        <f t="shared" si="7"/>
        <v>0</v>
      </c>
      <c r="I130" s="38">
        <f t="shared" si="6"/>
        <v>0</v>
      </c>
      <c r="K130"/>
      <c r="M130" s="2">
        <v>490</v>
      </c>
    </row>
    <row r="131" spans="2:13" ht="12.75">
      <c r="B131" s="6"/>
      <c r="H131" s="5">
        <f t="shared" si="7"/>
        <v>0</v>
      </c>
      <c r="I131" s="38">
        <f t="shared" si="6"/>
        <v>0</v>
      </c>
      <c r="K131"/>
      <c r="M131" s="2">
        <v>490</v>
      </c>
    </row>
    <row r="132" spans="2:13" ht="12.75">
      <c r="B132" s="6"/>
      <c r="H132" s="5">
        <f t="shared" si="7"/>
        <v>0</v>
      </c>
      <c r="I132" s="38">
        <f t="shared" si="6"/>
        <v>0</v>
      </c>
      <c r="K132"/>
      <c r="M132" s="2">
        <v>490</v>
      </c>
    </row>
    <row r="133" spans="2:13" ht="12.75">
      <c r="B133" s="6"/>
      <c r="H133" s="5">
        <f t="shared" si="7"/>
        <v>0</v>
      </c>
      <c r="I133" s="38">
        <f t="shared" si="6"/>
        <v>0</v>
      </c>
      <c r="K133"/>
      <c r="M133" s="2">
        <v>490</v>
      </c>
    </row>
    <row r="134" spans="1:13" s="59" customFormat="1" ht="12.75">
      <c r="A134" s="10"/>
      <c r="B134" s="217">
        <f>+B139+B145+B150+B155</f>
        <v>18300</v>
      </c>
      <c r="C134" s="53" t="s">
        <v>89</v>
      </c>
      <c r="D134" s="54" t="s">
        <v>90</v>
      </c>
      <c r="E134" s="53" t="s">
        <v>91</v>
      </c>
      <c r="F134" s="55" t="s">
        <v>92</v>
      </c>
      <c r="G134" s="56" t="s">
        <v>93</v>
      </c>
      <c r="H134" s="57"/>
      <c r="I134" s="58">
        <f t="shared" si="6"/>
        <v>37.3469387755102</v>
      </c>
      <c r="J134" s="58"/>
      <c r="K134" s="58"/>
      <c r="M134" s="2">
        <v>490</v>
      </c>
    </row>
    <row r="135" spans="2:13" ht="12.75">
      <c r="B135" s="6"/>
      <c r="H135" s="5">
        <f t="shared" si="7"/>
        <v>0</v>
      </c>
      <c r="I135" s="38">
        <f t="shared" si="6"/>
        <v>0</v>
      </c>
      <c r="K135"/>
      <c r="M135" s="2">
        <v>490</v>
      </c>
    </row>
    <row r="136" spans="2:13" ht="12.75">
      <c r="B136" s="6">
        <v>2500</v>
      </c>
      <c r="C136" s="1" t="s">
        <v>0</v>
      </c>
      <c r="D136" s="1" t="s">
        <v>12</v>
      </c>
      <c r="E136" s="1" t="s">
        <v>94</v>
      </c>
      <c r="F136" s="60" t="s">
        <v>95</v>
      </c>
      <c r="G136" s="26" t="s">
        <v>24</v>
      </c>
      <c r="H136" s="5">
        <f t="shared" si="7"/>
        <v>-2500</v>
      </c>
      <c r="I136" s="38">
        <f t="shared" si="6"/>
        <v>5.1020408163265305</v>
      </c>
      <c r="K136" t="s">
        <v>0</v>
      </c>
      <c r="L136">
        <v>3</v>
      </c>
      <c r="M136" s="2">
        <v>490</v>
      </c>
    </row>
    <row r="137" spans="2:13" ht="12.75">
      <c r="B137" s="6">
        <v>2500</v>
      </c>
      <c r="C137" s="1" t="s">
        <v>0</v>
      </c>
      <c r="D137" s="1" t="s">
        <v>12</v>
      </c>
      <c r="E137" s="1" t="s">
        <v>94</v>
      </c>
      <c r="F137" s="60" t="s">
        <v>96</v>
      </c>
      <c r="G137" s="26" t="s">
        <v>26</v>
      </c>
      <c r="H137" s="5">
        <f t="shared" si="7"/>
        <v>-5000</v>
      </c>
      <c r="I137" s="38">
        <f t="shared" si="6"/>
        <v>5.1020408163265305</v>
      </c>
      <c r="K137" t="s">
        <v>0</v>
      </c>
      <c r="L137">
        <v>3</v>
      </c>
      <c r="M137" s="2">
        <v>490</v>
      </c>
    </row>
    <row r="138" spans="2:13" ht="12.75">
      <c r="B138" s="6">
        <v>2500</v>
      </c>
      <c r="C138" s="1" t="s">
        <v>0</v>
      </c>
      <c r="D138" s="1" t="s">
        <v>12</v>
      </c>
      <c r="E138" s="1" t="s">
        <v>94</v>
      </c>
      <c r="F138" s="60" t="s">
        <v>97</v>
      </c>
      <c r="G138" s="26" t="s">
        <v>28</v>
      </c>
      <c r="H138" s="5">
        <f t="shared" si="7"/>
        <v>-7500</v>
      </c>
      <c r="I138" s="38">
        <f t="shared" si="6"/>
        <v>5.1020408163265305</v>
      </c>
      <c r="K138" t="s">
        <v>0</v>
      </c>
      <c r="L138">
        <v>3</v>
      </c>
      <c r="M138" s="2">
        <v>490</v>
      </c>
    </row>
    <row r="139" spans="1:13" s="59" customFormat="1" ht="12.75">
      <c r="A139" s="10"/>
      <c r="B139" s="217">
        <f>SUM(B136:B138)</f>
        <v>7500</v>
      </c>
      <c r="C139" s="10" t="s">
        <v>0</v>
      </c>
      <c r="D139" s="10"/>
      <c r="E139" s="10"/>
      <c r="F139" s="17"/>
      <c r="G139" s="17"/>
      <c r="H139" s="57">
        <v>0</v>
      </c>
      <c r="I139" s="58">
        <f t="shared" si="6"/>
        <v>15.306122448979592</v>
      </c>
      <c r="M139" s="2">
        <v>490</v>
      </c>
    </row>
    <row r="140" spans="2:13" ht="12.75">
      <c r="B140" s="41"/>
      <c r="H140" s="5">
        <f t="shared" si="7"/>
        <v>0</v>
      </c>
      <c r="I140" s="38">
        <f t="shared" si="6"/>
        <v>0</v>
      </c>
      <c r="K140"/>
      <c r="M140" s="2">
        <v>490</v>
      </c>
    </row>
    <row r="141" spans="2:13" ht="12.75">
      <c r="B141" s="41"/>
      <c r="H141" s="5">
        <f t="shared" si="7"/>
        <v>0</v>
      </c>
      <c r="I141" s="38">
        <f t="shared" si="6"/>
        <v>0</v>
      </c>
      <c r="K141"/>
      <c r="M141" s="2">
        <v>490</v>
      </c>
    </row>
    <row r="142" spans="2:13" ht="12.75">
      <c r="B142" s="41">
        <v>2000</v>
      </c>
      <c r="C142" s="1" t="s">
        <v>98</v>
      </c>
      <c r="D142" s="11" t="s">
        <v>12</v>
      </c>
      <c r="E142" s="1" t="s">
        <v>38</v>
      </c>
      <c r="F142" s="26" t="s">
        <v>99</v>
      </c>
      <c r="G142" s="30" t="s">
        <v>26</v>
      </c>
      <c r="H142" s="5">
        <f t="shared" si="7"/>
        <v>-2000</v>
      </c>
      <c r="I142" s="38">
        <f t="shared" si="6"/>
        <v>4.081632653061225</v>
      </c>
      <c r="K142" t="s">
        <v>94</v>
      </c>
      <c r="L142">
        <v>3</v>
      </c>
      <c r="M142" s="2">
        <v>490</v>
      </c>
    </row>
    <row r="143" spans="1:13" s="14" customFormat="1" ht="12.75">
      <c r="A143" s="11"/>
      <c r="B143" s="41">
        <v>800</v>
      </c>
      <c r="C143" s="11" t="s">
        <v>100</v>
      </c>
      <c r="D143" s="11" t="s">
        <v>12</v>
      </c>
      <c r="E143" s="11" t="s">
        <v>38</v>
      </c>
      <c r="F143" s="26" t="s">
        <v>101</v>
      </c>
      <c r="G143" s="29" t="s">
        <v>28</v>
      </c>
      <c r="H143" s="5">
        <f t="shared" si="7"/>
        <v>-2800</v>
      </c>
      <c r="I143" s="38">
        <f t="shared" si="6"/>
        <v>1.6326530612244898</v>
      </c>
      <c r="K143" s="14" t="s">
        <v>94</v>
      </c>
      <c r="L143" s="14">
        <v>3</v>
      </c>
      <c r="M143" s="2">
        <v>490</v>
      </c>
    </row>
    <row r="144" spans="1:13" s="14" customFormat="1" ht="12.75">
      <c r="A144" s="11"/>
      <c r="B144" s="41">
        <v>1000</v>
      </c>
      <c r="C144" s="11" t="s">
        <v>102</v>
      </c>
      <c r="D144" s="11" t="s">
        <v>12</v>
      </c>
      <c r="E144" s="11" t="s">
        <v>38</v>
      </c>
      <c r="F144" s="26" t="s">
        <v>101</v>
      </c>
      <c r="G144" s="29" t="s">
        <v>28</v>
      </c>
      <c r="H144" s="5">
        <f t="shared" si="7"/>
        <v>-3800</v>
      </c>
      <c r="I144" s="38">
        <f t="shared" si="6"/>
        <v>2.0408163265306123</v>
      </c>
      <c r="K144" s="14" t="s">
        <v>94</v>
      </c>
      <c r="L144" s="14">
        <v>3</v>
      </c>
      <c r="M144" s="2">
        <v>490</v>
      </c>
    </row>
    <row r="145" spans="1:13" s="59" customFormat="1" ht="12.75">
      <c r="A145" s="10"/>
      <c r="B145" s="217">
        <f>SUM(B142:B144)</f>
        <v>3800</v>
      </c>
      <c r="C145" s="10" t="s">
        <v>52</v>
      </c>
      <c r="D145" s="10"/>
      <c r="E145" s="10"/>
      <c r="F145" s="17"/>
      <c r="G145" s="17"/>
      <c r="H145" s="57">
        <v>0</v>
      </c>
      <c r="I145" s="58">
        <f t="shared" si="6"/>
        <v>7.755102040816326</v>
      </c>
      <c r="M145" s="2">
        <v>490</v>
      </c>
    </row>
    <row r="146" spans="2:13" ht="12.75">
      <c r="B146" s="41"/>
      <c r="H146" s="5">
        <f t="shared" si="7"/>
        <v>0</v>
      </c>
      <c r="I146" s="38">
        <f t="shared" si="6"/>
        <v>0</v>
      </c>
      <c r="K146"/>
      <c r="M146" s="2">
        <v>490</v>
      </c>
    </row>
    <row r="147" spans="2:13" ht="12.75">
      <c r="B147" s="41"/>
      <c r="H147" s="5">
        <f t="shared" si="7"/>
        <v>0</v>
      </c>
      <c r="I147" s="38">
        <f t="shared" si="6"/>
        <v>0</v>
      </c>
      <c r="K147"/>
      <c r="M147" s="2">
        <v>490</v>
      </c>
    </row>
    <row r="148" spans="2:13" ht="12.75">
      <c r="B148" s="41">
        <v>1500</v>
      </c>
      <c r="C148" s="11" t="s">
        <v>53</v>
      </c>
      <c r="D148" s="11" t="s">
        <v>12</v>
      </c>
      <c r="E148" s="33" t="s">
        <v>54</v>
      </c>
      <c r="F148" s="26" t="s">
        <v>101</v>
      </c>
      <c r="G148" s="34" t="s">
        <v>26</v>
      </c>
      <c r="H148" s="5">
        <f t="shared" si="7"/>
        <v>-1500</v>
      </c>
      <c r="I148" s="38">
        <f t="shared" si="6"/>
        <v>3.061224489795918</v>
      </c>
      <c r="K148" t="s">
        <v>94</v>
      </c>
      <c r="L148">
        <v>3</v>
      </c>
      <c r="M148" s="2">
        <v>490</v>
      </c>
    </row>
    <row r="149" spans="2:13" ht="12.75">
      <c r="B149" s="6">
        <v>1500</v>
      </c>
      <c r="C149" s="1" t="s">
        <v>53</v>
      </c>
      <c r="D149" s="11" t="s">
        <v>12</v>
      </c>
      <c r="E149" s="1" t="s">
        <v>54</v>
      </c>
      <c r="F149" s="26" t="s">
        <v>101</v>
      </c>
      <c r="G149" s="26" t="s">
        <v>28</v>
      </c>
      <c r="H149" s="5">
        <f t="shared" si="7"/>
        <v>-3000</v>
      </c>
      <c r="I149" s="38">
        <f t="shared" si="6"/>
        <v>3.061224489795918</v>
      </c>
      <c r="K149" s="14" t="s">
        <v>94</v>
      </c>
      <c r="L149">
        <v>3</v>
      </c>
      <c r="M149" s="2">
        <v>490</v>
      </c>
    </row>
    <row r="150" spans="1:13" s="59" customFormat="1" ht="12" customHeight="1">
      <c r="A150" s="10"/>
      <c r="B150" s="217">
        <f>SUM(B148:B149)</f>
        <v>3000</v>
      </c>
      <c r="C150" s="10"/>
      <c r="D150" s="10"/>
      <c r="E150" s="10" t="s">
        <v>54</v>
      </c>
      <c r="F150" s="17"/>
      <c r="G150" s="17"/>
      <c r="H150" s="57">
        <v>0</v>
      </c>
      <c r="I150" s="58">
        <f t="shared" si="6"/>
        <v>6.122448979591836</v>
      </c>
      <c r="M150" s="2">
        <v>490</v>
      </c>
    </row>
    <row r="151" spans="2:13" ht="12.75">
      <c r="B151" s="41"/>
      <c r="H151" s="5">
        <f t="shared" si="7"/>
        <v>0</v>
      </c>
      <c r="I151" s="38">
        <f t="shared" si="6"/>
        <v>0</v>
      </c>
      <c r="K151"/>
      <c r="M151" s="2">
        <v>490</v>
      </c>
    </row>
    <row r="152" spans="2:13" ht="12.75">
      <c r="B152" s="41"/>
      <c r="H152" s="5">
        <f t="shared" si="7"/>
        <v>0</v>
      </c>
      <c r="I152" s="38">
        <f t="shared" si="6"/>
        <v>0</v>
      </c>
      <c r="K152"/>
      <c r="M152" s="2">
        <v>490</v>
      </c>
    </row>
    <row r="153" spans="2:13" ht="12.75">
      <c r="B153" s="41">
        <v>2000</v>
      </c>
      <c r="C153" s="11" t="s">
        <v>103</v>
      </c>
      <c r="D153" s="11" t="s">
        <v>12</v>
      </c>
      <c r="E153" s="11" t="s">
        <v>38</v>
      </c>
      <c r="F153" s="26" t="s">
        <v>101</v>
      </c>
      <c r="G153" s="29" t="s">
        <v>26</v>
      </c>
      <c r="H153" s="5">
        <f t="shared" si="7"/>
        <v>-2000</v>
      </c>
      <c r="I153" s="38">
        <f t="shared" si="6"/>
        <v>4.081632653061225</v>
      </c>
      <c r="K153" t="s">
        <v>94</v>
      </c>
      <c r="L153">
        <v>3</v>
      </c>
      <c r="M153" s="2">
        <v>490</v>
      </c>
    </row>
    <row r="154" spans="2:13" ht="12.75">
      <c r="B154" s="6">
        <v>2000</v>
      </c>
      <c r="C154" s="1" t="s">
        <v>103</v>
      </c>
      <c r="D154" s="11" t="s">
        <v>12</v>
      </c>
      <c r="E154" s="1" t="s">
        <v>38</v>
      </c>
      <c r="F154" s="26" t="s">
        <v>101</v>
      </c>
      <c r="G154" s="26" t="s">
        <v>28</v>
      </c>
      <c r="H154" s="5">
        <f t="shared" si="7"/>
        <v>-4000</v>
      </c>
      <c r="I154" s="38">
        <f aca="true" t="shared" si="8" ref="I154:I217">+B154/M154</f>
        <v>4.081632653061225</v>
      </c>
      <c r="K154" s="14" t="s">
        <v>94</v>
      </c>
      <c r="L154">
        <v>3</v>
      </c>
      <c r="M154" s="2">
        <v>490</v>
      </c>
    </row>
    <row r="155" spans="1:13" s="59" customFormat="1" ht="12.75">
      <c r="A155" s="10"/>
      <c r="B155" s="217">
        <f>SUM(B153:B154)</f>
        <v>4000</v>
      </c>
      <c r="C155" s="10" t="s">
        <v>103</v>
      </c>
      <c r="D155" s="10"/>
      <c r="E155" s="10"/>
      <c r="F155" s="17"/>
      <c r="G155" s="17"/>
      <c r="H155" s="57">
        <v>0</v>
      </c>
      <c r="I155" s="58">
        <f t="shared" si="8"/>
        <v>8.16326530612245</v>
      </c>
      <c r="M155" s="2">
        <v>490</v>
      </c>
    </row>
    <row r="156" spans="2:13" ht="12.75">
      <c r="B156" s="41"/>
      <c r="H156" s="5">
        <f t="shared" si="7"/>
        <v>0</v>
      </c>
      <c r="I156" s="38">
        <f t="shared" si="8"/>
        <v>0</v>
      </c>
      <c r="K156"/>
      <c r="M156" s="2">
        <v>490</v>
      </c>
    </row>
    <row r="157" spans="2:13" ht="12.75">
      <c r="B157" s="41"/>
      <c r="H157" s="5">
        <f>H156-B157</f>
        <v>0</v>
      </c>
      <c r="I157" s="38">
        <f t="shared" si="8"/>
        <v>0</v>
      </c>
      <c r="K157"/>
      <c r="M157" s="2">
        <v>490</v>
      </c>
    </row>
    <row r="158" spans="2:13" ht="12.75">
      <c r="B158" s="41"/>
      <c r="H158" s="5">
        <f>H157-B158</f>
        <v>0</v>
      </c>
      <c r="I158" s="38">
        <f t="shared" si="8"/>
        <v>0</v>
      </c>
      <c r="K158"/>
      <c r="M158" s="2">
        <v>490</v>
      </c>
    </row>
    <row r="159" spans="2:13" ht="12.75">
      <c r="B159" s="41"/>
      <c r="H159" s="5">
        <f>H158-B159</f>
        <v>0</v>
      </c>
      <c r="I159" s="38">
        <f t="shared" si="8"/>
        <v>0</v>
      </c>
      <c r="K159"/>
      <c r="M159" s="2">
        <v>490</v>
      </c>
    </row>
    <row r="160" spans="1:13" s="59" customFormat="1" ht="12.75">
      <c r="A160" s="10"/>
      <c r="B160" s="217">
        <f>+B167+B175+B179+B184</f>
        <v>18700</v>
      </c>
      <c r="C160" s="53" t="s">
        <v>104</v>
      </c>
      <c r="D160" s="54" t="s">
        <v>65</v>
      </c>
      <c r="E160" s="53" t="s">
        <v>91</v>
      </c>
      <c r="F160" s="69" t="s">
        <v>105</v>
      </c>
      <c r="G160" s="56" t="s">
        <v>106</v>
      </c>
      <c r="H160" s="57"/>
      <c r="I160" s="58">
        <f t="shared" si="8"/>
        <v>38.16326530612245</v>
      </c>
      <c r="J160" s="58"/>
      <c r="K160" s="58"/>
      <c r="M160" s="2">
        <v>490</v>
      </c>
    </row>
    <row r="161" spans="2:13" ht="12.75">
      <c r="B161" s="41"/>
      <c r="H161" s="5">
        <f t="shared" si="7"/>
        <v>0</v>
      </c>
      <c r="I161" s="38">
        <f t="shared" si="8"/>
        <v>0</v>
      </c>
      <c r="K161"/>
      <c r="M161" s="2">
        <v>490</v>
      </c>
    </row>
    <row r="162" spans="2:13" ht="12.75">
      <c r="B162" s="6">
        <v>2000</v>
      </c>
      <c r="C162" s="1" t="s">
        <v>0</v>
      </c>
      <c r="D162" s="1" t="s">
        <v>12</v>
      </c>
      <c r="E162" s="11" t="s">
        <v>1122</v>
      </c>
      <c r="F162" s="60" t="s">
        <v>107</v>
      </c>
      <c r="G162" s="26" t="s">
        <v>26</v>
      </c>
      <c r="H162" s="5">
        <f t="shared" si="7"/>
        <v>-2000</v>
      </c>
      <c r="I162" s="38">
        <f t="shared" si="8"/>
        <v>4.081632653061225</v>
      </c>
      <c r="K162" t="s">
        <v>0</v>
      </c>
      <c r="L162">
        <v>4</v>
      </c>
      <c r="M162" s="2">
        <v>490</v>
      </c>
    </row>
    <row r="163" spans="2:13" ht="12.75">
      <c r="B163" s="6">
        <v>2000</v>
      </c>
      <c r="C163" s="1" t="s">
        <v>0</v>
      </c>
      <c r="D163" s="1" t="s">
        <v>12</v>
      </c>
      <c r="E163" s="11" t="s">
        <v>1122</v>
      </c>
      <c r="F163" s="60" t="s">
        <v>108</v>
      </c>
      <c r="G163" s="26" t="s">
        <v>28</v>
      </c>
      <c r="H163" s="5">
        <f t="shared" si="7"/>
        <v>-4000</v>
      </c>
      <c r="I163" s="38">
        <f t="shared" si="8"/>
        <v>4.081632653061225</v>
      </c>
      <c r="K163" t="s">
        <v>0</v>
      </c>
      <c r="L163">
        <v>4</v>
      </c>
      <c r="M163" s="2">
        <v>490</v>
      </c>
    </row>
    <row r="164" spans="2:13" ht="12.75">
      <c r="B164" s="6">
        <v>2000</v>
      </c>
      <c r="C164" s="1" t="s">
        <v>0</v>
      </c>
      <c r="D164" s="1" t="s">
        <v>12</v>
      </c>
      <c r="E164" s="11" t="s">
        <v>1122</v>
      </c>
      <c r="F164" s="60" t="s">
        <v>109</v>
      </c>
      <c r="G164" s="26" t="s">
        <v>30</v>
      </c>
      <c r="H164" s="5">
        <f t="shared" si="7"/>
        <v>-6000</v>
      </c>
      <c r="I164" s="38">
        <f t="shared" si="8"/>
        <v>4.081632653061225</v>
      </c>
      <c r="K164" t="s">
        <v>0</v>
      </c>
      <c r="L164">
        <v>4</v>
      </c>
      <c r="M164" s="2">
        <v>490</v>
      </c>
    </row>
    <row r="165" spans="2:13" ht="12.75">
      <c r="B165" s="6">
        <v>2000</v>
      </c>
      <c r="C165" s="1" t="s">
        <v>0</v>
      </c>
      <c r="D165" s="1" t="s">
        <v>12</v>
      </c>
      <c r="E165" s="11" t="s">
        <v>1122</v>
      </c>
      <c r="F165" s="60" t="s">
        <v>110</v>
      </c>
      <c r="G165" s="26" t="s">
        <v>74</v>
      </c>
      <c r="H165" s="5">
        <f t="shared" si="7"/>
        <v>-8000</v>
      </c>
      <c r="I165" s="38">
        <f t="shared" si="8"/>
        <v>4.081632653061225</v>
      </c>
      <c r="K165" t="s">
        <v>0</v>
      </c>
      <c r="L165">
        <v>4</v>
      </c>
      <c r="M165" s="2">
        <v>490</v>
      </c>
    </row>
    <row r="166" spans="2:13" ht="12.75">
      <c r="B166" s="6">
        <v>2000</v>
      </c>
      <c r="C166" s="1" t="s">
        <v>0</v>
      </c>
      <c r="D166" s="1" t="s">
        <v>12</v>
      </c>
      <c r="E166" s="11" t="s">
        <v>1122</v>
      </c>
      <c r="F166" s="60" t="s">
        <v>111</v>
      </c>
      <c r="G166" s="26" t="s">
        <v>83</v>
      </c>
      <c r="H166" s="5">
        <f t="shared" si="7"/>
        <v>-10000</v>
      </c>
      <c r="I166" s="38">
        <f t="shared" si="8"/>
        <v>4.081632653061225</v>
      </c>
      <c r="K166" t="s">
        <v>0</v>
      </c>
      <c r="L166">
        <v>4</v>
      </c>
      <c r="M166" s="2">
        <v>490</v>
      </c>
    </row>
    <row r="167" spans="1:13" s="59" customFormat="1" ht="12.75">
      <c r="A167" s="10"/>
      <c r="B167" s="217">
        <f>SUM(B162:B166)</f>
        <v>10000</v>
      </c>
      <c r="C167" s="10" t="s">
        <v>0</v>
      </c>
      <c r="D167" s="10"/>
      <c r="E167" s="10"/>
      <c r="F167" s="17"/>
      <c r="G167" s="17"/>
      <c r="H167" s="57">
        <v>0</v>
      </c>
      <c r="I167" s="58">
        <f t="shared" si="8"/>
        <v>20.408163265306122</v>
      </c>
      <c r="M167" s="2">
        <v>490</v>
      </c>
    </row>
    <row r="168" spans="2:13" ht="12.75">
      <c r="B168" s="41"/>
      <c r="H168" s="5">
        <f t="shared" si="7"/>
        <v>0</v>
      </c>
      <c r="I168" s="38">
        <f t="shared" si="8"/>
        <v>0</v>
      </c>
      <c r="K168"/>
      <c r="M168" s="2">
        <v>490</v>
      </c>
    </row>
    <row r="169" spans="2:13" ht="12.75">
      <c r="B169" s="41"/>
      <c r="H169" s="5">
        <f t="shared" si="7"/>
        <v>0</v>
      </c>
      <c r="I169" s="38">
        <f t="shared" si="8"/>
        <v>0</v>
      </c>
      <c r="K169"/>
      <c r="M169" s="2">
        <v>490</v>
      </c>
    </row>
    <row r="170" spans="2:13" ht="12.75">
      <c r="B170" s="6">
        <v>2000</v>
      </c>
      <c r="C170" s="1" t="s">
        <v>112</v>
      </c>
      <c r="D170" s="1" t="s">
        <v>12</v>
      </c>
      <c r="E170" s="1" t="s">
        <v>38</v>
      </c>
      <c r="F170" s="26" t="s">
        <v>1157</v>
      </c>
      <c r="G170" s="26" t="s">
        <v>28</v>
      </c>
      <c r="H170" s="5">
        <f t="shared" si="7"/>
        <v>-2000</v>
      </c>
      <c r="I170" s="38">
        <f t="shared" si="8"/>
        <v>4.081632653061225</v>
      </c>
      <c r="K170" t="s">
        <v>1158</v>
      </c>
      <c r="L170">
        <v>4</v>
      </c>
      <c r="M170" s="2">
        <v>490</v>
      </c>
    </row>
    <row r="171" spans="2:13" ht="12.75">
      <c r="B171" s="6">
        <v>2000</v>
      </c>
      <c r="C171" s="1" t="s">
        <v>113</v>
      </c>
      <c r="D171" s="1" t="s">
        <v>12</v>
      </c>
      <c r="E171" s="1" t="s">
        <v>38</v>
      </c>
      <c r="F171" s="26" t="s">
        <v>1157</v>
      </c>
      <c r="G171" s="26" t="s">
        <v>30</v>
      </c>
      <c r="H171" s="5">
        <f t="shared" si="7"/>
        <v>-4000</v>
      </c>
      <c r="I171" s="38">
        <f t="shared" si="8"/>
        <v>4.081632653061225</v>
      </c>
      <c r="K171" t="s">
        <v>1158</v>
      </c>
      <c r="L171" s="14">
        <v>4</v>
      </c>
      <c r="M171" s="2">
        <v>490</v>
      </c>
    </row>
    <row r="172" spans="2:13" ht="12.75">
      <c r="B172" s="6">
        <v>700</v>
      </c>
      <c r="C172" s="1" t="s">
        <v>114</v>
      </c>
      <c r="D172" s="1" t="s">
        <v>12</v>
      </c>
      <c r="E172" s="1" t="s">
        <v>38</v>
      </c>
      <c r="F172" s="26" t="s">
        <v>1157</v>
      </c>
      <c r="G172" s="26" t="s">
        <v>74</v>
      </c>
      <c r="H172" s="5">
        <f t="shared" si="7"/>
        <v>-4700</v>
      </c>
      <c r="I172" s="38">
        <f t="shared" si="8"/>
        <v>1.4285714285714286</v>
      </c>
      <c r="K172" t="s">
        <v>1158</v>
      </c>
      <c r="L172" s="14">
        <v>4</v>
      </c>
      <c r="M172" s="2">
        <v>490</v>
      </c>
    </row>
    <row r="173" spans="2:13" ht="12.75">
      <c r="B173" s="6">
        <v>1700</v>
      </c>
      <c r="C173" s="1" t="s">
        <v>115</v>
      </c>
      <c r="D173" s="1" t="s">
        <v>12</v>
      </c>
      <c r="E173" s="1" t="s">
        <v>38</v>
      </c>
      <c r="F173" s="26" t="s">
        <v>1157</v>
      </c>
      <c r="G173" s="26" t="s">
        <v>72</v>
      </c>
      <c r="H173" s="5">
        <f t="shared" si="7"/>
        <v>-6400</v>
      </c>
      <c r="I173" s="38">
        <f t="shared" si="8"/>
        <v>3.4693877551020407</v>
      </c>
      <c r="K173" t="s">
        <v>1158</v>
      </c>
      <c r="L173" s="14">
        <v>4</v>
      </c>
      <c r="M173" s="2">
        <v>490</v>
      </c>
    </row>
    <row r="174" spans="2:13" ht="12.75">
      <c r="B174" s="6">
        <v>1000</v>
      </c>
      <c r="C174" s="1" t="s">
        <v>116</v>
      </c>
      <c r="D174" s="1" t="s">
        <v>12</v>
      </c>
      <c r="E174" s="1" t="s">
        <v>38</v>
      </c>
      <c r="F174" s="26" t="s">
        <v>1157</v>
      </c>
      <c r="G174" s="26" t="s">
        <v>83</v>
      </c>
      <c r="H174" s="5">
        <f t="shared" si="7"/>
        <v>-7400</v>
      </c>
      <c r="I174" s="38">
        <f t="shared" si="8"/>
        <v>2.0408163265306123</v>
      </c>
      <c r="K174" t="s">
        <v>1158</v>
      </c>
      <c r="L174">
        <v>4</v>
      </c>
      <c r="M174" s="2">
        <v>490</v>
      </c>
    </row>
    <row r="175" spans="1:13" s="59" customFormat="1" ht="12.75">
      <c r="A175" s="10"/>
      <c r="B175" s="217">
        <f>SUM(B170:B174)</f>
        <v>7400</v>
      </c>
      <c r="C175" s="10" t="s">
        <v>52</v>
      </c>
      <c r="D175" s="10"/>
      <c r="E175" s="10"/>
      <c r="F175" s="17"/>
      <c r="G175" s="17"/>
      <c r="H175" s="57">
        <v>0</v>
      </c>
      <c r="I175" s="58">
        <f t="shared" si="8"/>
        <v>15.10204081632653</v>
      </c>
      <c r="M175" s="2">
        <v>490</v>
      </c>
    </row>
    <row r="176" spans="2:13" ht="12.75">
      <c r="B176" s="41"/>
      <c r="H176" s="5">
        <f t="shared" si="7"/>
        <v>0</v>
      </c>
      <c r="I176" s="38">
        <f t="shared" si="8"/>
        <v>0</v>
      </c>
      <c r="K176"/>
      <c r="M176" s="2">
        <v>490</v>
      </c>
    </row>
    <row r="177" spans="2:13" ht="12.75">
      <c r="B177" s="41"/>
      <c r="H177" s="5">
        <f t="shared" si="7"/>
        <v>0</v>
      </c>
      <c r="I177" s="38">
        <f t="shared" si="8"/>
        <v>0</v>
      </c>
      <c r="K177"/>
      <c r="M177" s="2">
        <v>490</v>
      </c>
    </row>
    <row r="178" spans="2:13" ht="12.75">
      <c r="B178" s="6">
        <v>200</v>
      </c>
      <c r="C178" s="1" t="s">
        <v>53</v>
      </c>
      <c r="D178" s="1" t="s">
        <v>12</v>
      </c>
      <c r="E178" s="1" t="s">
        <v>54</v>
      </c>
      <c r="F178" s="26" t="s">
        <v>1157</v>
      </c>
      <c r="G178" s="26" t="s">
        <v>74</v>
      </c>
      <c r="H178" s="5">
        <f t="shared" si="7"/>
        <v>-200</v>
      </c>
      <c r="I178" s="38">
        <f t="shared" si="8"/>
        <v>0.40816326530612246</v>
      </c>
      <c r="K178" t="s">
        <v>1158</v>
      </c>
      <c r="L178" s="14">
        <v>4</v>
      </c>
      <c r="M178" s="2">
        <v>490</v>
      </c>
    </row>
    <row r="179" spans="1:13" s="59" customFormat="1" ht="12.75">
      <c r="A179" s="10"/>
      <c r="B179" s="217">
        <f>SUM(B178)</f>
        <v>200</v>
      </c>
      <c r="C179" s="10"/>
      <c r="D179" s="10"/>
      <c r="E179" s="10" t="s">
        <v>54</v>
      </c>
      <c r="F179" s="17"/>
      <c r="G179" s="17"/>
      <c r="H179" s="57">
        <v>0</v>
      </c>
      <c r="I179" s="58">
        <f t="shared" si="8"/>
        <v>0.40816326530612246</v>
      </c>
      <c r="M179" s="2">
        <v>490</v>
      </c>
    </row>
    <row r="180" spans="2:13" ht="12.75">
      <c r="B180" s="41"/>
      <c r="H180" s="5">
        <f t="shared" si="7"/>
        <v>0</v>
      </c>
      <c r="I180" s="38">
        <f t="shared" si="8"/>
        <v>0</v>
      </c>
      <c r="K180"/>
      <c r="M180" s="2">
        <v>490</v>
      </c>
    </row>
    <row r="181" spans="2:13" ht="12.75">
      <c r="B181" s="41"/>
      <c r="H181" s="5">
        <f t="shared" si="7"/>
        <v>0</v>
      </c>
      <c r="I181" s="38">
        <f t="shared" si="8"/>
        <v>0</v>
      </c>
      <c r="K181"/>
      <c r="M181" s="2">
        <v>490</v>
      </c>
    </row>
    <row r="182" spans="1:13" ht="12.75">
      <c r="A182" s="11"/>
      <c r="B182" s="41">
        <v>600</v>
      </c>
      <c r="C182" s="11" t="s">
        <v>62</v>
      </c>
      <c r="D182" s="11" t="s">
        <v>12</v>
      </c>
      <c r="E182" s="11" t="s">
        <v>63</v>
      </c>
      <c r="F182" s="26" t="s">
        <v>1157</v>
      </c>
      <c r="G182" s="29" t="s">
        <v>28</v>
      </c>
      <c r="H182" s="28">
        <f t="shared" si="7"/>
        <v>-600</v>
      </c>
      <c r="I182" s="38">
        <f t="shared" si="8"/>
        <v>1.2244897959183674</v>
      </c>
      <c r="J182" s="14"/>
      <c r="K182" t="s">
        <v>1158</v>
      </c>
      <c r="L182" s="14">
        <v>4</v>
      </c>
      <c r="M182" s="2">
        <v>490</v>
      </c>
    </row>
    <row r="183" spans="2:13" ht="12.75">
      <c r="B183" s="6">
        <v>500</v>
      </c>
      <c r="C183" s="11" t="s">
        <v>62</v>
      </c>
      <c r="D183" s="1" t="s">
        <v>12</v>
      </c>
      <c r="E183" s="1" t="s">
        <v>63</v>
      </c>
      <c r="F183" s="26" t="s">
        <v>1157</v>
      </c>
      <c r="G183" s="26" t="s">
        <v>30</v>
      </c>
      <c r="H183" s="5">
        <f t="shared" si="7"/>
        <v>-1100</v>
      </c>
      <c r="I183" s="38">
        <f t="shared" si="8"/>
        <v>1.0204081632653061</v>
      </c>
      <c r="K183" t="s">
        <v>1158</v>
      </c>
      <c r="L183" s="14">
        <v>4</v>
      </c>
      <c r="M183" s="2">
        <v>490</v>
      </c>
    </row>
    <row r="184" spans="1:13" s="59" customFormat="1" ht="12.75">
      <c r="A184" s="10"/>
      <c r="B184" s="217">
        <f>SUM(B182:B183)</f>
        <v>1100</v>
      </c>
      <c r="C184" s="10"/>
      <c r="D184" s="10"/>
      <c r="E184" s="10" t="s">
        <v>63</v>
      </c>
      <c r="F184" s="17"/>
      <c r="G184" s="17"/>
      <c r="H184" s="57">
        <v>0</v>
      </c>
      <c r="I184" s="58">
        <f t="shared" si="8"/>
        <v>2.2448979591836733</v>
      </c>
      <c r="M184" s="2">
        <v>490</v>
      </c>
    </row>
    <row r="185" spans="2:13" ht="12.75">
      <c r="B185" s="41"/>
      <c r="H185" s="5">
        <f aca="true" t="shared" si="9" ref="H185:H232">H184-B185</f>
        <v>0</v>
      </c>
      <c r="I185" s="38">
        <f t="shared" si="8"/>
        <v>0</v>
      </c>
      <c r="K185"/>
      <c r="M185" s="2">
        <v>490</v>
      </c>
    </row>
    <row r="186" spans="2:13" ht="12.75">
      <c r="B186" s="41"/>
      <c r="H186" s="5">
        <f t="shared" si="9"/>
        <v>0</v>
      </c>
      <c r="I186" s="38">
        <f t="shared" si="8"/>
        <v>0</v>
      </c>
      <c r="K186"/>
      <c r="M186" s="2">
        <v>490</v>
      </c>
    </row>
    <row r="187" spans="2:13" ht="12.75">
      <c r="B187" s="41"/>
      <c r="H187" s="5">
        <f t="shared" si="9"/>
        <v>0</v>
      </c>
      <c r="I187" s="38">
        <f t="shared" si="8"/>
        <v>0</v>
      </c>
      <c r="K187"/>
      <c r="M187" s="2">
        <v>490</v>
      </c>
    </row>
    <row r="188" spans="2:13" ht="12.75">
      <c r="B188" s="41"/>
      <c r="H188" s="5">
        <f t="shared" si="9"/>
        <v>0</v>
      </c>
      <c r="I188" s="38">
        <f t="shared" si="8"/>
        <v>0</v>
      </c>
      <c r="K188"/>
      <c r="M188" s="2">
        <v>490</v>
      </c>
    </row>
    <row r="189" spans="1:13" s="59" customFormat="1" ht="12.75">
      <c r="A189" s="10"/>
      <c r="B189" s="217">
        <f>+B194</f>
        <v>3000</v>
      </c>
      <c r="C189" s="53" t="s">
        <v>117</v>
      </c>
      <c r="D189" s="54" t="s">
        <v>118</v>
      </c>
      <c r="E189" s="53" t="s">
        <v>119</v>
      </c>
      <c r="F189" s="69" t="s">
        <v>120</v>
      </c>
      <c r="G189" s="56" t="s">
        <v>121</v>
      </c>
      <c r="H189" s="57"/>
      <c r="I189" s="58">
        <f t="shared" si="8"/>
        <v>6.122448979591836</v>
      </c>
      <c r="J189" s="58"/>
      <c r="K189" s="58"/>
      <c r="M189" s="2">
        <v>490</v>
      </c>
    </row>
    <row r="190" spans="2:13" ht="12.75">
      <c r="B190" s="41"/>
      <c r="H190" s="5">
        <f t="shared" si="9"/>
        <v>0</v>
      </c>
      <c r="I190" s="38">
        <f t="shared" si="8"/>
        <v>0</v>
      </c>
      <c r="K190"/>
      <c r="M190" s="2">
        <v>490</v>
      </c>
    </row>
    <row r="191" spans="2:13" ht="12.75">
      <c r="B191" s="41">
        <v>1000</v>
      </c>
      <c r="C191" s="1" t="s">
        <v>53</v>
      </c>
      <c r="D191" s="11" t="s">
        <v>12</v>
      </c>
      <c r="E191" s="1" t="s">
        <v>54</v>
      </c>
      <c r="F191" s="26" t="s">
        <v>122</v>
      </c>
      <c r="G191" s="30" t="s">
        <v>28</v>
      </c>
      <c r="H191" s="5">
        <f t="shared" si="9"/>
        <v>-1000</v>
      </c>
      <c r="I191" s="38">
        <f t="shared" si="8"/>
        <v>2.0408163265306123</v>
      </c>
      <c r="K191" t="s">
        <v>123</v>
      </c>
      <c r="L191">
        <v>5</v>
      </c>
      <c r="M191" s="2">
        <v>490</v>
      </c>
    </row>
    <row r="192" spans="2:13" ht="12.75">
      <c r="B192" s="41">
        <v>800</v>
      </c>
      <c r="C192" s="32" t="s">
        <v>53</v>
      </c>
      <c r="D192" s="11" t="s">
        <v>12</v>
      </c>
      <c r="E192" s="32" t="s">
        <v>54</v>
      </c>
      <c r="F192" s="26" t="s">
        <v>122</v>
      </c>
      <c r="G192" s="30" t="s">
        <v>30</v>
      </c>
      <c r="H192" s="5">
        <f>H191-B192</f>
        <v>-1800</v>
      </c>
      <c r="I192" s="38">
        <f t="shared" si="8"/>
        <v>1.6326530612244898</v>
      </c>
      <c r="K192" t="s">
        <v>123</v>
      </c>
      <c r="L192">
        <v>5</v>
      </c>
      <c r="M192" s="2">
        <v>490</v>
      </c>
    </row>
    <row r="193" spans="2:13" ht="12.75">
      <c r="B193" s="41">
        <v>1200</v>
      </c>
      <c r="C193" s="11" t="s">
        <v>53</v>
      </c>
      <c r="D193" s="11" t="s">
        <v>12</v>
      </c>
      <c r="E193" s="33" t="s">
        <v>54</v>
      </c>
      <c r="F193" s="26" t="s">
        <v>122</v>
      </c>
      <c r="G193" s="34" t="s">
        <v>74</v>
      </c>
      <c r="H193" s="5">
        <f>H192-B193</f>
        <v>-3000</v>
      </c>
      <c r="I193" s="38">
        <f t="shared" si="8"/>
        <v>2.4489795918367347</v>
      </c>
      <c r="K193" t="s">
        <v>123</v>
      </c>
      <c r="L193">
        <v>5</v>
      </c>
      <c r="M193" s="2">
        <v>490</v>
      </c>
    </row>
    <row r="194" spans="1:13" s="59" customFormat="1" ht="12.75">
      <c r="A194" s="10"/>
      <c r="B194" s="217">
        <f>SUM(B191:B193)</f>
        <v>3000</v>
      </c>
      <c r="C194" s="10"/>
      <c r="D194" s="10"/>
      <c r="E194" s="71" t="s">
        <v>54</v>
      </c>
      <c r="F194" s="17"/>
      <c r="G194" s="17"/>
      <c r="H194" s="57">
        <v>0</v>
      </c>
      <c r="I194" s="58">
        <f t="shared" si="8"/>
        <v>6.122448979591836</v>
      </c>
      <c r="M194" s="2">
        <v>490</v>
      </c>
    </row>
    <row r="195" spans="2:13" ht="12.75">
      <c r="B195" s="41"/>
      <c r="H195" s="5">
        <f t="shared" si="9"/>
        <v>0</v>
      </c>
      <c r="I195" s="38">
        <f t="shared" si="8"/>
        <v>0</v>
      </c>
      <c r="K195"/>
      <c r="M195" s="2">
        <v>490</v>
      </c>
    </row>
    <row r="196" spans="2:13" ht="12.75">
      <c r="B196" s="41"/>
      <c r="H196" s="5">
        <f t="shared" si="9"/>
        <v>0</v>
      </c>
      <c r="I196" s="38">
        <f t="shared" si="8"/>
        <v>0</v>
      </c>
      <c r="K196"/>
      <c r="M196" s="2">
        <v>490</v>
      </c>
    </row>
    <row r="197" spans="2:13" ht="12.75">
      <c r="B197" s="41"/>
      <c r="H197" s="5">
        <f t="shared" si="9"/>
        <v>0</v>
      </c>
      <c r="I197" s="38">
        <f t="shared" si="8"/>
        <v>0</v>
      </c>
      <c r="K197"/>
      <c r="M197" s="2">
        <v>490</v>
      </c>
    </row>
    <row r="198" spans="2:13" ht="12.75">
      <c r="B198" s="41"/>
      <c r="H198" s="5">
        <f t="shared" si="9"/>
        <v>0</v>
      </c>
      <c r="I198" s="38">
        <f t="shared" si="8"/>
        <v>0</v>
      </c>
      <c r="K198"/>
      <c r="M198" s="2">
        <v>490</v>
      </c>
    </row>
    <row r="199" spans="1:13" s="59" customFormat="1" ht="12.75">
      <c r="A199" s="10"/>
      <c r="B199" s="217">
        <f>+B202+B207+B211</f>
        <v>3000</v>
      </c>
      <c r="C199" s="53" t="s">
        <v>124</v>
      </c>
      <c r="D199" s="54" t="s">
        <v>125</v>
      </c>
      <c r="E199" s="53" t="s">
        <v>119</v>
      </c>
      <c r="F199" s="69" t="s">
        <v>120</v>
      </c>
      <c r="G199" s="56" t="s">
        <v>121</v>
      </c>
      <c r="H199" s="57"/>
      <c r="I199" s="58">
        <f t="shared" si="8"/>
        <v>6.122448979591836</v>
      </c>
      <c r="J199" s="58"/>
      <c r="K199" s="58"/>
      <c r="M199" s="2">
        <v>490</v>
      </c>
    </row>
    <row r="200" spans="2:13" ht="12.75">
      <c r="B200" s="41"/>
      <c r="H200" s="5">
        <f t="shared" si="9"/>
        <v>0</v>
      </c>
      <c r="I200" s="38">
        <f t="shared" si="8"/>
        <v>0</v>
      </c>
      <c r="K200"/>
      <c r="M200" s="2">
        <v>490</v>
      </c>
    </row>
    <row r="201" spans="2:13" ht="12.75">
      <c r="B201" s="41">
        <v>1200</v>
      </c>
      <c r="C201" s="1" t="s">
        <v>126</v>
      </c>
      <c r="D201" s="11" t="s">
        <v>12</v>
      </c>
      <c r="E201" s="1" t="s">
        <v>38</v>
      </c>
      <c r="F201" s="26" t="s">
        <v>127</v>
      </c>
      <c r="G201" s="30" t="s">
        <v>30</v>
      </c>
      <c r="H201" s="5">
        <f t="shared" si="9"/>
        <v>-1200</v>
      </c>
      <c r="I201" s="38">
        <f t="shared" si="8"/>
        <v>2.4489795918367347</v>
      </c>
      <c r="K201" t="s">
        <v>128</v>
      </c>
      <c r="L201">
        <v>6</v>
      </c>
      <c r="M201" s="2">
        <v>490</v>
      </c>
    </row>
    <row r="202" spans="1:13" s="59" customFormat="1" ht="12.75">
      <c r="A202" s="10"/>
      <c r="B202" s="217">
        <f>SUM(B201)</f>
        <v>1200</v>
      </c>
      <c r="C202" s="10" t="s">
        <v>52</v>
      </c>
      <c r="D202" s="10"/>
      <c r="E202" s="10"/>
      <c r="F202" s="17"/>
      <c r="G202" s="17"/>
      <c r="H202" s="57">
        <v>0</v>
      </c>
      <c r="I202" s="58">
        <f t="shared" si="8"/>
        <v>2.4489795918367347</v>
      </c>
      <c r="M202" s="2">
        <v>490</v>
      </c>
    </row>
    <row r="203" spans="2:13" ht="12.75">
      <c r="B203" s="41"/>
      <c r="H203" s="5">
        <f t="shared" si="9"/>
        <v>0</v>
      </c>
      <c r="I203" s="38">
        <f t="shared" si="8"/>
        <v>0</v>
      </c>
      <c r="K203"/>
      <c r="M203" s="2">
        <v>490</v>
      </c>
    </row>
    <row r="204" spans="2:13" ht="12.75">
      <c r="B204" s="41"/>
      <c r="H204" s="5">
        <f t="shared" si="9"/>
        <v>0</v>
      </c>
      <c r="I204" s="38">
        <f t="shared" si="8"/>
        <v>0</v>
      </c>
      <c r="K204"/>
      <c r="M204" s="2">
        <v>490</v>
      </c>
    </row>
    <row r="205" spans="2:13" ht="12.75">
      <c r="B205" s="41">
        <v>400</v>
      </c>
      <c r="C205" s="11" t="s">
        <v>53</v>
      </c>
      <c r="D205" s="11" t="s">
        <v>12</v>
      </c>
      <c r="E205" s="33" t="s">
        <v>54</v>
      </c>
      <c r="F205" s="26" t="s">
        <v>127</v>
      </c>
      <c r="G205" s="34" t="s">
        <v>74</v>
      </c>
      <c r="H205" s="5">
        <f>H204-B205</f>
        <v>-400</v>
      </c>
      <c r="I205" s="38">
        <f t="shared" si="8"/>
        <v>0.8163265306122449</v>
      </c>
      <c r="K205" t="s">
        <v>128</v>
      </c>
      <c r="L205">
        <v>6</v>
      </c>
      <c r="M205" s="2">
        <v>490</v>
      </c>
    </row>
    <row r="206" spans="2:13" ht="12.75">
      <c r="B206" s="41">
        <v>400</v>
      </c>
      <c r="C206" s="11" t="s">
        <v>53</v>
      </c>
      <c r="D206" s="11" t="s">
        <v>12</v>
      </c>
      <c r="E206" s="11" t="s">
        <v>54</v>
      </c>
      <c r="F206" s="26" t="s">
        <v>127</v>
      </c>
      <c r="G206" s="29" t="s">
        <v>72</v>
      </c>
      <c r="H206" s="5">
        <f>H205-B206</f>
        <v>-800</v>
      </c>
      <c r="I206" s="38">
        <f t="shared" si="8"/>
        <v>0.8163265306122449</v>
      </c>
      <c r="K206" t="s">
        <v>128</v>
      </c>
      <c r="L206">
        <v>6</v>
      </c>
      <c r="M206" s="2">
        <v>490</v>
      </c>
    </row>
    <row r="207" spans="1:13" s="59" customFormat="1" ht="12.75">
      <c r="A207" s="10"/>
      <c r="B207" s="217">
        <f>SUM(B205:B206)</f>
        <v>800</v>
      </c>
      <c r="C207" s="10"/>
      <c r="D207" s="10"/>
      <c r="E207" s="10" t="s">
        <v>54</v>
      </c>
      <c r="F207" s="17"/>
      <c r="G207" s="17"/>
      <c r="H207" s="57">
        <v>0</v>
      </c>
      <c r="I207" s="58">
        <f t="shared" si="8"/>
        <v>1.6326530612244898</v>
      </c>
      <c r="M207" s="2">
        <v>490</v>
      </c>
    </row>
    <row r="208" spans="2:13" ht="12.75">
      <c r="B208" s="41"/>
      <c r="H208" s="5">
        <f t="shared" si="9"/>
        <v>0</v>
      </c>
      <c r="I208" s="38">
        <f t="shared" si="8"/>
        <v>0</v>
      </c>
      <c r="K208"/>
      <c r="M208" s="2">
        <v>490</v>
      </c>
    </row>
    <row r="209" spans="2:13" ht="12.75">
      <c r="B209" s="41"/>
      <c r="H209" s="5">
        <f t="shared" si="9"/>
        <v>0</v>
      </c>
      <c r="I209" s="38">
        <f t="shared" si="8"/>
        <v>0</v>
      </c>
      <c r="K209"/>
      <c r="M209" s="2">
        <v>490</v>
      </c>
    </row>
    <row r="210" spans="2:13" ht="12.75">
      <c r="B210" s="41">
        <v>1000</v>
      </c>
      <c r="C210" s="32" t="s">
        <v>129</v>
      </c>
      <c r="D210" s="11" t="s">
        <v>12</v>
      </c>
      <c r="E210" s="32" t="s">
        <v>63</v>
      </c>
      <c r="F210" s="26" t="s">
        <v>127</v>
      </c>
      <c r="G210" s="30" t="s">
        <v>30</v>
      </c>
      <c r="H210" s="5">
        <f>H209-B210</f>
        <v>-1000</v>
      </c>
      <c r="I210" s="38">
        <f t="shared" si="8"/>
        <v>2.0408163265306123</v>
      </c>
      <c r="J210" s="14"/>
      <c r="K210" t="s">
        <v>128</v>
      </c>
      <c r="L210">
        <v>6</v>
      </c>
      <c r="M210" s="2">
        <v>490</v>
      </c>
    </row>
    <row r="211" spans="1:13" s="59" customFormat="1" ht="12.75">
      <c r="A211" s="10"/>
      <c r="B211" s="217">
        <f>SUM(B210)</f>
        <v>1000</v>
      </c>
      <c r="C211" s="10"/>
      <c r="D211" s="10"/>
      <c r="E211" s="72" t="s">
        <v>63</v>
      </c>
      <c r="F211" s="17"/>
      <c r="G211" s="17"/>
      <c r="H211" s="57">
        <v>0</v>
      </c>
      <c r="I211" s="58">
        <f t="shared" si="8"/>
        <v>2.0408163265306123</v>
      </c>
      <c r="M211" s="2">
        <v>490</v>
      </c>
    </row>
    <row r="212" spans="2:13" ht="12.75">
      <c r="B212" s="41"/>
      <c r="H212" s="5">
        <f t="shared" si="9"/>
        <v>0</v>
      </c>
      <c r="I212" s="38">
        <f t="shared" si="8"/>
        <v>0</v>
      </c>
      <c r="K212"/>
      <c r="M212" s="2">
        <v>490</v>
      </c>
    </row>
    <row r="213" spans="2:13" ht="12.75">
      <c r="B213" s="41"/>
      <c r="H213" s="5">
        <f t="shared" si="9"/>
        <v>0</v>
      </c>
      <c r="I213" s="38">
        <f t="shared" si="8"/>
        <v>0</v>
      </c>
      <c r="K213"/>
      <c r="M213" s="2">
        <v>490</v>
      </c>
    </row>
    <row r="214" spans="2:13" ht="12.75">
      <c r="B214" s="41"/>
      <c r="H214" s="5">
        <f t="shared" si="9"/>
        <v>0</v>
      </c>
      <c r="I214" s="38">
        <f t="shared" si="8"/>
        <v>0</v>
      </c>
      <c r="K214"/>
      <c r="M214" s="2">
        <v>490</v>
      </c>
    </row>
    <row r="215" spans="2:13" ht="12.75">
      <c r="B215" s="41"/>
      <c r="H215" s="5">
        <f t="shared" si="9"/>
        <v>0</v>
      </c>
      <c r="I215" s="38">
        <f t="shared" si="8"/>
        <v>0</v>
      </c>
      <c r="K215"/>
      <c r="M215" s="2">
        <v>490</v>
      </c>
    </row>
    <row r="216" spans="1:13" s="59" customFormat="1" ht="12.75">
      <c r="A216" s="10"/>
      <c r="B216" s="217">
        <f>+B224+B233+B242+B251+B260+B264</f>
        <v>62600</v>
      </c>
      <c r="C216" s="53" t="s">
        <v>130</v>
      </c>
      <c r="D216" s="54" t="s">
        <v>131</v>
      </c>
      <c r="E216" s="53" t="s">
        <v>91</v>
      </c>
      <c r="F216" s="69" t="s">
        <v>132</v>
      </c>
      <c r="G216" s="56" t="s">
        <v>93</v>
      </c>
      <c r="H216" s="57"/>
      <c r="I216" s="58">
        <f t="shared" si="8"/>
        <v>127.75510204081633</v>
      </c>
      <c r="J216" s="58"/>
      <c r="K216" s="58"/>
      <c r="M216" s="2">
        <v>490</v>
      </c>
    </row>
    <row r="217" spans="2:13" ht="12.75">
      <c r="B217" s="41"/>
      <c r="H217" s="5">
        <f t="shared" si="9"/>
        <v>0</v>
      </c>
      <c r="I217" s="38">
        <f t="shared" si="8"/>
        <v>0</v>
      </c>
      <c r="K217"/>
      <c r="M217" s="2">
        <v>490</v>
      </c>
    </row>
    <row r="218" spans="2:13" ht="12.75">
      <c r="B218" s="6">
        <v>2500</v>
      </c>
      <c r="C218" s="1" t="s">
        <v>0</v>
      </c>
      <c r="D218" s="1" t="s">
        <v>12</v>
      </c>
      <c r="E218" s="1" t="s">
        <v>94</v>
      </c>
      <c r="F218" s="60" t="s">
        <v>133</v>
      </c>
      <c r="G218" s="26" t="s">
        <v>30</v>
      </c>
      <c r="H218" s="5">
        <f t="shared" si="9"/>
        <v>-2500</v>
      </c>
      <c r="I218" s="38">
        <f aca="true" t="shared" si="10" ref="I218:I281">+B218/M218</f>
        <v>5.1020408163265305</v>
      </c>
      <c r="K218" t="s">
        <v>0</v>
      </c>
      <c r="L218">
        <v>7</v>
      </c>
      <c r="M218" s="2">
        <v>490</v>
      </c>
    </row>
    <row r="219" spans="2:13" ht="12.75">
      <c r="B219" s="6">
        <v>2500</v>
      </c>
      <c r="C219" s="1" t="s">
        <v>0</v>
      </c>
      <c r="D219" s="1" t="s">
        <v>12</v>
      </c>
      <c r="E219" s="1" t="s">
        <v>94</v>
      </c>
      <c r="F219" s="60" t="s">
        <v>134</v>
      </c>
      <c r="G219" s="26" t="s">
        <v>74</v>
      </c>
      <c r="H219" s="5">
        <f t="shared" si="9"/>
        <v>-5000</v>
      </c>
      <c r="I219" s="38">
        <f t="shared" si="10"/>
        <v>5.1020408163265305</v>
      </c>
      <c r="K219" t="s">
        <v>0</v>
      </c>
      <c r="L219">
        <v>7</v>
      </c>
      <c r="M219" s="2">
        <v>490</v>
      </c>
    </row>
    <row r="220" spans="2:13" ht="12.75">
      <c r="B220" s="6">
        <v>2500</v>
      </c>
      <c r="C220" s="1" t="s">
        <v>0</v>
      </c>
      <c r="D220" s="1" t="s">
        <v>12</v>
      </c>
      <c r="E220" s="1" t="s">
        <v>94</v>
      </c>
      <c r="F220" s="60" t="s">
        <v>135</v>
      </c>
      <c r="G220" s="26" t="s">
        <v>72</v>
      </c>
      <c r="H220" s="5">
        <f t="shared" si="9"/>
        <v>-7500</v>
      </c>
      <c r="I220" s="38">
        <f t="shared" si="10"/>
        <v>5.1020408163265305</v>
      </c>
      <c r="K220" t="s">
        <v>0</v>
      </c>
      <c r="L220">
        <v>7</v>
      </c>
      <c r="M220" s="2">
        <v>490</v>
      </c>
    </row>
    <row r="221" spans="2:13" ht="12.75">
      <c r="B221" s="6">
        <v>2500</v>
      </c>
      <c r="C221" s="1" t="s">
        <v>0</v>
      </c>
      <c r="D221" s="1" t="s">
        <v>12</v>
      </c>
      <c r="E221" s="1" t="s">
        <v>94</v>
      </c>
      <c r="F221" s="60" t="s">
        <v>136</v>
      </c>
      <c r="G221" s="26" t="s">
        <v>83</v>
      </c>
      <c r="H221" s="5">
        <f t="shared" si="9"/>
        <v>-10000</v>
      </c>
      <c r="I221" s="38">
        <f t="shared" si="10"/>
        <v>5.1020408163265305</v>
      </c>
      <c r="K221" t="s">
        <v>0</v>
      </c>
      <c r="L221">
        <v>7</v>
      </c>
      <c r="M221" s="2">
        <v>490</v>
      </c>
    </row>
    <row r="222" spans="2:13" ht="12.75">
      <c r="B222" s="6">
        <v>2500</v>
      </c>
      <c r="C222" s="1" t="s">
        <v>0</v>
      </c>
      <c r="D222" s="1" t="s">
        <v>12</v>
      </c>
      <c r="E222" s="1" t="s">
        <v>94</v>
      </c>
      <c r="F222" s="60" t="s">
        <v>137</v>
      </c>
      <c r="G222" s="26" t="s">
        <v>138</v>
      </c>
      <c r="H222" s="5">
        <f t="shared" si="9"/>
        <v>-12500</v>
      </c>
      <c r="I222" s="38">
        <f t="shared" si="10"/>
        <v>5.1020408163265305</v>
      </c>
      <c r="K222" t="s">
        <v>0</v>
      </c>
      <c r="L222">
        <v>7</v>
      </c>
      <c r="M222" s="2">
        <v>490</v>
      </c>
    </row>
    <row r="223" spans="2:13" ht="12.75">
      <c r="B223" s="316">
        <v>2500</v>
      </c>
      <c r="C223" s="1" t="s">
        <v>0</v>
      </c>
      <c r="D223" s="1" t="s">
        <v>12</v>
      </c>
      <c r="E223" s="1" t="s">
        <v>94</v>
      </c>
      <c r="F223" s="60" t="s">
        <v>139</v>
      </c>
      <c r="G223" s="26" t="s">
        <v>140</v>
      </c>
      <c r="H223" s="5">
        <f t="shared" si="9"/>
        <v>-15000</v>
      </c>
      <c r="I223" s="38">
        <f t="shared" si="10"/>
        <v>5.1020408163265305</v>
      </c>
      <c r="K223" t="s">
        <v>0</v>
      </c>
      <c r="L223">
        <v>7</v>
      </c>
      <c r="M223" s="2">
        <v>490</v>
      </c>
    </row>
    <row r="224" spans="1:13" s="59" customFormat="1" ht="12.75">
      <c r="A224" s="10"/>
      <c r="B224" s="217">
        <f>SUM(B218:B223)</f>
        <v>15000</v>
      </c>
      <c r="C224" s="10" t="s">
        <v>0</v>
      </c>
      <c r="D224" s="10"/>
      <c r="E224" s="10"/>
      <c r="F224" s="17"/>
      <c r="G224" s="17"/>
      <c r="H224" s="57">
        <v>0</v>
      </c>
      <c r="I224" s="58">
        <f t="shared" si="10"/>
        <v>30.612244897959183</v>
      </c>
      <c r="M224" s="2">
        <v>490</v>
      </c>
    </row>
    <row r="225" spans="2:13" ht="12.75">
      <c r="B225" s="41"/>
      <c r="H225" s="5">
        <f t="shared" si="9"/>
        <v>0</v>
      </c>
      <c r="I225" s="38">
        <f t="shared" si="10"/>
        <v>0</v>
      </c>
      <c r="K225"/>
      <c r="M225" s="2">
        <v>490</v>
      </c>
    </row>
    <row r="226" spans="2:13" ht="12.75">
      <c r="B226" s="41"/>
      <c r="H226" s="5">
        <f t="shared" si="9"/>
        <v>0</v>
      </c>
      <c r="I226" s="38">
        <f t="shared" si="10"/>
        <v>0</v>
      </c>
      <c r="K226"/>
      <c r="M226" s="2">
        <v>490</v>
      </c>
    </row>
    <row r="227" spans="2:13" ht="12.75">
      <c r="B227" s="6">
        <v>1000</v>
      </c>
      <c r="C227" s="36" t="s">
        <v>141</v>
      </c>
      <c r="D227" s="11" t="s">
        <v>12</v>
      </c>
      <c r="E227" s="36" t="s">
        <v>38</v>
      </c>
      <c r="F227" s="26" t="s">
        <v>142</v>
      </c>
      <c r="G227" s="26" t="s">
        <v>30</v>
      </c>
      <c r="H227" s="5">
        <f t="shared" si="9"/>
        <v>-1000</v>
      </c>
      <c r="I227" s="38">
        <f t="shared" si="10"/>
        <v>2.0408163265306123</v>
      </c>
      <c r="J227" s="35"/>
      <c r="K227" s="35" t="s">
        <v>94</v>
      </c>
      <c r="L227" s="35">
        <v>7</v>
      </c>
      <c r="M227" s="2">
        <v>490</v>
      </c>
    </row>
    <row r="228" spans="2:13" ht="12.75">
      <c r="B228" s="6">
        <v>600</v>
      </c>
      <c r="C228" s="1" t="s">
        <v>143</v>
      </c>
      <c r="D228" s="11" t="s">
        <v>12</v>
      </c>
      <c r="E228" s="1" t="s">
        <v>38</v>
      </c>
      <c r="F228" s="26" t="s">
        <v>142</v>
      </c>
      <c r="G228" s="26" t="s">
        <v>74</v>
      </c>
      <c r="H228" s="5">
        <f t="shared" si="9"/>
        <v>-1600</v>
      </c>
      <c r="I228" s="38">
        <f t="shared" si="10"/>
        <v>1.2244897959183674</v>
      </c>
      <c r="K228" s="14" t="s">
        <v>94</v>
      </c>
      <c r="L228">
        <v>7</v>
      </c>
      <c r="M228" s="2">
        <v>490</v>
      </c>
    </row>
    <row r="229" spans="2:13" ht="12.75">
      <c r="B229" s="6">
        <v>1000</v>
      </c>
      <c r="C229" s="1" t="s">
        <v>144</v>
      </c>
      <c r="D229" s="11" t="s">
        <v>12</v>
      </c>
      <c r="E229" s="1" t="s">
        <v>38</v>
      </c>
      <c r="F229" s="26" t="s">
        <v>142</v>
      </c>
      <c r="G229" s="26" t="s">
        <v>72</v>
      </c>
      <c r="H229" s="5">
        <f t="shared" si="9"/>
        <v>-2600</v>
      </c>
      <c r="I229" s="38">
        <f t="shared" si="10"/>
        <v>2.0408163265306123</v>
      </c>
      <c r="K229" s="14" t="s">
        <v>94</v>
      </c>
      <c r="L229">
        <v>7</v>
      </c>
      <c r="M229" s="2">
        <v>490</v>
      </c>
    </row>
    <row r="230" spans="2:13" ht="12.75">
      <c r="B230" s="6">
        <v>2000</v>
      </c>
      <c r="C230" s="1" t="s">
        <v>145</v>
      </c>
      <c r="D230" s="11" t="s">
        <v>12</v>
      </c>
      <c r="E230" s="1" t="s">
        <v>38</v>
      </c>
      <c r="F230" s="26" t="s">
        <v>142</v>
      </c>
      <c r="G230" s="26" t="s">
        <v>83</v>
      </c>
      <c r="H230" s="5">
        <f t="shared" si="9"/>
        <v>-4600</v>
      </c>
      <c r="I230" s="38">
        <f t="shared" si="10"/>
        <v>4.081632653061225</v>
      </c>
      <c r="K230" s="14" t="s">
        <v>94</v>
      </c>
      <c r="L230">
        <v>7</v>
      </c>
      <c r="M230" s="2">
        <v>490</v>
      </c>
    </row>
    <row r="231" spans="2:13" ht="12.75">
      <c r="B231" s="6">
        <v>1000</v>
      </c>
      <c r="C231" s="1" t="s">
        <v>144</v>
      </c>
      <c r="D231" s="11" t="s">
        <v>12</v>
      </c>
      <c r="E231" s="1" t="s">
        <v>38</v>
      </c>
      <c r="F231" s="26" t="s">
        <v>142</v>
      </c>
      <c r="G231" s="26" t="s">
        <v>138</v>
      </c>
      <c r="H231" s="5">
        <f t="shared" si="9"/>
        <v>-5600</v>
      </c>
      <c r="I231" s="38">
        <f t="shared" si="10"/>
        <v>2.0408163265306123</v>
      </c>
      <c r="K231" s="14" t="s">
        <v>94</v>
      </c>
      <c r="L231">
        <v>7</v>
      </c>
      <c r="M231" s="2">
        <v>490</v>
      </c>
    </row>
    <row r="232" spans="2:13" ht="12.75">
      <c r="B232" s="6">
        <v>2000</v>
      </c>
      <c r="C232" s="1" t="s">
        <v>146</v>
      </c>
      <c r="D232" s="11" t="s">
        <v>12</v>
      </c>
      <c r="E232" s="1" t="s">
        <v>38</v>
      </c>
      <c r="F232" s="26" t="s">
        <v>142</v>
      </c>
      <c r="G232" s="26" t="s">
        <v>140</v>
      </c>
      <c r="H232" s="5">
        <f t="shared" si="9"/>
        <v>-7600</v>
      </c>
      <c r="I232" s="38">
        <f t="shared" si="10"/>
        <v>4.081632653061225</v>
      </c>
      <c r="K232" s="14" t="s">
        <v>94</v>
      </c>
      <c r="L232">
        <v>7</v>
      </c>
      <c r="M232" s="2">
        <v>490</v>
      </c>
    </row>
    <row r="233" spans="1:13" s="59" customFormat="1" ht="12.75">
      <c r="A233" s="10"/>
      <c r="B233" s="315">
        <f>SUM(B227:B232)</f>
        <v>7600</v>
      </c>
      <c r="C233" s="10" t="s">
        <v>52</v>
      </c>
      <c r="D233" s="10"/>
      <c r="E233" s="10"/>
      <c r="F233" s="17"/>
      <c r="G233" s="17"/>
      <c r="H233" s="57">
        <v>0</v>
      </c>
      <c r="I233" s="58">
        <f t="shared" si="10"/>
        <v>15.510204081632653</v>
      </c>
      <c r="M233" s="2">
        <v>490</v>
      </c>
    </row>
    <row r="234" spans="2:13" ht="12.75">
      <c r="B234" s="41"/>
      <c r="H234" s="5">
        <f aca="true" t="shared" si="11" ref="H234:H290">H233-B234</f>
        <v>0</v>
      </c>
      <c r="I234" s="38">
        <f t="shared" si="10"/>
        <v>0</v>
      </c>
      <c r="K234"/>
      <c r="M234" s="2">
        <v>490</v>
      </c>
    </row>
    <row r="235" spans="2:13" ht="12.75">
      <c r="B235" s="41"/>
      <c r="H235" s="5">
        <f t="shared" si="11"/>
        <v>0</v>
      </c>
      <c r="I235" s="38">
        <f t="shared" si="10"/>
        <v>0</v>
      </c>
      <c r="K235"/>
      <c r="M235" s="2">
        <v>490</v>
      </c>
    </row>
    <row r="236" spans="2:13" ht="12.75">
      <c r="B236" s="6">
        <v>1500</v>
      </c>
      <c r="C236" s="1" t="s">
        <v>53</v>
      </c>
      <c r="D236" s="11" t="s">
        <v>12</v>
      </c>
      <c r="E236" s="1" t="s">
        <v>54</v>
      </c>
      <c r="F236" s="26" t="s">
        <v>142</v>
      </c>
      <c r="G236" s="26" t="s">
        <v>30</v>
      </c>
      <c r="H236" s="5">
        <f t="shared" si="11"/>
        <v>-1500</v>
      </c>
      <c r="I236" s="38">
        <f t="shared" si="10"/>
        <v>3.061224489795918</v>
      </c>
      <c r="K236" s="14" t="s">
        <v>94</v>
      </c>
      <c r="L236">
        <v>7</v>
      </c>
      <c r="M236" s="2">
        <v>490</v>
      </c>
    </row>
    <row r="237" spans="2:13" ht="12.75">
      <c r="B237" s="6">
        <v>1500</v>
      </c>
      <c r="C237" s="1" t="s">
        <v>53</v>
      </c>
      <c r="D237" s="11" t="s">
        <v>12</v>
      </c>
      <c r="E237" s="1" t="s">
        <v>54</v>
      </c>
      <c r="F237" s="26" t="s">
        <v>142</v>
      </c>
      <c r="G237" s="26" t="s">
        <v>74</v>
      </c>
      <c r="H237" s="5">
        <f t="shared" si="11"/>
        <v>-3000</v>
      </c>
      <c r="I237" s="38">
        <f t="shared" si="10"/>
        <v>3.061224489795918</v>
      </c>
      <c r="K237" s="14" t="s">
        <v>94</v>
      </c>
      <c r="L237">
        <v>7</v>
      </c>
      <c r="M237" s="2">
        <v>490</v>
      </c>
    </row>
    <row r="238" spans="2:13" ht="12.75">
      <c r="B238" s="6">
        <v>2000</v>
      </c>
      <c r="C238" s="1" t="s">
        <v>53</v>
      </c>
      <c r="D238" s="11" t="s">
        <v>12</v>
      </c>
      <c r="E238" s="1" t="s">
        <v>54</v>
      </c>
      <c r="F238" s="26" t="s">
        <v>142</v>
      </c>
      <c r="G238" s="26" t="s">
        <v>72</v>
      </c>
      <c r="H238" s="5">
        <f t="shared" si="11"/>
        <v>-5000</v>
      </c>
      <c r="I238" s="38">
        <f t="shared" si="10"/>
        <v>4.081632653061225</v>
      </c>
      <c r="K238" s="14" t="s">
        <v>94</v>
      </c>
      <c r="L238">
        <v>7</v>
      </c>
      <c r="M238" s="2">
        <v>490</v>
      </c>
    </row>
    <row r="239" spans="2:13" ht="12.75">
      <c r="B239" s="6">
        <v>1000</v>
      </c>
      <c r="C239" s="1" t="s">
        <v>53</v>
      </c>
      <c r="D239" s="11" t="s">
        <v>12</v>
      </c>
      <c r="E239" s="1" t="s">
        <v>54</v>
      </c>
      <c r="F239" s="26" t="s">
        <v>142</v>
      </c>
      <c r="G239" s="26" t="s">
        <v>83</v>
      </c>
      <c r="H239" s="5">
        <f t="shared" si="11"/>
        <v>-6000</v>
      </c>
      <c r="I239" s="38">
        <f t="shared" si="10"/>
        <v>2.0408163265306123</v>
      </c>
      <c r="K239" s="14" t="s">
        <v>94</v>
      </c>
      <c r="L239">
        <v>7</v>
      </c>
      <c r="M239" s="2">
        <v>490</v>
      </c>
    </row>
    <row r="240" spans="2:13" ht="12.75">
      <c r="B240" s="6">
        <v>1500</v>
      </c>
      <c r="C240" s="1" t="s">
        <v>53</v>
      </c>
      <c r="D240" s="11" t="s">
        <v>12</v>
      </c>
      <c r="E240" s="1" t="s">
        <v>54</v>
      </c>
      <c r="F240" s="26" t="s">
        <v>142</v>
      </c>
      <c r="G240" s="26" t="s">
        <v>138</v>
      </c>
      <c r="H240" s="5">
        <f t="shared" si="11"/>
        <v>-7500</v>
      </c>
      <c r="I240" s="38">
        <f t="shared" si="10"/>
        <v>3.061224489795918</v>
      </c>
      <c r="K240" s="14" t="s">
        <v>94</v>
      </c>
      <c r="L240">
        <v>7</v>
      </c>
      <c r="M240" s="2">
        <v>490</v>
      </c>
    </row>
    <row r="241" spans="2:13" ht="12.75">
      <c r="B241" s="6">
        <v>1500</v>
      </c>
      <c r="C241" s="1" t="s">
        <v>53</v>
      </c>
      <c r="D241" s="11" t="s">
        <v>12</v>
      </c>
      <c r="E241" s="1" t="s">
        <v>54</v>
      </c>
      <c r="F241" s="26" t="s">
        <v>142</v>
      </c>
      <c r="G241" s="26" t="s">
        <v>140</v>
      </c>
      <c r="H241" s="5">
        <f t="shared" si="11"/>
        <v>-9000</v>
      </c>
      <c r="I241" s="38">
        <f t="shared" si="10"/>
        <v>3.061224489795918</v>
      </c>
      <c r="K241" s="14" t="s">
        <v>94</v>
      </c>
      <c r="L241">
        <v>7</v>
      </c>
      <c r="M241" s="2">
        <v>490</v>
      </c>
    </row>
    <row r="242" spans="1:13" s="59" customFormat="1" ht="12.75">
      <c r="A242" s="10"/>
      <c r="B242" s="217">
        <f>SUM(B236:B241)</f>
        <v>9000</v>
      </c>
      <c r="C242" s="10"/>
      <c r="D242" s="10"/>
      <c r="E242" s="10" t="s">
        <v>54</v>
      </c>
      <c r="F242" s="17"/>
      <c r="G242" s="17"/>
      <c r="H242" s="57">
        <v>0</v>
      </c>
      <c r="I242" s="58">
        <f t="shared" si="10"/>
        <v>18.367346938775512</v>
      </c>
      <c r="M242" s="2">
        <v>490</v>
      </c>
    </row>
    <row r="243" spans="2:13" ht="12.75">
      <c r="B243" s="41"/>
      <c r="H243" s="5">
        <f t="shared" si="11"/>
        <v>0</v>
      </c>
      <c r="I243" s="38">
        <f t="shared" si="10"/>
        <v>0</v>
      </c>
      <c r="K243"/>
      <c r="M243" s="2">
        <v>490</v>
      </c>
    </row>
    <row r="244" spans="2:13" ht="12.75">
      <c r="B244" s="41"/>
      <c r="H244" s="5">
        <f t="shared" si="11"/>
        <v>0</v>
      </c>
      <c r="I244" s="38">
        <f t="shared" si="10"/>
        <v>0</v>
      </c>
      <c r="K244"/>
      <c r="M244" s="2">
        <v>490</v>
      </c>
    </row>
    <row r="245" spans="2:13" ht="12.75">
      <c r="B245" s="6">
        <v>3000</v>
      </c>
      <c r="C245" s="1" t="s">
        <v>56</v>
      </c>
      <c r="D245" s="11" t="s">
        <v>12</v>
      </c>
      <c r="E245" s="1" t="s">
        <v>38</v>
      </c>
      <c r="F245" s="29" t="s">
        <v>147</v>
      </c>
      <c r="G245" s="26" t="s">
        <v>30</v>
      </c>
      <c r="H245" s="5">
        <f t="shared" si="11"/>
        <v>-3000</v>
      </c>
      <c r="I245" s="38">
        <f t="shared" si="10"/>
        <v>6.122448979591836</v>
      </c>
      <c r="K245" s="14" t="s">
        <v>94</v>
      </c>
      <c r="L245">
        <v>7</v>
      </c>
      <c r="M245" s="2">
        <v>490</v>
      </c>
    </row>
    <row r="246" spans="2:13" ht="12.75">
      <c r="B246" s="6">
        <v>3000</v>
      </c>
      <c r="C246" s="1" t="s">
        <v>56</v>
      </c>
      <c r="D246" s="11" t="s">
        <v>12</v>
      </c>
      <c r="E246" s="1" t="s">
        <v>38</v>
      </c>
      <c r="F246" s="26" t="s">
        <v>147</v>
      </c>
      <c r="G246" s="26" t="s">
        <v>74</v>
      </c>
      <c r="H246" s="5">
        <f t="shared" si="11"/>
        <v>-6000</v>
      </c>
      <c r="I246" s="38">
        <f t="shared" si="10"/>
        <v>6.122448979591836</v>
      </c>
      <c r="K246" s="14" t="s">
        <v>94</v>
      </c>
      <c r="L246">
        <v>7</v>
      </c>
      <c r="M246" s="2">
        <v>490</v>
      </c>
    </row>
    <row r="247" spans="2:13" ht="12.75">
      <c r="B247" s="6">
        <v>3000</v>
      </c>
      <c r="C247" s="1" t="s">
        <v>56</v>
      </c>
      <c r="D247" s="11" t="s">
        <v>12</v>
      </c>
      <c r="E247" s="1" t="s">
        <v>38</v>
      </c>
      <c r="F247" s="26" t="s">
        <v>148</v>
      </c>
      <c r="G247" s="26" t="s">
        <v>72</v>
      </c>
      <c r="H247" s="5">
        <f t="shared" si="11"/>
        <v>-9000</v>
      </c>
      <c r="I247" s="38">
        <f t="shared" si="10"/>
        <v>6.122448979591836</v>
      </c>
      <c r="K247" s="14" t="s">
        <v>94</v>
      </c>
      <c r="L247">
        <v>7</v>
      </c>
      <c r="M247" s="2">
        <v>490</v>
      </c>
    </row>
    <row r="248" spans="2:13" ht="12.75">
      <c r="B248" s="6">
        <v>3000</v>
      </c>
      <c r="C248" s="1" t="s">
        <v>56</v>
      </c>
      <c r="D248" s="11" t="s">
        <v>12</v>
      </c>
      <c r="E248" s="1" t="s">
        <v>38</v>
      </c>
      <c r="F248" s="26" t="s">
        <v>148</v>
      </c>
      <c r="G248" s="26" t="s">
        <v>83</v>
      </c>
      <c r="H248" s="5">
        <f t="shared" si="11"/>
        <v>-12000</v>
      </c>
      <c r="I248" s="38">
        <f t="shared" si="10"/>
        <v>6.122448979591836</v>
      </c>
      <c r="K248" s="14" t="s">
        <v>94</v>
      </c>
      <c r="L248">
        <v>7</v>
      </c>
      <c r="M248" s="2">
        <v>490</v>
      </c>
    </row>
    <row r="249" spans="2:13" ht="12.75">
      <c r="B249" s="6">
        <v>3000</v>
      </c>
      <c r="C249" s="1" t="s">
        <v>56</v>
      </c>
      <c r="D249" s="11" t="s">
        <v>12</v>
      </c>
      <c r="E249" s="1" t="s">
        <v>38</v>
      </c>
      <c r="F249" s="26" t="s">
        <v>148</v>
      </c>
      <c r="G249" s="26" t="s">
        <v>138</v>
      </c>
      <c r="H249" s="5">
        <f t="shared" si="11"/>
        <v>-15000</v>
      </c>
      <c r="I249" s="38">
        <f t="shared" si="10"/>
        <v>6.122448979591836</v>
      </c>
      <c r="K249" s="14" t="s">
        <v>94</v>
      </c>
      <c r="L249">
        <v>7</v>
      </c>
      <c r="M249" s="2">
        <v>490</v>
      </c>
    </row>
    <row r="250" spans="2:13" ht="12.75">
      <c r="B250" s="6">
        <v>3000</v>
      </c>
      <c r="C250" s="1" t="s">
        <v>56</v>
      </c>
      <c r="D250" s="11" t="s">
        <v>12</v>
      </c>
      <c r="E250" s="1" t="s">
        <v>38</v>
      </c>
      <c r="F250" s="26" t="s">
        <v>148</v>
      </c>
      <c r="G250" s="26" t="s">
        <v>140</v>
      </c>
      <c r="H250" s="5">
        <f t="shared" si="11"/>
        <v>-18000</v>
      </c>
      <c r="I250" s="38">
        <f t="shared" si="10"/>
        <v>6.122448979591836</v>
      </c>
      <c r="K250" s="14" t="s">
        <v>94</v>
      </c>
      <c r="L250">
        <v>7</v>
      </c>
      <c r="M250" s="2">
        <v>490</v>
      </c>
    </row>
    <row r="251" spans="1:13" s="59" customFormat="1" ht="12.75">
      <c r="A251" s="10"/>
      <c r="B251" s="217">
        <f>SUM(B245:B250)</f>
        <v>18000</v>
      </c>
      <c r="C251" s="10" t="s">
        <v>56</v>
      </c>
      <c r="D251" s="10"/>
      <c r="E251" s="10"/>
      <c r="F251" s="17"/>
      <c r="G251" s="17"/>
      <c r="H251" s="57">
        <v>0</v>
      </c>
      <c r="I251" s="58">
        <f t="shared" si="10"/>
        <v>36.734693877551024</v>
      </c>
      <c r="M251" s="2">
        <v>490</v>
      </c>
    </row>
    <row r="252" spans="2:13" ht="12.75">
      <c r="B252" s="41"/>
      <c r="H252" s="5">
        <f t="shared" si="11"/>
        <v>0</v>
      </c>
      <c r="I252" s="38">
        <f t="shared" si="10"/>
        <v>0</v>
      </c>
      <c r="K252"/>
      <c r="M252" s="2">
        <v>490</v>
      </c>
    </row>
    <row r="253" spans="2:13" ht="12.75">
      <c r="B253" s="41"/>
      <c r="H253" s="5">
        <f t="shared" si="11"/>
        <v>0</v>
      </c>
      <c r="I253" s="38">
        <f t="shared" si="10"/>
        <v>0</v>
      </c>
      <c r="K253"/>
      <c r="M253" s="2">
        <v>490</v>
      </c>
    </row>
    <row r="254" spans="2:13" ht="12.75">
      <c r="B254" s="6">
        <v>2000</v>
      </c>
      <c r="C254" s="1" t="s">
        <v>103</v>
      </c>
      <c r="D254" s="11" t="s">
        <v>12</v>
      </c>
      <c r="E254" s="1" t="s">
        <v>38</v>
      </c>
      <c r="F254" s="26" t="s">
        <v>142</v>
      </c>
      <c r="G254" s="26" t="s">
        <v>30</v>
      </c>
      <c r="H254" s="5">
        <f t="shared" si="11"/>
        <v>-2000</v>
      </c>
      <c r="I254" s="38">
        <f t="shared" si="10"/>
        <v>4.081632653061225</v>
      </c>
      <c r="K254" s="14" t="s">
        <v>94</v>
      </c>
      <c r="L254">
        <v>7</v>
      </c>
      <c r="M254" s="2">
        <v>490</v>
      </c>
    </row>
    <row r="255" spans="2:13" ht="12.75">
      <c r="B255" s="6">
        <v>2000</v>
      </c>
      <c r="C255" s="1" t="s">
        <v>103</v>
      </c>
      <c r="D255" s="11" t="s">
        <v>12</v>
      </c>
      <c r="E255" s="1" t="s">
        <v>54</v>
      </c>
      <c r="F255" s="26" t="s">
        <v>142</v>
      </c>
      <c r="G255" s="26" t="s">
        <v>74</v>
      </c>
      <c r="H255" s="5">
        <f t="shared" si="11"/>
        <v>-4000</v>
      </c>
      <c r="I255" s="38">
        <f t="shared" si="10"/>
        <v>4.081632653061225</v>
      </c>
      <c r="K255" s="14" t="s">
        <v>94</v>
      </c>
      <c r="L255">
        <v>7</v>
      </c>
      <c r="M255" s="2">
        <v>490</v>
      </c>
    </row>
    <row r="256" spans="2:13" ht="12.75">
      <c r="B256" s="6">
        <v>2000</v>
      </c>
      <c r="C256" s="1" t="s">
        <v>103</v>
      </c>
      <c r="D256" s="11" t="s">
        <v>12</v>
      </c>
      <c r="E256" s="1" t="s">
        <v>38</v>
      </c>
      <c r="F256" s="26" t="s">
        <v>142</v>
      </c>
      <c r="G256" s="26" t="s">
        <v>72</v>
      </c>
      <c r="H256" s="5">
        <f t="shared" si="11"/>
        <v>-6000</v>
      </c>
      <c r="I256" s="38">
        <f t="shared" si="10"/>
        <v>4.081632653061225</v>
      </c>
      <c r="K256" s="14" t="s">
        <v>94</v>
      </c>
      <c r="L256">
        <v>7</v>
      </c>
      <c r="M256" s="2">
        <v>490</v>
      </c>
    </row>
    <row r="257" spans="2:13" ht="12.75">
      <c r="B257" s="6">
        <v>2000</v>
      </c>
      <c r="C257" s="1" t="s">
        <v>103</v>
      </c>
      <c r="D257" s="11" t="s">
        <v>12</v>
      </c>
      <c r="E257" s="1" t="s">
        <v>38</v>
      </c>
      <c r="F257" s="26" t="s">
        <v>142</v>
      </c>
      <c r="G257" s="26" t="s">
        <v>83</v>
      </c>
      <c r="H257" s="5">
        <f t="shared" si="11"/>
        <v>-8000</v>
      </c>
      <c r="I257" s="38">
        <f t="shared" si="10"/>
        <v>4.081632653061225</v>
      </c>
      <c r="K257" s="14" t="s">
        <v>94</v>
      </c>
      <c r="L257">
        <v>7</v>
      </c>
      <c r="M257" s="2">
        <v>490</v>
      </c>
    </row>
    <row r="258" spans="2:13" ht="12.75">
      <c r="B258" s="6">
        <v>2000</v>
      </c>
      <c r="C258" s="1" t="s">
        <v>103</v>
      </c>
      <c r="D258" s="11" t="s">
        <v>12</v>
      </c>
      <c r="E258" s="1" t="s">
        <v>38</v>
      </c>
      <c r="F258" s="26" t="s">
        <v>142</v>
      </c>
      <c r="G258" s="26" t="s">
        <v>138</v>
      </c>
      <c r="H258" s="5">
        <f t="shared" si="11"/>
        <v>-10000</v>
      </c>
      <c r="I258" s="38">
        <f t="shared" si="10"/>
        <v>4.081632653061225</v>
      </c>
      <c r="K258" s="14" t="s">
        <v>94</v>
      </c>
      <c r="L258">
        <v>7</v>
      </c>
      <c r="M258" s="2">
        <v>490</v>
      </c>
    </row>
    <row r="259" spans="2:13" ht="12.75">
      <c r="B259" s="6">
        <v>2000</v>
      </c>
      <c r="C259" s="1" t="s">
        <v>103</v>
      </c>
      <c r="D259" s="11" t="s">
        <v>12</v>
      </c>
      <c r="E259" s="1" t="s">
        <v>38</v>
      </c>
      <c r="F259" s="26" t="s">
        <v>142</v>
      </c>
      <c r="G259" s="26" t="s">
        <v>140</v>
      </c>
      <c r="H259" s="5">
        <f t="shared" si="11"/>
        <v>-12000</v>
      </c>
      <c r="I259" s="38">
        <f t="shared" si="10"/>
        <v>4.081632653061225</v>
      </c>
      <c r="K259" s="14" t="s">
        <v>94</v>
      </c>
      <c r="L259">
        <v>7</v>
      </c>
      <c r="M259" s="2">
        <v>490</v>
      </c>
    </row>
    <row r="260" spans="1:13" s="61" customFormat="1" ht="12.75">
      <c r="A260" s="73"/>
      <c r="B260" s="318">
        <f>SUM(B254:B259)</f>
        <v>12000</v>
      </c>
      <c r="C260" s="73" t="s">
        <v>103</v>
      </c>
      <c r="D260" s="73"/>
      <c r="E260" s="73"/>
      <c r="F260" s="74"/>
      <c r="G260" s="74"/>
      <c r="H260" s="75">
        <v>0</v>
      </c>
      <c r="I260" s="58">
        <f t="shared" si="10"/>
        <v>24.489795918367346</v>
      </c>
      <c r="M260" s="2">
        <v>490</v>
      </c>
    </row>
    <row r="261" spans="2:13" ht="12.75">
      <c r="B261" s="41"/>
      <c r="H261" s="5">
        <f t="shared" si="11"/>
        <v>0</v>
      </c>
      <c r="I261" s="38">
        <f t="shared" si="10"/>
        <v>0</v>
      </c>
      <c r="K261"/>
      <c r="M261" s="2">
        <v>490</v>
      </c>
    </row>
    <row r="262" spans="2:13" ht="12.75">
      <c r="B262" s="41"/>
      <c r="H262" s="5">
        <f t="shared" si="11"/>
        <v>0</v>
      </c>
      <c r="I262" s="38">
        <f t="shared" si="10"/>
        <v>0</v>
      </c>
      <c r="K262"/>
      <c r="M262" s="2">
        <v>490</v>
      </c>
    </row>
    <row r="263" spans="2:13" ht="12.75">
      <c r="B263" s="6">
        <v>1000</v>
      </c>
      <c r="C263" s="1" t="s">
        <v>88</v>
      </c>
      <c r="D263" s="11" t="s">
        <v>12</v>
      </c>
      <c r="E263" s="1" t="s">
        <v>63</v>
      </c>
      <c r="F263" s="26" t="s">
        <v>142</v>
      </c>
      <c r="G263" s="26" t="s">
        <v>72</v>
      </c>
      <c r="H263" s="5">
        <f t="shared" si="11"/>
        <v>-1000</v>
      </c>
      <c r="I263" s="38">
        <f t="shared" si="10"/>
        <v>2.0408163265306123</v>
      </c>
      <c r="K263" s="14" t="s">
        <v>94</v>
      </c>
      <c r="L263">
        <v>7</v>
      </c>
      <c r="M263" s="2">
        <v>490</v>
      </c>
    </row>
    <row r="264" spans="1:13" s="59" customFormat="1" ht="12.75">
      <c r="A264" s="10"/>
      <c r="B264" s="217">
        <f>SUM(B263)</f>
        <v>1000</v>
      </c>
      <c r="C264" s="10"/>
      <c r="D264" s="10"/>
      <c r="E264" s="10" t="s">
        <v>63</v>
      </c>
      <c r="F264" s="17"/>
      <c r="G264" s="17"/>
      <c r="H264" s="57">
        <v>0</v>
      </c>
      <c r="I264" s="58">
        <f t="shared" si="10"/>
        <v>2.0408163265306123</v>
      </c>
      <c r="M264" s="2">
        <v>490</v>
      </c>
    </row>
    <row r="265" spans="2:13" ht="12.75">
      <c r="B265" s="41"/>
      <c r="H265" s="5">
        <f t="shared" si="11"/>
        <v>0</v>
      </c>
      <c r="I265" s="38">
        <f t="shared" si="10"/>
        <v>0</v>
      </c>
      <c r="K265"/>
      <c r="M265" s="2">
        <v>490</v>
      </c>
    </row>
    <row r="266" spans="2:13" ht="12.75">
      <c r="B266" s="41"/>
      <c r="H266" s="5">
        <f t="shared" si="11"/>
        <v>0</v>
      </c>
      <c r="I266" s="38">
        <f t="shared" si="10"/>
        <v>0</v>
      </c>
      <c r="K266"/>
      <c r="M266" s="2">
        <v>490</v>
      </c>
    </row>
    <row r="267" spans="2:13" ht="12.75">
      <c r="B267" s="41"/>
      <c r="H267" s="5">
        <f t="shared" si="11"/>
        <v>0</v>
      </c>
      <c r="I267" s="38">
        <f t="shared" si="10"/>
        <v>0</v>
      </c>
      <c r="K267"/>
      <c r="M267" s="2">
        <v>490</v>
      </c>
    </row>
    <row r="268" spans="2:13" ht="12.75">
      <c r="B268" s="41"/>
      <c r="H268" s="5">
        <f t="shared" si="11"/>
        <v>0</v>
      </c>
      <c r="I268" s="38">
        <f t="shared" si="10"/>
        <v>0</v>
      </c>
      <c r="K268"/>
      <c r="M268" s="2">
        <v>490</v>
      </c>
    </row>
    <row r="269" spans="1:13" s="59" customFormat="1" ht="12.75">
      <c r="A269" s="10"/>
      <c r="B269" s="217">
        <f>+B277+B291+B299+B307+B315+B319+B324</f>
        <v>86400</v>
      </c>
      <c r="C269" s="53" t="s">
        <v>149</v>
      </c>
      <c r="D269" s="54" t="s">
        <v>131</v>
      </c>
      <c r="E269" s="53" t="s">
        <v>91</v>
      </c>
      <c r="F269" s="69" t="s">
        <v>132</v>
      </c>
      <c r="G269" s="56" t="s">
        <v>93</v>
      </c>
      <c r="H269" s="57"/>
      <c r="I269" s="58">
        <f t="shared" si="10"/>
        <v>176.3265306122449</v>
      </c>
      <c r="J269" s="58"/>
      <c r="K269" s="58"/>
      <c r="M269" s="2">
        <v>490</v>
      </c>
    </row>
    <row r="270" spans="2:13" ht="12.75">
      <c r="B270" s="41"/>
      <c r="H270" s="5">
        <f t="shared" si="11"/>
        <v>0</v>
      </c>
      <c r="I270" s="38">
        <f t="shared" si="10"/>
        <v>0</v>
      </c>
      <c r="K270"/>
      <c r="M270" s="2">
        <v>490</v>
      </c>
    </row>
    <row r="271" spans="2:13" ht="12.75">
      <c r="B271" s="6">
        <v>5000</v>
      </c>
      <c r="C271" s="1" t="s">
        <v>0</v>
      </c>
      <c r="D271" s="1" t="s">
        <v>12</v>
      </c>
      <c r="E271" s="1" t="s">
        <v>18</v>
      </c>
      <c r="F271" s="60" t="s">
        <v>150</v>
      </c>
      <c r="G271" s="26" t="s">
        <v>74</v>
      </c>
      <c r="H271" s="5">
        <f t="shared" si="11"/>
        <v>-5000</v>
      </c>
      <c r="I271" s="38">
        <f t="shared" si="10"/>
        <v>10.204081632653061</v>
      </c>
      <c r="K271" t="s">
        <v>0</v>
      </c>
      <c r="L271">
        <v>8</v>
      </c>
      <c r="M271" s="2">
        <v>490</v>
      </c>
    </row>
    <row r="272" spans="2:13" ht="12.75">
      <c r="B272" s="6">
        <v>5000</v>
      </c>
      <c r="C272" s="1" t="s">
        <v>0</v>
      </c>
      <c r="D272" s="1" t="s">
        <v>12</v>
      </c>
      <c r="E272" s="1" t="s">
        <v>18</v>
      </c>
      <c r="F272" s="60" t="s">
        <v>151</v>
      </c>
      <c r="G272" s="26" t="s">
        <v>72</v>
      </c>
      <c r="H272" s="5">
        <f t="shared" si="11"/>
        <v>-10000</v>
      </c>
      <c r="I272" s="38">
        <f t="shared" si="10"/>
        <v>10.204081632653061</v>
      </c>
      <c r="K272" t="s">
        <v>0</v>
      </c>
      <c r="L272">
        <v>8</v>
      </c>
      <c r="M272" s="2">
        <v>490</v>
      </c>
    </row>
    <row r="273" spans="2:13" ht="12.75">
      <c r="B273" s="316">
        <v>5000</v>
      </c>
      <c r="C273" s="1" t="s">
        <v>0</v>
      </c>
      <c r="D273" s="1" t="s">
        <v>12</v>
      </c>
      <c r="E273" s="1" t="s">
        <v>18</v>
      </c>
      <c r="F273" s="60" t="s">
        <v>152</v>
      </c>
      <c r="G273" s="26" t="s">
        <v>83</v>
      </c>
      <c r="H273" s="5">
        <f t="shared" si="11"/>
        <v>-15000</v>
      </c>
      <c r="I273" s="38">
        <f t="shared" si="10"/>
        <v>10.204081632653061</v>
      </c>
      <c r="K273" t="s">
        <v>0</v>
      </c>
      <c r="L273">
        <v>8</v>
      </c>
      <c r="M273" s="2">
        <v>490</v>
      </c>
    </row>
    <row r="274" spans="2:13" ht="12.75">
      <c r="B274" s="6">
        <v>5000</v>
      </c>
      <c r="C274" s="1" t="s">
        <v>0</v>
      </c>
      <c r="D274" s="1" t="s">
        <v>12</v>
      </c>
      <c r="E274" s="1" t="s">
        <v>18</v>
      </c>
      <c r="F274" s="60" t="s">
        <v>153</v>
      </c>
      <c r="G274" s="26" t="s">
        <v>138</v>
      </c>
      <c r="H274" s="5">
        <f t="shared" si="11"/>
        <v>-20000</v>
      </c>
      <c r="I274" s="38">
        <f t="shared" si="10"/>
        <v>10.204081632653061</v>
      </c>
      <c r="K274" t="s">
        <v>0</v>
      </c>
      <c r="L274">
        <v>8</v>
      </c>
      <c r="M274" s="2">
        <v>490</v>
      </c>
    </row>
    <row r="275" spans="2:13" ht="12.75">
      <c r="B275" s="6">
        <v>5000</v>
      </c>
      <c r="C275" s="1" t="s">
        <v>0</v>
      </c>
      <c r="D275" s="1" t="s">
        <v>12</v>
      </c>
      <c r="E275" s="1" t="s">
        <v>18</v>
      </c>
      <c r="F275" s="60" t="s">
        <v>154</v>
      </c>
      <c r="G275" s="26" t="s">
        <v>140</v>
      </c>
      <c r="H275" s="5">
        <f t="shared" si="11"/>
        <v>-25000</v>
      </c>
      <c r="I275" s="38">
        <f>+B275/M275</f>
        <v>10.204081632653061</v>
      </c>
      <c r="K275" t="s">
        <v>0</v>
      </c>
      <c r="L275">
        <v>8</v>
      </c>
      <c r="M275" s="2">
        <v>490</v>
      </c>
    </row>
    <row r="276" spans="1:13" s="59" customFormat="1" ht="12.75">
      <c r="A276" s="1"/>
      <c r="B276" s="6">
        <v>1000</v>
      </c>
      <c r="C276" s="1" t="s">
        <v>155</v>
      </c>
      <c r="D276" s="11" t="s">
        <v>12</v>
      </c>
      <c r="E276" s="1" t="s">
        <v>31</v>
      </c>
      <c r="F276" s="26" t="s">
        <v>156</v>
      </c>
      <c r="G276" s="26" t="s">
        <v>140</v>
      </c>
      <c r="H276" s="5">
        <f t="shared" si="11"/>
        <v>-26000</v>
      </c>
      <c r="I276" s="38">
        <f t="shared" si="10"/>
        <v>2.0408163265306123</v>
      </c>
      <c r="J276"/>
      <c r="K276" t="s">
        <v>18</v>
      </c>
      <c r="L276">
        <v>8</v>
      </c>
      <c r="M276" s="2">
        <v>490</v>
      </c>
    </row>
    <row r="277" spans="1:13" ht="12.75">
      <c r="A277" s="10"/>
      <c r="B277" s="217">
        <f>SUM(B271:B276)</f>
        <v>26000</v>
      </c>
      <c r="C277" s="10" t="s">
        <v>0</v>
      </c>
      <c r="D277" s="10"/>
      <c r="E277" s="10"/>
      <c r="F277" s="17"/>
      <c r="G277" s="17"/>
      <c r="H277" s="57">
        <v>0</v>
      </c>
      <c r="I277" s="58">
        <f t="shared" si="10"/>
        <v>53.06122448979592</v>
      </c>
      <c r="J277" s="59"/>
      <c r="K277" s="59"/>
      <c r="L277" s="59"/>
      <c r="M277" s="2">
        <v>490</v>
      </c>
    </row>
    <row r="278" spans="2:13" ht="12.75">
      <c r="B278" s="41"/>
      <c r="H278" s="5">
        <f t="shared" si="11"/>
        <v>0</v>
      </c>
      <c r="I278" s="38">
        <f t="shared" si="10"/>
        <v>0</v>
      </c>
      <c r="K278"/>
      <c r="M278" s="2">
        <v>490</v>
      </c>
    </row>
    <row r="279" spans="2:13" ht="12.75">
      <c r="B279" s="41"/>
      <c r="H279" s="5">
        <f t="shared" si="11"/>
        <v>0</v>
      </c>
      <c r="I279" s="38">
        <f t="shared" si="10"/>
        <v>0</v>
      </c>
      <c r="K279"/>
      <c r="M279" s="2">
        <v>490</v>
      </c>
    </row>
    <row r="280" spans="2:13" ht="12.75">
      <c r="B280" s="6">
        <v>4000</v>
      </c>
      <c r="C280" s="1" t="s">
        <v>157</v>
      </c>
      <c r="D280" s="11" t="s">
        <v>12</v>
      </c>
      <c r="E280" s="1" t="s">
        <v>38</v>
      </c>
      <c r="F280" s="78" t="s">
        <v>156</v>
      </c>
      <c r="G280" s="26" t="s">
        <v>74</v>
      </c>
      <c r="H280" s="5">
        <f t="shared" si="11"/>
        <v>-4000</v>
      </c>
      <c r="I280" s="38">
        <f t="shared" si="10"/>
        <v>8.16326530612245</v>
      </c>
      <c r="K280" t="s">
        <v>18</v>
      </c>
      <c r="L280">
        <v>8</v>
      </c>
      <c r="M280" s="2">
        <v>490</v>
      </c>
    </row>
    <row r="281" spans="2:13" ht="12.75">
      <c r="B281" s="6">
        <v>1000</v>
      </c>
      <c r="C281" s="1" t="s">
        <v>158</v>
      </c>
      <c r="D281" s="11" t="s">
        <v>12</v>
      </c>
      <c r="E281" s="1" t="s">
        <v>38</v>
      </c>
      <c r="F281" s="26" t="s">
        <v>156</v>
      </c>
      <c r="G281" s="26" t="s">
        <v>72</v>
      </c>
      <c r="H281" s="5">
        <f t="shared" si="11"/>
        <v>-5000</v>
      </c>
      <c r="I281" s="38">
        <f t="shared" si="10"/>
        <v>2.0408163265306123</v>
      </c>
      <c r="K281" t="s">
        <v>18</v>
      </c>
      <c r="L281">
        <v>8</v>
      </c>
      <c r="M281" s="2">
        <v>490</v>
      </c>
    </row>
    <row r="282" spans="2:13" ht="12.75">
      <c r="B282" s="6">
        <v>700</v>
      </c>
      <c r="C282" s="1" t="s">
        <v>159</v>
      </c>
      <c r="D282" s="11" t="s">
        <v>12</v>
      </c>
      <c r="E282" s="1" t="s">
        <v>38</v>
      </c>
      <c r="F282" s="26" t="s">
        <v>156</v>
      </c>
      <c r="G282" s="26" t="s">
        <v>72</v>
      </c>
      <c r="H282" s="5">
        <f t="shared" si="11"/>
        <v>-5700</v>
      </c>
      <c r="I282" s="38">
        <f>+B282/M282</f>
        <v>1.4285714285714286</v>
      </c>
      <c r="K282" t="s">
        <v>18</v>
      </c>
      <c r="L282">
        <v>8</v>
      </c>
      <c r="M282" s="2">
        <v>490</v>
      </c>
    </row>
    <row r="283" spans="2:13" ht="12.75">
      <c r="B283" s="6">
        <v>700</v>
      </c>
      <c r="C283" s="1" t="s">
        <v>160</v>
      </c>
      <c r="D283" s="11" t="s">
        <v>12</v>
      </c>
      <c r="E283" s="1" t="s">
        <v>38</v>
      </c>
      <c r="F283" s="26" t="s">
        <v>156</v>
      </c>
      <c r="G283" s="26" t="s">
        <v>72</v>
      </c>
      <c r="H283" s="5">
        <f t="shared" si="11"/>
        <v>-6400</v>
      </c>
      <c r="I283" s="38">
        <f>+B283/M283</f>
        <v>1.4285714285714286</v>
      </c>
      <c r="K283" t="s">
        <v>18</v>
      </c>
      <c r="L283">
        <v>8</v>
      </c>
      <c r="M283" s="2">
        <v>490</v>
      </c>
    </row>
    <row r="284" spans="2:13" ht="12.75">
      <c r="B284" s="6">
        <v>1000</v>
      </c>
      <c r="C284" s="1" t="s">
        <v>161</v>
      </c>
      <c r="D284" s="11" t="s">
        <v>12</v>
      </c>
      <c r="E284" s="1" t="s">
        <v>38</v>
      </c>
      <c r="F284" s="26" t="s">
        <v>156</v>
      </c>
      <c r="G284" s="26" t="s">
        <v>72</v>
      </c>
      <c r="H284" s="5">
        <f t="shared" si="11"/>
        <v>-7400</v>
      </c>
      <c r="I284" s="38">
        <f>+B284/M284</f>
        <v>2.0408163265306123</v>
      </c>
      <c r="K284" t="s">
        <v>18</v>
      </c>
      <c r="L284">
        <v>8</v>
      </c>
      <c r="M284" s="2">
        <v>490</v>
      </c>
    </row>
    <row r="285" spans="2:13" ht="12.75">
      <c r="B285" s="6">
        <v>1000</v>
      </c>
      <c r="C285" s="1" t="s">
        <v>158</v>
      </c>
      <c r="D285" s="11" t="s">
        <v>12</v>
      </c>
      <c r="E285" s="1" t="s">
        <v>38</v>
      </c>
      <c r="F285" s="26" t="s">
        <v>156</v>
      </c>
      <c r="G285" s="26" t="s">
        <v>83</v>
      </c>
      <c r="H285" s="5">
        <f t="shared" si="11"/>
        <v>-8400</v>
      </c>
      <c r="I285" s="38">
        <f>+B285/M285</f>
        <v>2.0408163265306123</v>
      </c>
      <c r="K285" t="s">
        <v>18</v>
      </c>
      <c r="L285">
        <v>8</v>
      </c>
      <c r="M285" s="2">
        <v>490</v>
      </c>
    </row>
    <row r="286" spans="2:13" ht="12.75">
      <c r="B286" s="6">
        <v>800</v>
      </c>
      <c r="C286" s="1" t="s">
        <v>162</v>
      </c>
      <c r="D286" s="11" t="s">
        <v>12</v>
      </c>
      <c r="E286" s="1" t="s">
        <v>38</v>
      </c>
      <c r="F286" s="26" t="s">
        <v>156</v>
      </c>
      <c r="G286" s="26" t="s">
        <v>83</v>
      </c>
      <c r="H286" s="5">
        <f t="shared" si="11"/>
        <v>-9200</v>
      </c>
      <c r="I286" s="38">
        <f aca="true" t="shared" si="12" ref="I286:I349">+B286/M286</f>
        <v>1.6326530612244898</v>
      </c>
      <c r="K286" t="s">
        <v>18</v>
      </c>
      <c r="L286">
        <v>8</v>
      </c>
      <c r="M286" s="2">
        <v>490</v>
      </c>
    </row>
    <row r="287" spans="2:13" ht="12.75">
      <c r="B287" s="6">
        <v>800</v>
      </c>
      <c r="C287" s="1" t="s">
        <v>163</v>
      </c>
      <c r="D287" s="11" t="s">
        <v>12</v>
      </c>
      <c r="E287" s="1" t="s">
        <v>38</v>
      </c>
      <c r="F287" s="26" t="s">
        <v>156</v>
      </c>
      <c r="G287" s="26" t="s">
        <v>83</v>
      </c>
      <c r="H287" s="5">
        <f t="shared" si="11"/>
        <v>-10000</v>
      </c>
      <c r="I287" s="38">
        <f t="shared" si="12"/>
        <v>1.6326530612244898</v>
      </c>
      <c r="K287" t="s">
        <v>18</v>
      </c>
      <c r="L287">
        <v>8</v>
      </c>
      <c r="M287" s="2">
        <v>490</v>
      </c>
    </row>
    <row r="288" spans="2:13" ht="12.75">
      <c r="B288" s="6">
        <v>1000</v>
      </c>
      <c r="C288" s="1" t="s">
        <v>161</v>
      </c>
      <c r="D288" s="11" t="s">
        <v>12</v>
      </c>
      <c r="E288" s="1" t="s">
        <v>38</v>
      </c>
      <c r="F288" s="26" t="s">
        <v>156</v>
      </c>
      <c r="G288" s="26" t="s">
        <v>83</v>
      </c>
      <c r="H288" s="5">
        <f t="shared" si="11"/>
        <v>-11000</v>
      </c>
      <c r="I288" s="38">
        <f t="shared" si="12"/>
        <v>2.0408163265306123</v>
      </c>
      <c r="K288" t="s">
        <v>18</v>
      </c>
      <c r="L288">
        <v>8</v>
      </c>
      <c r="M288" s="2">
        <v>490</v>
      </c>
    </row>
    <row r="289" spans="2:13" ht="12.75">
      <c r="B289" s="6">
        <v>1000</v>
      </c>
      <c r="C289" s="1" t="s">
        <v>164</v>
      </c>
      <c r="D289" s="11" t="s">
        <v>12</v>
      </c>
      <c r="E289" s="1" t="s">
        <v>38</v>
      </c>
      <c r="F289" s="26" t="s">
        <v>156</v>
      </c>
      <c r="G289" s="26" t="s">
        <v>138</v>
      </c>
      <c r="H289" s="5">
        <f t="shared" si="11"/>
        <v>-12000</v>
      </c>
      <c r="I289" s="38">
        <f t="shared" si="12"/>
        <v>2.0408163265306123</v>
      </c>
      <c r="K289" t="s">
        <v>18</v>
      </c>
      <c r="L289">
        <v>8</v>
      </c>
      <c r="M289" s="2">
        <v>490</v>
      </c>
    </row>
    <row r="290" spans="1:13" s="59" customFormat="1" ht="12.75">
      <c r="A290" s="1"/>
      <c r="B290" s="6">
        <v>1400</v>
      </c>
      <c r="C290" s="1" t="s">
        <v>164</v>
      </c>
      <c r="D290" s="11" t="s">
        <v>12</v>
      </c>
      <c r="E290" s="1" t="s">
        <v>38</v>
      </c>
      <c r="F290" s="26" t="s">
        <v>156</v>
      </c>
      <c r="G290" s="26" t="s">
        <v>140</v>
      </c>
      <c r="H290" s="5">
        <f t="shared" si="11"/>
        <v>-13400</v>
      </c>
      <c r="I290" s="38">
        <f t="shared" si="12"/>
        <v>2.857142857142857</v>
      </c>
      <c r="J290"/>
      <c r="K290" t="s">
        <v>18</v>
      </c>
      <c r="L290">
        <v>8</v>
      </c>
      <c r="M290" s="2">
        <v>490</v>
      </c>
    </row>
    <row r="291" spans="1:13" ht="12.75">
      <c r="A291" s="10"/>
      <c r="B291" s="217">
        <f>SUM(B280:B290)</f>
        <v>13400</v>
      </c>
      <c r="C291" s="10" t="s">
        <v>52</v>
      </c>
      <c r="D291" s="10"/>
      <c r="E291" s="10"/>
      <c r="F291" s="17"/>
      <c r="G291" s="17"/>
      <c r="H291" s="57">
        <v>0</v>
      </c>
      <c r="I291" s="58">
        <f t="shared" si="12"/>
        <v>27.346938775510203</v>
      </c>
      <c r="J291" s="59"/>
      <c r="K291" s="59"/>
      <c r="L291" s="59"/>
      <c r="M291" s="2">
        <v>490</v>
      </c>
    </row>
    <row r="292" spans="2:13" ht="12.75">
      <c r="B292" s="41"/>
      <c r="H292" s="5">
        <f aca="true" t="shared" si="13" ref="H292:H360">H291-B292</f>
        <v>0</v>
      </c>
      <c r="I292" s="38">
        <f t="shared" si="12"/>
        <v>0</v>
      </c>
      <c r="K292"/>
      <c r="M292" s="2">
        <v>490</v>
      </c>
    </row>
    <row r="293" spans="2:13" ht="12.75">
      <c r="B293" s="41"/>
      <c r="H293" s="5">
        <f t="shared" si="13"/>
        <v>0</v>
      </c>
      <c r="I293" s="38">
        <f t="shared" si="12"/>
        <v>0</v>
      </c>
      <c r="K293"/>
      <c r="M293" s="2">
        <v>490</v>
      </c>
    </row>
    <row r="294" spans="2:13" ht="12.75">
      <c r="B294" s="6">
        <v>1600</v>
      </c>
      <c r="C294" s="1" t="s">
        <v>53</v>
      </c>
      <c r="D294" s="11" t="s">
        <v>12</v>
      </c>
      <c r="E294" s="1" t="s">
        <v>54</v>
      </c>
      <c r="F294" s="26" t="s">
        <v>156</v>
      </c>
      <c r="G294" s="26" t="s">
        <v>74</v>
      </c>
      <c r="H294" s="5">
        <f t="shared" si="13"/>
        <v>-1600</v>
      </c>
      <c r="I294" s="38">
        <f t="shared" si="12"/>
        <v>3.2653061224489797</v>
      </c>
      <c r="K294" t="s">
        <v>18</v>
      </c>
      <c r="L294">
        <v>8</v>
      </c>
      <c r="M294" s="2">
        <v>490</v>
      </c>
    </row>
    <row r="295" spans="2:13" ht="12.75">
      <c r="B295" s="6">
        <v>1800</v>
      </c>
      <c r="C295" s="1" t="s">
        <v>53</v>
      </c>
      <c r="D295" s="11" t="s">
        <v>12</v>
      </c>
      <c r="E295" s="1" t="s">
        <v>54</v>
      </c>
      <c r="F295" s="26" t="s">
        <v>156</v>
      </c>
      <c r="G295" s="26" t="s">
        <v>72</v>
      </c>
      <c r="H295" s="5">
        <f t="shared" si="13"/>
        <v>-3400</v>
      </c>
      <c r="I295" s="38">
        <f t="shared" si="12"/>
        <v>3.673469387755102</v>
      </c>
      <c r="K295" t="s">
        <v>18</v>
      </c>
      <c r="L295">
        <v>8</v>
      </c>
      <c r="M295" s="2">
        <v>490</v>
      </c>
    </row>
    <row r="296" spans="2:13" ht="12.75">
      <c r="B296" s="6">
        <v>1900</v>
      </c>
      <c r="C296" s="1" t="s">
        <v>53</v>
      </c>
      <c r="D296" s="11" t="s">
        <v>12</v>
      </c>
      <c r="E296" s="1" t="s">
        <v>54</v>
      </c>
      <c r="F296" s="26" t="s">
        <v>156</v>
      </c>
      <c r="G296" s="26" t="s">
        <v>83</v>
      </c>
      <c r="H296" s="5">
        <f t="shared" si="13"/>
        <v>-5300</v>
      </c>
      <c r="I296" s="38">
        <f t="shared" si="12"/>
        <v>3.877551020408163</v>
      </c>
      <c r="K296" t="s">
        <v>18</v>
      </c>
      <c r="L296">
        <v>8</v>
      </c>
      <c r="M296" s="2">
        <v>490</v>
      </c>
    </row>
    <row r="297" spans="2:13" ht="12.75">
      <c r="B297" s="6">
        <v>2000</v>
      </c>
      <c r="C297" s="1" t="s">
        <v>53</v>
      </c>
      <c r="D297" s="11" t="s">
        <v>12</v>
      </c>
      <c r="E297" s="1" t="s">
        <v>54</v>
      </c>
      <c r="F297" s="26" t="s">
        <v>156</v>
      </c>
      <c r="G297" s="26" t="s">
        <v>138</v>
      </c>
      <c r="H297" s="5">
        <f t="shared" si="13"/>
        <v>-7300</v>
      </c>
      <c r="I297" s="38">
        <f t="shared" si="12"/>
        <v>4.081632653061225</v>
      </c>
      <c r="K297" t="s">
        <v>18</v>
      </c>
      <c r="L297">
        <v>8</v>
      </c>
      <c r="M297" s="2">
        <v>490</v>
      </c>
    </row>
    <row r="298" spans="1:13" s="59" customFormat="1" ht="12.75">
      <c r="A298" s="1"/>
      <c r="B298" s="6">
        <v>1700</v>
      </c>
      <c r="C298" s="1" t="s">
        <v>53</v>
      </c>
      <c r="D298" s="11" t="s">
        <v>12</v>
      </c>
      <c r="E298" s="1" t="s">
        <v>54</v>
      </c>
      <c r="F298" s="26" t="s">
        <v>156</v>
      </c>
      <c r="G298" s="26" t="s">
        <v>140</v>
      </c>
      <c r="H298" s="5">
        <f t="shared" si="13"/>
        <v>-9000</v>
      </c>
      <c r="I298" s="38">
        <f t="shared" si="12"/>
        <v>3.4693877551020407</v>
      </c>
      <c r="J298"/>
      <c r="K298" t="s">
        <v>18</v>
      </c>
      <c r="L298">
        <v>8</v>
      </c>
      <c r="M298" s="2">
        <v>490</v>
      </c>
    </row>
    <row r="299" spans="1:13" ht="12.75">
      <c r="A299" s="10"/>
      <c r="B299" s="217">
        <f>SUM(B294:B298)</f>
        <v>9000</v>
      </c>
      <c r="C299" s="10"/>
      <c r="D299" s="10"/>
      <c r="E299" s="10" t="s">
        <v>54</v>
      </c>
      <c r="F299" s="17"/>
      <c r="G299" s="17"/>
      <c r="H299" s="57">
        <v>0</v>
      </c>
      <c r="I299" s="58">
        <f t="shared" si="12"/>
        <v>18.367346938775512</v>
      </c>
      <c r="J299" s="59"/>
      <c r="K299" s="59"/>
      <c r="L299" s="59"/>
      <c r="M299" s="2">
        <v>490</v>
      </c>
    </row>
    <row r="300" spans="2:13" ht="12.75">
      <c r="B300" s="41"/>
      <c r="H300" s="5">
        <f t="shared" si="13"/>
        <v>0</v>
      </c>
      <c r="I300" s="38">
        <f t="shared" si="12"/>
        <v>0</v>
      </c>
      <c r="K300"/>
      <c r="M300" s="2">
        <v>490</v>
      </c>
    </row>
    <row r="301" spans="2:13" ht="12.75">
      <c r="B301" s="41"/>
      <c r="H301" s="5">
        <f t="shared" si="13"/>
        <v>0</v>
      </c>
      <c r="I301" s="38">
        <f t="shared" si="12"/>
        <v>0</v>
      </c>
      <c r="K301"/>
      <c r="M301" s="2">
        <v>490</v>
      </c>
    </row>
    <row r="302" spans="2:13" ht="12.75">
      <c r="B302" s="6">
        <v>5000</v>
      </c>
      <c r="C302" s="1" t="s">
        <v>56</v>
      </c>
      <c r="D302" s="11" t="s">
        <v>12</v>
      </c>
      <c r="E302" s="1" t="s">
        <v>38</v>
      </c>
      <c r="F302" s="26" t="s">
        <v>165</v>
      </c>
      <c r="G302" s="26" t="s">
        <v>74</v>
      </c>
      <c r="H302" s="5">
        <f t="shared" si="13"/>
        <v>-5000</v>
      </c>
      <c r="I302" s="38">
        <f t="shared" si="12"/>
        <v>10.204081632653061</v>
      </c>
      <c r="K302" t="s">
        <v>18</v>
      </c>
      <c r="L302">
        <v>8</v>
      </c>
      <c r="M302" s="2">
        <v>490</v>
      </c>
    </row>
    <row r="303" spans="2:13" ht="12.75">
      <c r="B303" s="6">
        <v>5000</v>
      </c>
      <c r="C303" s="1" t="s">
        <v>56</v>
      </c>
      <c r="D303" s="11" t="s">
        <v>12</v>
      </c>
      <c r="E303" s="1" t="s">
        <v>38</v>
      </c>
      <c r="F303" s="26" t="s">
        <v>166</v>
      </c>
      <c r="G303" s="26" t="s">
        <v>72</v>
      </c>
      <c r="H303" s="5">
        <f t="shared" si="13"/>
        <v>-10000</v>
      </c>
      <c r="I303" s="38">
        <f t="shared" si="12"/>
        <v>10.204081632653061</v>
      </c>
      <c r="K303" t="s">
        <v>18</v>
      </c>
      <c r="L303">
        <v>8</v>
      </c>
      <c r="M303" s="2">
        <v>490</v>
      </c>
    </row>
    <row r="304" spans="2:13" ht="12.75">
      <c r="B304" s="6">
        <v>5000</v>
      </c>
      <c r="C304" s="1" t="s">
        <v>56</v>
      </c>
      <c r="D304" s="11" t="s">
        <v>12</v>
      </c>
      <c r="E304" s="1" t="s">
        <v>38</v>
      </c>
      <c r="F304" s="26" t="s">
        <v>166</v>
      </c>
      <c r="G304" s="26" t="s">
        <v>83</v>
      </c>
      <c r="H304" s="5">
        <f t="shared" si="13"/>
        <v>-15000</v>
      </c>
      <c r="I304" s="38">
        <f t="shared" si="12"/>
        <v>10.204081632653061</v>
      </c>
      <c r="K304" t="s">
        <v>18</v>
      </c>
      <c r="L304">
        <v>8</v>
      </c>
      <c r="M304" s="2">
        <v>490</v>
      </c>
    </row>
    <row r="305" spans="2:13" ht="12.75">
      <c r="B305" s="6">
        <v>5000</v>
      </c>
      <c r="C305" s="1" t="s">
        <v>56</v>
      </c>
      <c r="D305" s="11" t="s">
        <v>12</v>
      </c>
      <c r="E305" s="1" t="s">
        <v>38</v>
      </c>
      <c r="F305" s="26" t="s">
        <v>166</v>
      </c>
      <c r="G305" s="26" t="s">
        <v>138</v>
      </c>
      <c r="H305" s="5">
        <f t="shared" si="13"/>
        <v>-20000</v>
      </c>
      <c r="I305" s="38">
        <f t="shared" si="12"/>
        <v>10.204081632653061</v>
      </c>
      <c r="K305" t="s">
        <v>18</v>
      </c>
      <c r="L305">
        <v>8</v>
      </c>
      <c r="M305" s="2">
        <v>490</v>
      </c>
    </row>
    <row r="306" spans="1:13" s="59" customFormat="1" ht="12.75">
      <c r="A306" s="1"/>
      <c r="B306" s="6">
        <v>5000</v>
      </c>
      <c r="C306" s="1" t="s">
        <v>56</v>
      </c>
      <c r="D306" s="11" t="s">
        <v>12</v>
      </c>
      <c r="E306" s="1" t="s">
        <v>38</v>
      </c>
      <c r="F306" s="26" t="s">
        <v>166</v>
      </c>
      <c r="G306" s="26" t="s">
        <v>140</v>
      </c>
      <c r="H306" s="5">
        <f t="shared" si="13"/>
        <v>-25000</v>
      </c>
      <c r="I306" s="38">
        <f t="shared" si="12"/>
        <v>10.204081632653061</v>
      </c>
      <c r="J306"/>
      <c r="K306" t="s">
        <v>18</v>
      </c>
      <c r="L306">
        <v>8</v>
      </c>
      <c r="M306" s="2">
        <v>490</v>
      </c>
    </row>
    <row r="307" spans="1:13" ht="12.75">
      <c r="A307" s="10"/>
      <c r="B307" s="217">
        <f>SUM(B302:B306)</f>
        <v>25000</v>
      </c>
      <c r="C307" s="10" t="s">
        <v>56</v>
      </c>
      <c r="D307" s="10"/>
      <c r="E307" s="10"/>
      <c r="F307" s="17"/>
      <c r="G307" s="17"/>
      <c r="H307" s="57">
        <v>0</v>
      </c>
      <c r="I307" s="58">
        <f t="shared" si="12"/>
        <v>51.02040816326531</v>
      </c>
      <c r="J307" s="59"/>
      <c r="K307" s="59"/>
      <c r="L307" s="59"/>
      <c r="M307" s="2">
        <v>490</v>
      </c>
    </row>
    <row r="308" spans="2:13" ht="12.75">
      <c r="B308" s="41"/>
      <c r="H308" s="5">
        <f t="shared" si="13"/>
        <v>0</v>
      </c>
      <c r="I308" s="38">
        <f t="shared" si="12"/>
        <v>0</v>
      </c>
      <c r="K308"/>
      <c r="M308" s="2">
        <v>490</v>
      </c>
    </row>
    <row r="309" spans="2:13" ht="12.75">
      <c r="B309" s="41"/>
      <c r="H309" s="5">
        <f t="shared" si="13"/>
        <v>0</v>
      </c>
      <c r="I309" s="38">
        <f t="shared" si="12"/>
        <v>0</v>
      </c>
      <c r="K309"/>
      <c r="M309" s="2">
        <v>490</v>
      </c>
    </row>
    <row r="310" spans="2:13" ht="12.75">
      <c r="B310" s="6">
        <v>2000</v>
      </c>
      <c r="C310" s="1" t="s">
        <v>59</v>
      </c>
      <c r="D310" s="11" t="s">
        <v>12</v>
      </c>
      <c r="E310" s="1" t="s">
        <v>38</v>
      </c>
      <c r="F310" s="26" t="s">
        <v>156</v>
      </c>
      <c r="G310" s="26" t="s">
        <v>74</v>
      </c>
      <c r="H310" s="5">
        <f t="shared" si="13"/>
        <v>-2000</v>
      </c>
      <c r="I310" s="38">
        <f t="shared" si="12"/>
        <v>4.081632653061225</v>
      </c>
      <c r="K310" t="s">
        <v>18</v>
      </c>
      <c r="L310">
        <v>8</v>
      </c>
      <c r="M310" s="2">
        <v>490</v>
      </c>
    </row>
    <row r="311" spans="2:13" ht="12.75">
      <c r="B311" s="6">
        <v>2000</v>
      </c>
      <c r="C311" s="1" t="s">
        <v>59</v>
      </c>
      <c r="D311" s="11" t="s">
        <v>12</v>
      </c>
      <c r="E311" s="1" t="s">
        <v>38</v>
      </c>
      <c r="F311" s="26" t="s">
        <v>156</v>
      </c>
      <c r="G311" s="26" t="s">
        <v>72</v>
      </c>
      <c r="H311" s="5">
        <f t="shared" si="13"/>
        <v>-4000</v>
      </c>
      <c r="I311" s="38">
        <f t="shared" si="12"/>
        <v>4.081632653061225</v>
      </c>
      <c r="K311" t="s">
        <v>18</v>
      </c>
      <c r="L311">
        <v>8</v>
      </c>
      <c r="M311" s="2">
        <v>490</v>
      </c>
    </row>
    <row r="312" spans="2:13" ht="12.75">
      <c r="B312" s="6">
        <v>2000</v>
      </c>
      <c r="C312" s="1" t="s">
        <v>59</v>
      </c>
      <c r="D312" s="11" t="s">
        <v>12</v>
      </c>
      <c r="E312" s="1" t="s">
        <v>38</v>
      </c>
      <c r="F312" s="26" t="s">
        <v>156</v>
      </c>
      <c r="G312" s="26" t="s">
        <v>83</v>
      </c>
      <c r="H312" s="5">
        <f t="shared" si="13"/>
        <v>-6000</v>
      </c>
      <c r="I312" s="38">
        <f t="shared" si="12"/>
        <v>4.081632653061225</v>
      </c>
      <c r="K312" t="s">
        <v>18</v>
      </c>
      <c r="L312">
        <v>8</v>
      </c>
      <c r="M312" s="2">
        <v>490</v>
      </c>
    </row>
    <row r="313" spans="2:13" ht="12.75">
      <c r="B313" s="6">
        <v>2000</v>
      </c>
      <c r="C313" s="1" t="s">
        <v>59</v>
      </c>
      <c r="D313" s="11" t="s">
        <v>12</v>
      </c>
      <c r="E313" s="1" t="s">
        <v>38</v>
      </c>
      <c r="F313" s="26" t="s">
        <v>156</v>
      </c>
      <c r="G313" s="26" t="s">
        <v>138</v>
      </c>
      <c r="H313" s="5">
        <f t="shared" si="13"/>
        <v>-8000</v>
      </c>
      <c r="I313" s="38">
        <f t="shared" si="12"/>
        <v>4.081632653061225</v>
      </c>
      <c r="K313" t="s">
        <v>18</v>
      </c>
      <c r="L313">
        <v>8</v>
      </c>
      <c r="M313" s="2">
        <v>490</v>
      </c>
    </row>
    <row r="314" spans="1:13" s="59" customFormat="1" ht="12.75">
      <c r="A314" s="1"/>
      <c r="B314" s="6">
        <v>2000</v>
      </c>
      <c r="C314" s="1" t="s">
        <v>59</v>
      </c>
      <c r="D314" s="11" t="s">
        <v>12</v>
      </c>
      <c r="E314" s="1" t="s">
        <v>38</v>
      </c>
      <c r="F314" s="26" t="s">
        <v>156</v>
      </c>
      <c r="G314" s="26" t="s">
        <v>140</v>
      </c>
      <c r="H314" s="5">
        <f t="shared" si="13"/>
        <v>-10000</v>
      </c>
      <c r="I314" s="38">
        <f t="shared" si="12"/>
        <v>4.081632653061225</v>
      </c>
      <c r="J314"/>
      <c r="K314" t="s">
        <v>18</v>
      </c>
      <c r="L314">
        <v>8</v>
      </c>
      <c r="M314" s="2">
        <v>490</v>
      </c>
    </row>
    <row r="315" spans="1:13" ht="12.75">
      <c r="A315" s="10"/>
      <c r="B315" s="217">
        <f>SUM(B310:B314)</f>
        <v>10000</v>
      </c>
      <c r="C315" s="10" t="s">
        <v>103</v>
      </c>
      <c r="D315" s="10"/>
      <c r="E315" s="10"/>
      <c r="F315" s="17"/>
      <c r="G315" s="17"/>
      <c r="H315" s="57">
        <v>0</v>
      </c>
      <c r="I315" s="58">
        <f t="shared" si="12"/>
        <v>20.408163265306122</v>
      </c>
      <c r="J315" s="59"/>
      <c r="K315" s="59"/>
      <c r="L315" s="59"/>
      <c r="M315" s="2">
        <v>490</v>
      </c>
    </row>
    <row r="316" spans="2:13" ht="12.75">
      <c r="B316" s="41"/>
      <c r="H316" s="5">
        <f t="shared" si="13"/>
        <v>0</v>
      </c>
      <c r="I316" s="38">
        <f t="shared" si="12"/>
        <v>0</v>
      </c>
      <c r="K316"/>
      <c r="M316" s="2">
        <v>490</v>
      </c>
    </row>
    <row r="317" spans="2:13" ht="12.75">
      <c r="B317" s="41"/>
      <c r="H317" s="5">
        <f t="shared" si="13"/>
        <v>0</v>
      </c>
      <c r="I317" s="38">
        <f t="shared" si="12"/>
        <v>0</v>
      </c>
      <c r="K317"/>
      <c r="M317" s="2">
        <v>490</v>
      </c>
    </row>
    <row r="318" spans="1:13" s="59" customFormat="1" ht="12.75">
      <c r="A318" s="1"/>
      <c r="B318" s="6">
        <v>1000</v>
      </c>
      <c r="C318" s="1" t="s">
        <v>60</v>
      </c>
      <c r="D318" s="11" t="s">
        <v>12</v>
      </c>
      <c r="E318" s="1" t="s">
        <v>61</v>
      </c>
      <c r="F318" s="26" t="s">
        <v>156</v>
      </c>
      <c r="G318" s="26" t="s">
        <v>72</v>
      </c>
      <c r="H318" s="5">
        <f t="shared" si="13"/>
        <v>-1000</v>
      </c>
      <c r="I318" s="38">
        <f t="shared" si="12"/>
        <v>2.0408163265306123</v>
      </c>
      <c r="J318"/>
      <c r="K318" t="s">
        <v>18</v>
      </c>
      <c r="L318">
        <v>8</v>
      </c>
      <c r="M318" s="2">
        <v>490</v>
      </c>
    </row>
    <row r="319" spans="1:13" ht="12.75">
      <c r="A319" s="10"/>
      <c r="B319" s="217">
        <f>SUM(B318)</f>
        <v>1000</v>
      </c>
      <c r="C319" s="10"/>
      <c r="D319" s="10"/>
      <c r="E319" s="10" t="s">
        <v>61</v>
      </c>
      <c r="F319" s="17"/>
      <c r="G319" s="17"/>
      <c r="H319" s="57">
        <v>0</v>
      </c>
      <c r="I319" s="58">
        <f t="shared" si="12"/>
        <v>2.0408163265306123</v>
      </c>
      <c r="J319" s="59"/>
      <c r="K319" s="59"/>
      <c r="L319" s="59"/>
      <c r="M319" s="2">
        <v>490</v>
      </c>
    </row>
    <row r="320" spans="2:13" ht="12.75">
      <c r="B320" s="41"/>
      <c r="H320" s="5">
        <f t="shared" si="13"/>
        <v>0</v>
      </c>
      <c r="I320" s="38">
        <f t="shared" si="12"/>
        <v>0</v>
      </c>
      <c r="K320"/>
      <c r="M320" s="2">
        <v>490</v>
      </c>
    </row>
    <row r="321" spans="2:13" ht="12.75">
      <c r="B321" s="41"/>
      <c r="H321" s="5">
        <f t="shared" si="13"/>
        <v>0</v>
      </c>
      <c r="I321" s="38">
        <f t="shared" si="12"/>
        <v>0</v>
      </c>
      <c r="K321"/>
      <c r="M321" s="2">
        <v>490</v>
      </c>
    </row>
    <row r="322" spans="2:13" ht="12.75">
      <c r="B322" s="6">
        <v>1000</v>
      </c>
      <c r="C322" s="1" t="s">
        <v>62</v>
      </c>
      <c r="D322" s="11" t="s">
        <v>12</v>
      </c>
      <c r="E322" s="1" t="s">
        <v>63</v>
      </c>
      <c r="F322" s="26" t="s">
        <v>156</v>
      </c>
      <c r="G322" s="26" t="s">
        <v>72</v>
      </c>
      <c r="H322" s="5">
        <f t="shared" si="13"/>
        <v>-1000</v>
      </c>
      <c r="I322" s="38">
        <f t="shared" si="12"/>
        <v>2.0408163265306123</v>
      </c>
      <c r="K322" t="s">
        <v>18</v>
      </c>
      <c r="L322">
        <v>8</v>
      </c>
      <c r="M322" s="2">
        <v>490</v>
      </c>
    </row>
    <row r="323" spans="1:13" s="59" customFormat="1" ht="12.75">
      <c r="A323" s="1"/>
      <c r="B323" s="6">
        <v>1000</v>
      </c>
      <c r="C323" s="1" t="s">
        <v>62</v>
      </c>
      <c r="D323" s="11" t="s">
        <v>12</v>
      </c>
      <c r="E323" s="1" t="s">
        <v>63</v>
      </c>
      <c r="F323" s="26" t="s">
        <v>156</v>
      </c>
      <c r="G323" s="26" t="s">
        <v>138</v>
      </c>
      <c r="H323" s="5">
        <f t="shared" si="13"/>
        <v>-2000</v>
      </c>
      <c r="I323" s="38">
        <f t="shared" si="12"/>
        <v>2.0408163265306123</v>
      </c>
      <c r="J323"/>
      <c r="K323" t="s">
        <v>18</v>
      </c>
      <c r="L323">
        <v>8</v>
      </c>
      <c r="M323" s="2">
        <v>490</v>
      </c>
    </row>
    <row r="324" spans="1:13" ht="12.75">
      <c r="A324" s="10"/>
      <c r="B324" s="217">
        <f>SUM(B322:B323)</f>
        <v>2000</v>
      </c>
      <c r="C324" s="10"/>
      <c r="D324" s="10"/>
      <c r="E324" s="10" t="s">
        <v>63</v>
      </c>
      <c r="F324" s="17"/>
      <c r="G324" s="17"/>
      <c r="H324" s="57">
        <v>0</v>
      </c>
      <c r="I324" s="58">
        <f t="shared" si="12"/>
        <v>4.081632653061225</v>
      </c>
      <c r="J324" s="59"/>
      <c r="K324" s="59"/>
      <c r="L324" s="59"/>
      <c r="M324" s="2">
        <v>490</v>
      </c>
    </row>
    <row r="325" spans="2:13" ht="12.75">
      <c r="B325" s="31"/>
      <c r="H325" s="5">
        <f t="shared" si="13"/>
        <v>0</v>
      </c>
      <c r="I325" s="38">
        <f t="shared" si="12"/>
        <v>0</v>
      </c>
      <c r="K325"/>
      <c r="M325" s="2">
        <v>490</v>
      </c>
    </row>
    <row r="326" spans="2:13" ht="12.75">
      <c r="B326" s="31"/>
      <c r="H326" s="5">
        <f t="shared" si="13"/>
        <v>0</v>
      </c>
      <c r="I326" s="38">
        <f t="shared" si="12"/>
        <v>0</v>
      </c>
      <c r="K326"/>
      <c r="M326" s="2">
        <v>490</v>
      </c>
    </row>
    <row r="327" spans="2:13" ht="12.75">
      <c r="B327" s="31"/>
      <c r="H327" s="5">
        <f t="shared" si="13"/>
        <v>0</v>
      </c>
      <c r="I327" s="38">
        <f t="shared" si="12"/>
        <v>0</v>
      </c>
      <c r="K327"/>
      <c r="M327" s="2">
        <v>490</v>
      </c>
    </row>
    <row r="328" spans="2:13" ht="12.75">
      <c r="B328" s="31"/>
      <c r="H328" s="5">
        <f t="shared" si="13"/>
        <v>0</v>
      </c>
      <c r="I328" s="38">
        <f t="shared" si="12"/>
        <v>0</v>
      </c>
      <c r="K328"/>
      <c r="M328" s="2">
        <v>490</v>
      </c>
    </row>
    <row r="329" spans="1:13" s="59" customFormat="1" ht="12.75">
      <c r="A329" s="10"/>
      <c r="B329" s="302">
        <f>+B338+B348+B354+B358+B362</f>
        <v>71775</v>
      </c>
      <c r="C329" s="53" t="s">
        <v>167</v>
      </c>
      <c r="D329" s="54" t="s">
        <v>168</v>
      </c>
      <c r="E329" s="53" t="s">
        <v>169</v>
      </c>
      <c r="F329" s="69" t="s">
        <v>170</v>
      </c>
      <c r="G329" s="56" t="s">
        <v>171</v>
      </c>
      <c r="H329" s="57"/>
      <c r="I329" s="58">
        <f t="shared" si="12"/>
        <v>146.4795918367347</v>
      </c>
      <c r="J329" s="58"/>
      <c r="K329" s="58"/>
      <c r="M329" s="2">
        <v>490</v>
      </c>
    </row>
    <row r="330" spans="2:13" ht="12.75">
      <c r="B330" s="292"/>
      <c r="H330" s="5">
        <f t="shared" si="13"/>
        <v>0</v>
      </c>
      <c r="I330" s="38">
        <f t="shared" si="12"/>
        <v>0</v>
      </c>
      <c r="K330"/>
      <c r="M330" s="2">
        <v>490</v>
      </c>
    </row>
    <row r="331" spans="2:13" ht="12.75">
      <c r="B331" s="288">
        <v>5000</v>
      </c>
      <c r="C331" s="1" t="s">
        <v>0</v>
      </c>
      <c r="D331" s="11" t="s">
        <v>12</v>
      </c>
      <c r="E331" s="1" t="s">
        <v>172</v>
      </c>
      <c r="F331" s="60" t="s">
        <v>173</v>
      </c>
      <c r="G331" s="26" t="s">
        <v>22</v>
      </c>
      <c r="H331" s="5">
        <f t="shared" si="13"/>
        <v>-5000</v>
      </c>
      <c r="I331" s="38">
        <f t="shared" si="12"/>
        <v>10.204081632653061</v>
      </c>
      <c r="K331" t="s">
        <v>0</v>
      </c>
      <c r="L331">
        <v>9</v>
      </c>
      <c r="M331" s="2">
        <v>490</v>
      </c>
    </row>
    <row r="332" spans="2:13" ht="12.75">
      <c r="B332" s="288">
        <v>3000</v>
      </c>
      <c r="C332" s="1" t="s">
        <v>0</v>
      </c>
      <c r="D332" s="1" t="s">
        <v>12</v>
      </c>
      <c r="E332" s="1" t="s">
        <v>172</v>
      </c>
      <c r="F332" s="60" t="s">
        <v>174</v>
      </c>
      <c r="G332" s="26" t="s">
        <v>24</v>
      </c>
      <c r="H332" s="5">
        <f t="shared" si="13"/>
        <v>-8000</v>
      </c>
      <c r="I332" s="38">
        <f t="shared" si="12"/>
        <v>6.122448979591836</v>
      </c>
      <c r="K332" t="s">
        <v>0</v>
      </c>
      <c r="L332">
        <v>9</v>
      </c>
      <c r="M332" s="2">
        <v>490</v>
      </c>
    </row>
    <row r="333" spans="2:13" ht="12.75">
      <c r="B333" s="288">
        <v>3000</v>
      </c>
      <c r="C333" s="1" t="s">
        <v>0</v>
      </c>
      <c r="D333" s="1" t="s">
        <v>12</v>
      </c>
      <c r="E333" s="1" t="s">
        <v>172</v>
      </c>
      <c r="F333" s="60" t="s">
        <v>175</v>
      </c>
      <c r="G333" s="26" t="s">
        <v>26</v>
      </c>
      <c r="H333" s="5">
        <f t="shared" si="13"/>
        <v>-11000</v>
      </c>
      <c r="I333" s="38">
        <f t="shared" si="12"/>
        <v>6.122448979591836</v>
      </c>
      <c r="K333" t="s">
        <v>0</v>
      </c>
      <c r="L333">
        <v>9</v>
      </c>
      <c r="M333" s="2">
        <v>490</v>
      </c>
    </row>
    <row r="334" spans="2:13" ht="12.75">
      <c r="B334" s="288">
        <v>3000</v>
      </c>
      <c r="C334" s="1" t="s">
        <v>0</v>
      </c>
      <c r="D334" s="1" t="s">
        <v>12</v>
      </c>
      <c r="E334" s="1" t="s">
        <v>172</v>
      </c>
      <c r="F334" s="60" t="s">
        <v>176</v>
      </c>
      <c r="G334" s="26" t="s">
        <v>28</v>
      </c>
      <c r="H334" s="5">
        <f t="shared" si="13"/>
        <v>-14000</v>
      </c>
      <c r="I334" s="38">
        <f t="shared" si="12"/>
        <v>6.122448979591836</v>
      </c>
      <c r="K334" t="s">
        <v>0</v>
      </c>
      <c r="L334">
        <v>9</v>
      </c>
      <c r="M334" s="2">
        <v>490</v>
      </c>
    </row>
    <row r="335" spans="2:13" ht="12.75">
      <c r="B335" s="288">
        <v>3000</v>
      </c>
      <c r="C335" s="1" t="s">
        <v>0</v>
      </c>
      <c r="D335" s="1" t="s">
        <v>12</v>
      </c>
      <c r="E335" s="1" t="s">
        <v>172</v>
      </c>
      <c r="F335" s="60" t="s">
        <v>177</v>
      </c>
      <c r="G335" s="26" t="s">
        <v>30</v>
      </c>
      <c r="H335" s="5">
        <f t="shared" si="13"/>
        <v>-17000</v>
      </c>
      <c r="I335" s="38">
        <f t="shared" si="12"/>
        <v>6.122448979591836</v>
      </c>
      <c r="K335" t="s">
        <v>0</v>
      </c>
      <c r="L335">
        <v>9</v>
      </c>
      <c r="M335" s="2">
        <v>490</v>
      </c>
    </row>
    <row r="336" spans="2:13" ht="12.75">
      <c r="B336" s="288">
        <v>3000</v>
      </c>
      <c r="C336" s="1" t="s">
        <v>0</v>
      </c>
      <c r="D336" s="1" t="s">
        <v>12</v>
      </c>
      <c r="E336" s="1" t="s">
        <v>172</v>
      </c>
      <c r="F336" s="60" t="s">
        <v>178</v>
      </c>
      <c r="G336" s="26" t="s">
        <v>74</v>
      </c>
      <c r="H336" s="5">
        <f t="shared" si="13"/>
        <v>-20000</v>
      </c>
      <c r="I336" s="38">
        <f t="shared" si="12"/>
        <v>6.122448979591836</v>
      </c>
      <c r="K336" t="s">
        <v>0</v>
      </c>
      <c r="L336">
        <v>9</v>
      </c>
      <c r="M336" s="2">
        <v>490</v>
      </c>
    </row>
    <row r="337" spans="2:13" ht="12.75">
      <c r="B337" s="288">
        <v>5000</v>
      </c>
      <c r="C337" s="1" t="s">
        <v>0</v>
      </c>
      <c r="D337" s="1" t="s">
        <v>12</v>
      </c>
      <c r="E337" s="1" t="s">
        <v>172</v>
      </c>
      <c r="F337" s="60" t="s">
        <v>179</v>
      </c>
      <c r="G337" s="26" t="s">
        <v>72</v>
      </c>
      <c r="H337" s="5">
        <f t="shared" si="13"/>
        <v>-25000</v>
      </c>
      <c r="I337" s="38">
        <f t="shared" si="12"/>
        <v>10.204081632653061</v>
      </c>
      <c r="K337" t="s">
        <v>0</v>
      </c>
      <c r="L337">
        <v>9</v>
      </c>
      <c r="M337" s="2">
        <v>490</v>
      </c>
    </row>
    <row r="338" spans="1:13" s="59" customFormat="1" ht="12.75">
      <c r="A338" s="10"/>
      <c r="B338" s="302">
        <f>SUM(B331:B337)</f>
        <v>25000</v>
      </c>
      <c r="C338" s="10" t="s">
        <v>0</v>
      </c>
      <c r="D338" s="10"/>
      <c r="E338" s="10"/>
      <c r="F338" s="17"/>
      <c r="G338" s="17"/>
      <c r="H338" s="57">
        <v>0</v>
      </c>
      <c r="I338" s="58">
        <f t="shared" si="12"/>
        <v>51.02040816326531</v>
      </c>
      <c r="M338" s="2">
        <v>490</v>
      </c>
    </row>
    <row r="339" spans="2:13" ht="12.75">
      <c r="B339" s="292"/>
      <c r="H339" s="5">
        <f t="shared" si="13"/>
        <v>0</v>
      </c>
      <c r="I339" s="38">
        <f t="shared" si="12"/>
        <v>0</v>
      </c>
      <c r="K339"/>
      <c r="M339" s="2">
        <v>490</v>
      </c>
    </row>
    <row r="340" spans="2:13" ht="12.75">
      <c r="B340" s="292"/>
      <c r="H340" s="5">
        <f t="shared" si="13"/>
        <v>0</v>
      </c>
      <c r="I340" s="38">
        <f t="shared" si="12"/>
        <v>0</v>
      </c>
      <c r="K340"/>
      <c r="M340" s="2">
        <v>490</v>
      </c>
    </row>
    <row r="341" spans="2:13" ht="12.75">
      <c r="B341" s="292">
        <v>3500</v>
      </c>
      <c r="C341" s="32" t="s">
        <v>180</v>
      </c>
      <c r="D341" s="11" t="s">
        <v>12</v>
      </c>
      <c r="E341" s="32" t="s">
        <v>38</v>
      </c>
      <c r="F341" s="26" t="s">
        <v>181</v>
      </c>
      <c r="G341" s="30" t="s">
        <v>28</v>
      </c>
      <c r="H341" s="5">
        <f t="shared" si="13"/>
        <v>-3500</v>
      </c>
      <c r="I341" s="38">
        <f t="shared" si="12"/>
        <v>7.142857142857143</v>
      </c>
      <c r="K341" t="s">
        <v>172</v>
      </c>
      <c r="L341">
        <v>9</v>
      </c>
      <c r="M341" s="2">
        <v>490</v>
      </c>
    </row>
    <row r="342" spans="2:13" ht="12.75">
      <c r="B342" s="292">
        <v>3500</v>
      </c>
      <c r="C342" s="11" t="s">
        <v>157</v>
      </c>
      <c r="D342" s="11" t="s">
        <v>12</v>
      </c>
      <c r="E342" s="11" t="s">
        <v>38</v>
      </c>
      <c r="F342" s="26" t="s">
        <v>182</v>
      </c>
      <c r="G342" s="29" t="s">
        <v>30</v>
      </c>
      <c r="H342" s="5">
        <f t="shared" si="13"/>
        <v>-7000</v>
      </c>
      <c r="I342" s="38">
        <f t="shared" si="12"/>
        <v>7.142857142857143</v>
      </c>
      <c r="K342" t="s">
        <v>172</v>
      </c>
      <c r="L342">
        <v>9</v>
      </c>
      <c r="M342" s="2">
        <v>490</v>
      </c>
    </row>
    <row r="343" spans="2:13" ht="12.75">
      <c r="B343" s="288">
        <v>3000</v>
      </c>
      <c r="C343" s="11" t="s">
        <v>183</v>
      </c>
      <c r="D343" s="11" t="s">
        <v>12</v>
      </c>
      <c r="E343" s="1" t="s">
        <v>38</v>
      </c>
      <c r="F343" s="62" t="s">
        <v>184</v>
      </c>
      <c r="G343" s="26" t="s">
        <v>72</v>
      </c>
      <c r="H343" s="5">
        <f t="shared" si="13"/>
        <v>-10000</v>
      </c>
      <c r="I343" s="38">
        <f t="shared" si="12"/>
        <v>6.122448979591836</v>
      </c>
      <c r="K343" t="s">
        <v>172</v>
      </c>
      <c r="L343">
        <v>9</v>
      </c>
      <c r="M343" s="2">
        <v>490</v>
      </c>
    </row>
    <row r="344" spans="2:13" ht="12.75">
      <c r="B344" s="288">
        <v>1000</v>
      </c>
      <c r="C344" s="1" t="s">
        <v>185</v>
      </c>
      <c r="D344" s="11" t="s">
        <v>12</v>
      </c>
      <c r="E344" s="1" t="s">
        <v>38</v>
      </c>
      <c r="F344" s="26" t="s">
        <v>186</v>
      </c>
      <c r="G344" s="26" t="s">
        <v>72</v>
      </c>
      <c r="H344" s="5">
        <f t="shared" si="13"/>
        <v>-11000</v>
      </c>
      <c r="I344" s="38">
        <f t="shared" si="12"/>
        <v>2.0408163265306123</v>
      </c>
      <c r="K344" t="s">
        <v>172</v>
      </c>
      <c r="L344">
        <v>9</v>
      </c>
      <c r="M344" s="2">
        <v>490</v>
      </c>
    </row>
    <row r="345" spans="2:13" ht="12.75">
      <c r="B345" s="288">
        <v>15000</v>
      </c>
      <c r="C345" s="1" t="s">
        <v>187</v>
      </c>
      <c r="D345" s="11" t="s">
        <v>12</v>
      </c>
      <c r="E345" s="1" t="s">
        <v>38</v>
      </c>
      <c r="F345" s="26" t="s">
        <v>188</v>
      </c>
      <c r="G345" s="26" t="s">
        <v>72</v>
      </c>
      <c r="H345" s="5">
        <f t="shared" si="13"/>
        <v>-26000</v>
      </c>
      <c r="I345" s="38">
        <f t="shared" si="12"/>
        <v>30.612244897959183</v>
      </c>
      <c r="K345" t="s">
        <v>172</v>
      </c>
      <c r="L345">
        <v>9</v>
      </c>
      <c r="M345" s="2">
        <v>490</v>
      </c>
    </row>
    <row r="346" spans="2:14" ht="12.75">
      <c r="B346" s="288">
        <v>1000</v>
      </c>
      <c r="C346" s="36" t="s">
        <v>189</v>
      </c>
      <c r="D346" s="11" t="s">
        <v>12</v>
      </c>
      <c r="E346" s="36" t="s">
        <v>38</v>
      </c>
      <c r="F346" s="26" t="s">
        <v>186</v>
      </c>
      <c r="G346" s="26" t="s">
        <v>72</v>
      </c>
      <c r="H346" s="5">
        <f t="shared" si="13"/>
        <v>-27000</v>
      </c>
      <c r="I346" s="38">
        <f t="shared" si="12"/>
        <v>2.0408163265306123</v>
      </c>
      <c r="J346" s="35"/>
      <c r="K346" t="s">
        <v>172</v>
      </c>
      <c r="L346" s="35">
        <v>9</v>
      </c>
      <c r="M346" s="2">
        <v>490</v>
      </c>
      <c r="N346" s="37">
        <v>500</v>
      </c>
    </row>
    <row r="347" spans="2:13" ht="12.75">
      <c r="B347" s="288">
        <v>3000</v>
      </c>
      <c r="C347" s="1" t="s">
        <v>190</v>
      </c>
      <c r="D347" s="11" t="s">
        <v>12</v>
      </c>
      <c r="E347" s="1" t="s">
        <v>38</v>
      </c>
      <c r="F347" s="62" t="s">
        <v>191</v>
      </c>
      <c r="G347" s="26" t="s">
        <v>72</v>
      </c>
      <c r="H347" s="5">
        <f t="shared" si="13"/>
        <v>-30000</v>
      </c>
      <c r="I347" s="38">
        <f t="shared" si="12"/>
        <v>6.122448979591836</v>
      </c>
      <c r="K347" t="s">
        <v>172</v>
      </c>
      <c r="L347">
        <v>9</v>
      </c>
      <c r="M347" s="2">
        <v>490</v>
      </c>
    </row>
    <row r="348" spans="1:13" s="59" customFormat="1" ht="12.75">
      <c r="A348" s="10"/>
      <c r="B348" s="302">
        <f>SUM(B341:B347)</f>
        <v>30000</v>
      </c>
      <c r="C348" s="10" t="s">
        <v>52</v>
      </c>
      <c r="D348" s="10"/>
      <c r="E348" s="10"/>
      <c r="F348" s="17"/>
      <c r="G348" s="17"/>
      <c r="H348" s="57">
        <v>0</v>
      </c>
      <c r="I348" s="58">
        <f t="shared" si="12"/>
        <v>61.224489795918366</v>
      </c>
      <c r="M348" s="2">
        <v>490</v>
      </c>
    </row>
    <row r="349" spans="2:13" ht="12.75">
      <c r="B349" s="292"/>
      <c r="H349" s="5">
        <f t="shared" si="13"/>
        <v>0</v>
      </c>
      <c r="I349" s="38">
        <f t="shared" si="12"/>
        <v>0</v>
      </c>
      <c r="K349"/>
      <c r="M349" s="2">
        <v>490</v>
      </c>
    </row>
    <row r="350" spans="2:13" ht="12.75">
      <c r="B350" s="292"/>
      <c r="H350" s="5">
        <f t="shared" si="13"/>
        <v>0</v>
      </c>
      <c r="I350" s="38">
        <f aca="true" t="shared" si="14" ref="I350:I413">+B350/M350</f>
        <v>0</v>
      </c>
      <c r="K350"/>
      <c r="M350" s="2">
        <v>490</v>
      </c>
    </row>
    <row r="351" spans="2:13" ht="12.75">
      <c r="B351" s="292">
        <v>1200</v>
      </c>
      <c r="C351" s="11" t="s">
        <v>53</v>
      </c>
      <c r="D351" s="11" t="s">
        <v>12</v>
      </c>
      <c r="E351" s="33" t="s">
        <v>54</v>
      </c>
      <c r="F351" s="26" t="s">
        <v>186</v>
      </c>
      <c r="G351" s="34" t="s">
        <v>28</v>
      </c>
      <c r="H351" s="5">
        <f>H350-B351</f>
        <v>-1200</v>
      </c>
      <c r="I351" s="38">
        <f t="shared" si="14"/>
        <v>2.4489795918367347</v>
      </c>
      <c r="K351" t="s">
        <v>172</v>
      </c>
      <c r="L351">
        <v>9</v>
      </c>
      <c r="M351" s="2">
        <v>490</v>
      </c>
    </row>
    <row r="352" spans="1:13" s="14" customFormat="1" ht="12.75">
      <c r="A352" s="11"/>
      <c r="B352" s="292">
        <v>1700</v>
      </c>
      <c r="C352" s="11" t="s">
        <v>53</v>
      </c>
      <c r="D352" s="11" t="s">
        <v>12</v>
      </c>
      <c r="E352" s="11" t="s">
        <v>54</v>
      </c>
      <c r="F352" s="26" t="s">
        <v>186</v>
      </c>
      <c r="G352" s="29" t="s">
        <v>30</v>
      </c>
      <c r="H352" s="5">
        <f>H351-B352</f>
        <v>-2900</v>
      </c>
      <c r="I352" s="38">
        <f t="shared" si="14"/>
        <v>3.4693877551020407</v>
      </c>
      <c r="K352" t="s">
        <v>172</v>
      </c>
      <c r="L352" s="14">
        <v>9</v>
      </c>
      <c r="M352" s="2">
        <v>490</v>
      </c>
    </row>
    <row r="353" spans="2:13" ht="12.75">
      <c r="B353" s="288">
        <v>1875</v>
      </c>
      <c r="C353" s="1" t="s">
        <v>53</v>
      </c>
      <c r="D353" s="11" t="s">
        <v>12</v>
      </c>
      <c r="E353" s="1" t="s">
        <v>54</v>
      </c>
      <c r="F353" s="26" t="s">
        <v>186</v>
      </c>
      <c r="G353" s="26" t="s">
        <v>72</v>
      </c>
      <c r="H353" s="5">
        <f>H352-B353</f>
        <v>-4775</v>
      </c>
      <c r="I353" s="38">
        <f t="shared" si="14"/>
        <v>3.826530612244898</v>
      </c>
      <c r="K353" t="s">
        <v>172</v>
      </c>
      <c r="L353">
        <v>9</v>
      </c>
      <c r="M353" s="2">
        <v>490</v>
      </c>
    </row>
    <row r="354" spans="1:13" s="59" customFormat="1" ht="12.75">
      <c r="A354" s="10"/>
      <c r="B354" s="302">
        <f>SUM(B351:B353)</f>
        <v>4775</v>
      </c>
      <c r="C354" s="10"/>
      <c r="D354" s="10"/>
      <c r="E354" s="10" t="s">
        <v>54</v>
      </c>
      <c r="F354" s="17"/>
      <c r="G354" s="17"/>
      <c r="H354" s="57">
        <v>0</v>
      </c>
      <c r="I354" s="58">
        <f t="shared" si="14"/>
        <v>9.744897959183673</v>
      </c>
      <c r="M354" s="2">
        <v>490</v>
      </c>
    </row>
    <row r="355" spans="2:13" ht="12.75">
      <c r="B355" s="292"/>
      <c r="H355" s="5">
        <f t="shared" si="13"/>
        <v>0</v>
      </c>
      <c r="I355" s="38">
        <f t="shared" si="14"/>
        <v>0</v>
      </c>
      <c r="K355"/>
      <c r="M355" s="2">
        <v>490</v>
      </c>
    </row>
    <row r="356" spans="2:13" ht="12.75">
      <c r="B356" s="292"/>
      <c r="H356" s="5">
        <f t="shared" si="13"/>
        <v>0</v>
      </c>
      <c r="I356" s="38">
        <f t="shared" si="14"/>
        <v>0</v>
      </c>
      <c r="K356"/>
      <c r="M356" s="2">
        <v>490</v>
      </c>
    </row>
    <row r="357" spans="2:13" ht="12.75">
      <c r="B357" s="288">
        <v>2000</v>
      </c>
      <c r="C357" s="1" t="s">
        <v>103</v>
      </c>
      <c r="D357" s="11" t="s">
        <v>12</v>
      </c>
      <c r="E357" s="1" t="s">
        <v>38</v>
      </c>
      <c r="F357" s="26" t="s">
        <v>186</v>
      </c>
      <c r="G357" s="26" t="s">
        <v>72</v>
      </c>
      <c r="H357" s="5">
        <f t="shared" si="13"/>
        <v>-2000</v>
      </c>
      <c r="I357" s="38">
        <f t="shared" si="14"/>
        <v>4.081632653061225</v>
      </c>
      <c r="K357" t="s">
        <v>172</v>
      </c>
      <c r="L357">
        <v>9</v>
      </c>
      <c r="M357" s="2">
        <v>490</v>
      </c>
    </row>
    <row r="358" spans="1:13" s="59" customFormat="1" ht="12.75">
      <c r="A358" s="10"/>
      <c r="B358" s="302">
        <f>SUM(B357)</f>
        <v>2000</v>
      </c>
      <c r="C358" s="10" t="s">
        <v>103</v>
      </c>
      <c r="D358" s="10"/>
      <c r="E358" s="10"/>
      <c r="F358" s="17"/>
      <c r="G358" s="17"/>
      <c r="H358" s="57">
        <v>0</v>
      </c>
      <c r="I358" s="58">
        <f t="shared" si="14"/>
        <v>4.081632653061225</v>
      </c>
      <c r="M358" s="2">
        <v>490</v>
      </c>
    </row>
    <row r="359" spans="2:13" ht="12.75">
      <c r="B359" s="292"/>
      <c r="H359" s="5">
        <f t="shared" si="13"/>
        <v>0</v>
      </c>
      <c r="I359" s="38">
        <f t="shared" si="14"/>
        <v>0</v>
      </c>
      <c r="K359"/>
      <c r="M359" s="2">
        <v>490</v>
      </c>
    </row>
    <row r="360" spans="2:13" ht="12.75">
      <c r="B360" s="292"/>
      <c r="H360" s="5">
        <f t="shared" si="13"/>
        <v>0</v>
      </c>
      <c r="I360" s="38">
        <f t="shared" si="14"/>
        <v>0</v>
      </c>
      <c r="K360"/>
      <c r="M360" s="2">
        <v>490</v>
      </c>
    </row>
    <row r="361" spans="2:13" ht="12.75">
      <c r="B361" s="288">
        <v>10000</v>
      </c>
      <c r="C361" s="1" t="s">
        <v>192</v>
      </c>
      <c r="D361" s="11" t="s">
        <v>12</v>
      </c>
      <c r="E361" s="1" t="s">
        <v>61</v>
      </c>
      <c r="F361" s="26" t="s">
        <v>193</v>
      </c>
      <c r="G361" s="26" t="s">
        <v>72</v>
      </c>
      <c r="H361" s="5">
        <f>H360-B361</f>
        <v>-10000</v>
      </c>
      <c r="I361" s="38">
        <f t="shared" si="14"/>
        <v>20.408163265306122</v>
      </c>
      <c r="K361" t="s">
        <v>172</v>
      </c>
      <c r="L361">
        <v>9</v>
      </c>
      <c r="M361" s="2">
        <v>490</v>
      </c>
    </row>
    <row r="362" spans="1:13" s="59" customFormat="1" ht="12.75">
      <c r="A362" s="10"/>
      <c r="B362" s="302">
        <f>SUM(B361)</f>
        <v>10000</v>
      </c>
      <c r="C362" s="10"/>
      <c r="D362" s="10"/>
      <c r="E362" s="10" t="s">
        <v>61</v>
      </c>
      <c r="F362" s="17"/>
      <c r="G362" s="17"/>
      <c r="H362" s="57">
        <v>0</v>
      </c>
      <c r="I362" s="58">
        <f t="shared" si="14"/>
        <v>20.408163265306122</v>
      </c>
      <c r="M362" s="2">
        <v>490</v>
      </c>
    </row>
    <row r="363" spans="2:13" ht="12.75">
      <c r="B363" s="31"/>
      <c r="H363" s="5">
        <f aca="true" t="shared" si="15" ref="H363:H414">H362-B363</f>
        <v>0</v>
      </c>
      <c r="I363" s="38">
        <f t="shared" si="14"/>
        <v>0</v>
      </c>
      <c r="K363"/>
      <c r="M363" s="2">
        <v>490</v>
      </c>
    </row>
    <row r="364" spans="2:13" ht="12.75">
      <c r="B364" s="31"/>
      <c r="H364" s="5">
        <f t="shared" si="15"/>
        <v>0</v>
      </c>
      <c r="I364" s="38">
        <f t="shared" si="14"/>
        <v>0</v>
      </c>
      <c r="K364"/>
      <c r="M364" s="2">
        <v>490</v>
      </c>
    </row>
    <row r="365" spans="2:13" ht="12.75">
      <c r="B365" s="31"/>
      <c r="H365" s="5">
        <f t="shared" si="15"/>
        <v>0</v>
      </c>
      <c r="I365" s="38">
        <f t="shared" si="14"/>
        <v>0</v>
      </c>
      <c r="K365"/>
      <c r="M365" s="2">
        <v>490</v>
      </c>
    </row>
    <row r="366" spans="2:13" ht="12.75">
      <c r="B366" s="31"/>
      <c r="H366" s="5">
        <f t="shared" si="15"/>
        <v>0</v>
      </c>
      <c r="I366" s="38">
        <f t="shared" si="14"/>
        <v>0</v>
      </c>
      <c r="K366"/>
      <c r="M366" s="2">
        <v>490</v>
      </c>
    </row>
    <row r="367" spans="1:13" s="59" customFormat="1" ht="12.75">
      <c r="A367" s="10"/>
      <c r="B367" s="322">
        <f>+B371+B377+B381+B385+B390</f>
        <v>49400</v>
      </c>
      <c r="C367" s="53" t="s">
        <v>194</v>
      </c>
      <c r="D367" s="54" t="s">
        <v>195</v>
      </c>
      <c r="E367" s="53" t="s">
        <v>196</v>
      </c>
      <c r="F367" s="76" t="s">
        <v>197</v>
      </c>
      <c r="G367" s="56" t="s">
        <v>106</v>
      </c>
      <c r="H367" s="57"/>
      <c r="I367" s="58">
        <f t="shared" si="14"/>
        <v>100.81632653061224</v>
      </c>
      <c r="J367" s="58"/>
      <c r="K367" s="58"/>
      <c r="M367" s="2">
        <v>490</v>
      </c>
    </row>
    <row r="368" spans="2:13" ht="12.75">
      <c r="B368" s="281"/>
      <c r="H368" s="5">
        <f t="shared" si="15"/>
        <v>0</v>
      </c>
      <c r="I368" s="38">
        <f t="shared" si="14"/>
        <v>0</v>
      </c>
      <c r="K368"/>
      <c r="M368" s="2">
        <v>490</v>
      </c>
    </row>
    <row r="369" spans="2:13" ht="12.75">
      <c r="B369" s="168">
        <v>3000</v>
      </c>
      <c r="C369" s="1" t="s">
        <v>0</v>
      </c>
      <c r="D369" s="1" t="s">
        <v>12</v>
      </c>
      <c r="E369" s="1" t="s">
        <v>172</v>
      </c>
      <c r="F369" s="60" t="s">
        <v>198</v>
      </c>
      <c r="G369" s="26" t="s">
        <v>138</v>
      </c>
      <c r="H369" s="5">
        <f t="shared" si="15"/>
        <v>-3000</v>
      </c>
      <c r="I369" s="38">
        <f t="shared" si="14"/>
        <v>6.122448979591836</v>
      </c>
      <c r="K369" t="s">
        <v>0</v>
      </c>
      <c r="L369">
        <v>10</v>
      </c>
      <c r="M369" s="2">
        <v>490</v>
      </c>
    </row>
    <row r="370" spans="1:13" s="59" customFormat="1" ht="12.75">
      <c r="A370" s="1"/>
      <c r="B370" s="168">
        <v>5000</v>
      </c>
      <c r="C370" s="1" t="s">
        <v>0</v>
      </c>
      <c r="D370" s="1" t="s">
        <v>12</v>
      </c>
      <c r="E370" s="1" t="s">
        <v>172</v>
      </c>
      <c r="F370" s="60" t="s">
        <v>199</v>
      </c>
      <c r="G370" s="26" t="s">
        <v>140</v>
      </c>
      <c r="H370" s="5">
        <f t="shared" si="15"/>
        <v>-8000</v>
      </c>
      <c r="I370" s="38">
        <f t="shared" si="14"/>
        <v>10.204081632653061</v>
      </c>
      <c r="J370"/>
      <c r="K370" t="s">
        <v>0</v>
      </c>
      <c r="L370">
        <v>10</v>
      </c>
      <c r="M370" s="2">
        <v>490</v>
      </c>
    </row>
    <row r="371" spans="1:13" ht="12.75">
      <c r="A371" s="10"/>
      <c r="B371" s="322">
        <f>SUM(B369:B370)</f>
        <v>8000</v>
      </c>
      <c r="C371" s="10" t="s">
        <v>0</v>
      </c>
      <c r="D371" s="10"/>
      <c r="E371" s="10"/>
      <c r="F371" s="17"/>
      <c r="G371" s="17"/>
      <c r="H371" s="57">
        <v>0</v>
      </c>
      <c r="I371" s="58">
        <f t="shared" si="14"/>
        <v>16.3265306122449</v>
      </c>
      <c r="J371" s="59"/>
      <c r="K371" s="59"/>
      <c r="L371" s="59"/>
      <c r="M371" s="2">
        <v>490</v>
      </c>
    </row>
    <row r="372" spans="2:13" ht="12.75">
      <c r="B372" s="281"/>
      <c r="H372" s="5">
        <f t="shared" si="15"/>
        <v>0</v>
      </c>
      <c r="I372" s="38">
        <f t="shared" si="14"/>
        <v>0</v>
      </c>
      <c r="K372"/>
      <c r="M372" s="2">
        <v>490</v>
      </c>
    </row>
    <row r="373" spans="2:13" ht="12.75">
      <c r="B373" s="281"/>
      <c r="H373" s="5">
        <f t="shared" si="15"/>
        <v>0</v>
      </c>
      <c r="I373" s="38">
        <f t="shared" si="14"/>
        <v>0</v>
      </c>
      <c r="K373"/>
      <c r="M373" s="2">
        <v>490</v>
      </c>
    </row>
    <row r="374" spans="2:13" ht="12.75">
      <c r="B374" s="168">
        <v>1200</v>
      </c>
      <c r="C374" s="1" t="s">
        <v>200</v>
      </c>
      <c r="D374" s="11" t="s">
        <v>12</v>
      </c>
      <c r="E374" s="1" t="s">
        <v>38</v>
      </c>
      <c r="F374" s="26" t="s">
        <v>201</v>
      </c>
      <c r="G374" s="26" t="s">
        <v>138</v>
      </c>
      <c r="H374" s="5">
        <f t="shared" si="15"/>
        <v>-1200</v>
      </c>
      <c r="I374" s="38">
        <f t="shared" si="14"/>
        <v>2.4489795918367347</v>
      </c>
      <c r="K374" t="s">
        <v>172</v>
      </c>
      <c r="L374">
        <v>10</v>
      </c>
      <c r="M374" s="2">
        <v>490</v>
      </c>
    </row>
    <row r="375" spans="2:13" ht="12.75">
      <c r="B375" s="168">
        <v>15000</v>
      </c>
      <c r="C375" s="1" t="s">
        <v>202</v>
      </c>
      <c r="D375" s="11" t="s">
        <v>12</v>
      </c>
      <c r="E375" s="1" t="s">
        <v>38</v>
      </c>
      <c r="F375" s="26" t="s">
        <v>203</v>
      </c>
      <c r="G375" s="26" t="s">
        <v>138</v>
      </c>
      <c r="H375" s="5">
        <f t="shared" si="15"/>
        <v>-16200</v>
      </c>
      <c r="I375" s="38">
        <f t="shared" si="14"/>
        <v>30.612244897959183</v>
      </c>
      <c r="K375" t="s">
        <v>172</v>
      </c>
      <c r="L375">
        <v>10</v>
      </c>
      <c r="M375" s="2">
        <v>490</v>
      </c>
    </row>
    <row r="376" spans="1:13" s="59" customFormat="1" ht="12.75">
      <c r="A376" s="1"/>
      <c r="B376" s="168">
        <v>1200</v>
      </c>
      <c r="C376" s="1" t="s">
        <v>204</v>
      </c>
      <c r="D376" s="11" t="s">
        <v>12</v>
      </c>
      <c r="E376" s="1" t="s">
        <v>38</v>
      </c>
      <c r="F376" s="26" t="s">
        <v>201</v>
      </c>
      <c r="G376" s="26" t="s">
        <v>138</v>
      </c>
      <c r="H376" s="5">
        <f t="shared" si="15"/>
        <v>-17400</v>
      </c>
      <c r="I376" s="38">
        <f t="shared" si="14"/>
        <v>2.4489795918367347</v>
      </c>
      <c r="J376"/>
      <c r="K376" t="s">
        <v>172</v>
      </c>
      <c r="L376">
        <v>10</v>
      </c>
      <c r="M376" s="2">
        <v>490</v>
      </c>
    </row>
    <row r="377" spans="1:13" ht="12.75">
      <c r="A377" s="10"/>
      <c r="B377" s="322">
        <f>SUM(B374:B376)</f>
        <v>17400</v>
      </c>
      <c r="C377" s="10" t="s">
        <v>52</v>
      </c>
      <c r="D377" s="10"/>
      <c r="E377" s="10"/>
      <c r="F377" s="17"/>
      <c r="G377" s="17"/>
      <c r="H377" s="57">
        <v>0</v>
      </c>
      <c r="I377" s="58">
        <f t="shared" si="14"/>
        <v>35.51020408163265</v>
      </c>
      <c r="J377" s="59"/>
      <c r="K377" s="59"/>
      <c r="L377" s="59"/>
      <c r="M377" s="2">
        <v>490</v>
      </c>
    </row>
    <row r="378" spans="2:13" ht="12.75">
      <c r="B378" s="281"/>
      <c r="H378" s="5">
        <f t="shared" si="15"/>
        <v>0</v>
      </c>
      <c r="I378" s="38">
        <f t="shared" si="14"/>
        <v>0</v>
      </c>
      <c r="K378"/>
      <c r="M378" s="2">
        <v>490</v>
      </c>
    </row>
    <row r="379" spans="2:13" ht="12.75">
      <c r="B379" s="281"/>
      <c r="H379" s="5">
        <f t="shared" si="15"/>
        <v>0</v>
      </c>
      <c r="I379" s="38">
        <f t="shared" si="14"/>
        <v>0</v>
      </c>
      <c r="K379"/>
      <c r="M379" s="2">
        <v>490</v>
      </c>
    </row>
    <row r="380" spans="1:13" s="59" customFormat="1" ht="12.75">
      <c r="A380" s="1"/>
      <c r="B380" s="168">
        <v>2000</v>
      </c>
      <c r="C380" s="1" t="s">
        <v>53</v>
      </c>
      <c r="D380" s="11" t="s">
        <v>12</v>
      </c>
      <c r="E380" s="1" t="s">
        <v>54</v>
      </c>
      <c r="F380" s="26" t="s">
        <v>201</v>
      </c>
      <c r="G380" s="26" t="s">
        <v>138</v>
      </c>
      <c r="H380" s="5">
        <f t="shared" si="15"/>
        <v>-2000</v>
      </c>
      <c r="I380" s="38">
        <f t="shared" si="14"/>
        <v>4.081632653061225</v>
      </c>
      <c r="J380"/>
      <c r="K380" t="s">
        <v>172</v>
      </c>
      <c r="L380">
        <v>10</v>
      </c>
      <c r="M380" s="2">
        <v>490</v>
      </c>
    </row>
    <row r="381" spans="1:13" ht="12.75">
      <c r="A381" s="10"/>
      <c r="B381" s="322">
        <f>SUM(B380)</f>
        <v>2000</v>
      </c>
      <c r="C381" s="10"/>
      <c r="D381" s="10"/>
      <c r="E381" s="10" t="s">
        <v>54</v>
      </c>
      <c r="F381" s="17"/>
      <c r="G381" s="17"/>
      <c r="H381" s="57">
        <v>0</v>
      </c>
      <c r="I381" s="58">
        <f t="shared" si="14"/>
        <v>4.081632653061225</v>
      </c>
      <c r="J381" s="59"/>
      <c r="K381" s="59"/>
      <c r="L381" s="59"/>
      <c r="M381" s="2">
        <v>490</v>
      </c>
    </row>
    <row r="382" spans="2:13" ht="12.75">
      <c r="B382" s="281"/>
      <c r="H382" s="5">
        <f t="shared" si="15"/>
        <v>0</v>
      </c>
      <c r="I382" s="38">
        <f t="shared" si="14"/>
        <v>0</v>
      </c>
      <c r="K382"/>
      <c r="M382" s="2">
        <v>490</v>
      </c>
    </row>
    <row r="383" spans="2:13" ht="12.75">
      <c r="B383" s="281"/>
      <c r="H383" s="5">
        <f t="shared" si="15"/>
        <v>0</v>
      </c>
      <c r="I383" s="38">
        <f t="shared" si="14"/>
        <v>0</v>
      </c>
      <c r="K383"/>
      <c r="M383" s="2">
        <v>490</v>
      </c>
    </row>
    <row r="384" spans="1:13" s="59" customFormat="1" ht="12.75">
      <c r="A384" s="1"/>
      <c r="B384" s="168">
        <v>2000</v>
      </c>
      <c r="C384" s="1" t="s">
        <v>103</v>
      </c>
      <c r="D384" s="11" t="s">
        <v>12</v>
      </c>
      <c r="E384" s="1" t="s">
        <v>38</v>
      </c>
      <c r="F384" s="26" t="s">
        <v>201</v>
      </c>
      <c r="G384" s="26" t="s">
        <v>138</v>
      </c>
      <c r="H384" s="5">
        <f t="shared" si="15"/>
        <v>-2000</v>
      </c>
      <c r="I384" s="38">
        <f t="shared" si="14"/>
        <v>4.081632653061225</v>
      </c>
      <c r="J384"/>
      <c r="K384" t="s">
        <v>172</v>
      </c>
      <c r="L384">
        <v>10</v>
      </c>
      <c r="M384" s="2">
        <v>490</v>
      </c>
    </row>
    <row r="385" spans="1:13" ht="12.75">
      <c r="A385" s="10"/>
      <c r="B385" s="322">
        <f>SUM(B384)</f>
        <v>2000</v>
      </c>
      <c r="C385" s="10" t="s">
        <v>103</v>
      </c>
      <c r="D385" s="10"/>
      <c r="E385" s="10"/>
      <c r="F385" s="17"/>
      <c r="G385" s="17"/>
      <c r="H385" s="57">
        <v>0</v>
      </c>
      <c r="I385" s="58">
        <f t="shared" si="14"/>
        <v>4.081632653061225</v>
      </c>
      <c r="J385" s="59"/>
      <c r="K385" s="59"/>
      <c r="L385" s="59"/>
      <c r="M385" s="2">
        <v>490</v>
      </c>
    </row>
    <row r="386" spans="2:13" ht="12.75">
      <c r="B386" s="281"/>
      <c r="H386" s="5">
        <f t="shared" si="15"/>
        <v>0</v>
      </c>
      <c r="I386" s="38">
        <f t="shared" si="14"/>
        <v>0</v>
      </c>
      <c r="K386"/>
      <c r="M386" s="2">
        <v>490</v>
      </c>
    </row>
    <row r="387" spans="2:13" ht="12.75">
      <c r="B387" s="281"/>
      <c r="H387" s="5">
        <f t="shared" si="15"/>
        <v>0</v>
      </c>
      <c r="I387" s="38">
        <f t="shared" si="14"/>
        <v>0</v>
      </c>
      <c r="K387"/>
      <c r="M387" s="2">
        <v>490</v>
      </c>
    </row>
    <row r="388" spans="2:13" ht="12.75">
      <c r="B388" s="168">
        <v>10000</v>
      </c>
      <c r="C388" s="1" t="s">
        <v>192</v>
      </c>
      <c r="D388" s="11" t="s">
        <v>12</v>
      </c>
      <c r="E388" s="1" t="s">
        <v>61</v>
      </c>
      <c r="F388" s="26" t="s">
        <v>205</v>
      </c>
      <c r="G388" s="26" t="s">
        <v>138</v>
      </c>
      <c r="H388" s="5">
        <f t="shared" si="15"/>
        <v>-10000</v>
      </c>
      <c r="I388" s="38">
        <f t="shared" si="14"/>
        <v>20.408163265306122</v>
      </c>
      <c r="K388" t="s">
        <v>172</v>
      </c>
      <c r="L388">
        <v>10</v>
      </c>
      <c r="M388" s="2">
        <v>490</v>
      </c>
    </row>
    <row r="389" spans="1:13" s="59" customFormat="1" ht="12.75">
      <c r="A389" s="1"/>
      <c r="B389" s="168">
        <v>10000</v>
      </c>
      <c r="C389" s="1" t="s">
        <v>192</v>
      </c>
      <c r="D389" s="11" t="s">
        <v>12</v>
      </c>
      <c r="E389" s="1" t="s">
        <v>61</v>
      </c>
      <c r="F389" s="26" t="s">
        <v>206</v>
      </c>
      <c r="G389" s="26" t="s">
        <v>138</v>
      </c>
      <c r="H389" s="5">
        <f t="shared" si="15"/>
        <v>-20000</v>
      </c>
      <c r="I389" s="38">
        <f t="shared" si="14"/>
        <v>20.408163265306122</v>
      </c>
      <c r="J389"/>
      <c r="K389" t="s">
        <v>172</v>
      </c>
      <c r="L389">
        <v>10</v>
      </c>
      <c r="M389" s="2">
        <v>490</v>
      </c>
    </row>
    <row r="390" spans="1:13" ht="12.75">
      <c r="A390" s="10"/>
      <c r="B390" s="322">
        <f>SUM(B388:B389)</f>
        <v>20000</v>
      </c>
      <c r="C390" s="10"/>
      <c r="D390" s="10"/>
      <c r="E390" s="10" t="s">
        <v>61</v>
      </c>
      <c r="F390" s="17"/>
      <c r="G390" s="17"/>
      <c r="H390" s="57">
        <v>0</v>
      </c>
      <c r="I390" s="58">
        <f t="shared" si="14"/>
        <v>40.816326530612244</v>
      </c>
      <c r="J390" s="59"/>
      <c r="K390" s="59"/>
      <c r="L390" s="59"/>
      <c r="M390" s="2">
        <v>490</v>
      </c>
    </row>
    <row r="391" spans="2:13" ht="12.75">
      <c r="B391" s="281"/>
      <c r="H391" s="5">
        <f t="shared" si="15"/>
        <v>0</v>
      </c>
      <c r="I391" s="38">
        <f t="shared" si="14"/>
        <v>0</v>
      </c>
      <c r="K391"/>
      <c r="M391" s="2">
        <v>490</v>
      </c>
    </row>
    <row r="392" spans="2:13" ht="12.75">
      <c r="B392" s="281"/>
      <c r="H392" s="5">
        <f t="shared" si="15"/>
        <v>0</v>
      </c>
      <c r="I392" s="38">
        <f t="shared" si="14"/>
        <v>0</v>
      </c>
      <c r="K392"/>
      <c r="M392" s="2">
        <v>490</v>
      </c>
    </row>
    <row r="393" spans="2:13" ht="12.75">
      <c r="B393" s="281"/>
      <c r="H393" s="5">
        <f t="shared" si="15"/>
        <v>0</v>
      </c>
      <c r="I393" s="38">
        <f t="shared" si="14"/>
        <v>0</v>
      </c>
      <c r="K393"/>
      <c r="M393" s="2">
        <v>490</v>
      </c>
    </row>
    <row r="394" spans="1:13" s="59" customFormat="1" ht="12.75">
      <c r="A394" s="1"/>
      <c r="B394" s="281"/>
      <c r="C394" s="1"/>
      <c r="D394" s="1"/>
      <c r="E394" s="1"/>
      <c r="F394" s="26"/>
      <c r="G394" s="26"/>
      <c r="H394" s="5">
        <f t="shared" si="15"/>
        <v>0</v>
      </c>
      <c r="I394" s="38">
        <f t="shared" si="14"/>
        <v>0</v>
      </c>
      <c r="J394"/>
      <c r="K394"/>
      <c r="L394"/>
      <c r="M394" s="2">
        <v>490</v>
      </c>
    </row>
    <row r="395" spans="1:13" ht="12.75">
      <c r="A395" s="10"/>
      <c r="B395" s="322">
        <f>+B400+B405+B411+B415</f>
        <v>13500</v>
      </c>
      <c r="C395" s="53" t="s">
        <v>207</v>
      </c>
      <c r="D395" s="54" t="s">
        <v>208</v>
      </c>
      <c r="E395" s="53" t="s">
        <v>91</v>
      </c>
      <c r="F395" s="76" t="s">
        <v>209</v>
      </c>
      <c r="G395" s="56" t="s">
        <v>93</v>
      </c>
      <c r="H395" s="57"/>
      <c r="I395" s="58">
        <f t="shared" si="14"/>
        <v>27.551020408163264</v>
      </c>
      <c r="J395" s="58"/>
      <c r="K395" s="58"/>
      <c r="L395" s="59"/>
      <c r="M395" s="2">
        <v>490</v>
      </c>
    </row>
    <row r="396" spans="2:13" ht="12.75">
      <c r="B396" s="281"/>
      <c r="H396" s="5">
        <f t="shared" si="15"/>
        <v>0</v>
      </c>
      <c r="I396" s="38">
        <f t="shared" si="14"/>
        <v>0</v>
      </c>
      <c r="K396"/>
      <c r="M396" s="2">
        <v>490</v>
      </c>
    </row>
    <row r="397" spans="2:13" ht="12.75">
      <c r="B397" s="168">
        <v>3000</v>
      </c>
      <c r="C397" s="1" t="s">
        <v>0</v>
      </c>
      <c r="D397" s="1" t="s">
        <v>12</v>
      </c>
      <c r="E397" s="11" t="s">
        <v>1122</v>
      </c>
      <c r="F397" s="60" t="s">
        <v>210</v>
      </c>
      <c r="G397" s="26" t="s">
        <v>138</v>
      </c>
      <c r="H397" s="5">
        <f t="shared" si="15"/>
        <v>-3000</v>
      </c>
      <c r="I397" s="38">
        <f t="shared" si="14"/>
        <v>6.122448979591836</v>
      </c>
      <c r="K397" t="s">
        <v>0</v>
      </c>
      <c r="L397">
        <v>11</v>
      </c>
      <c r="M397" s="2">
        <v>490</v>
      </c>
    </row>
    <row r="398" spans="2:13" ht="12.75">
      <c r="B398" s="168">
        <v>2000</v>
      </c>
      <c r="C398" s="1" t="s">
        <v>0</v>
      </c>
      <c r="D398" s="1" t="s">
        <v>12</v>
      </c>
      <c r="E398" s="11" t="s">
        <v>1122</v>
      </c>
      <c r="F398" s="60" t="s">
        <v>211</v>
      </c>
      <c r="G398" s="26" t="s">
        <v>140</v>
      </c>
      <c r="H398" s="5">
        <f t="shared" si="15"/>
        <v>-5000</v>
      </c>
      <c r="I398" s="38">
        <f t="shared" si="14"/>
        <v>4.081632653061225</v>
      </c>
      <c r="K398" t="s">
        <v>0</v>
      </c>
      <c r="L398">
        <v>11</v>
      </c>
      <c r="M398" s="2">
        <v>490</v>
      </c>
    </row>
    <row r="399" spans="1:13" s="59" customFormat="1" ht="12.75">
      <c r="A399" s="1"/>
      <c r="B399" s="168">
        <v>3000</v>
      </c>
      <c r="C399" s="1" t="s">
        <v>0</v>
      </c>
      <c r="D399" s="1" t="s">
        <v>12</v>
      </c>
      <c r="E399" s="11" t="s">
        <v>1122</v>
      </c>
      <c r="F399" s="60" t="s">
        <v>212</v>
      </c>
      <c r="G399" s="26" t="s">
        <v>213</v>
      </c>
      <c r="H399" s="5">
        <f t="shared" si="15"/>
        <v>-8000</v>
      </c>
      <c r="I399" s="38">
        <f t="shared" si="14"/>
        <v>6.122448979591836</v>
      </c>
      <c r="J399"/>
      <c r="K399" t="s">
        <v>0</v>
      </c>
      <c r="L399">
        <v>11</v>
      </c>
      <c r="M399" s="2">
        <v>490</v>
      </c>
    </row>
    <row r="400" spans="1:13" ht="12.75">
      <c r="A400" s="10"/>
      <c r="B400" s="322">
        <f>SUM(B397:B399)</f>
        <v>8000</v>
      </c>
      <c r="C400" s="10" t="s">
        <v>0</v>
      </c>
      <c r="D400" s="10"/>
      <c r="E400" s="10"/>
      <c r="F400" s="17"/>
      <c r="G400" s="17"/>
      <c r="H400" s="57">
        <v>0</v>
      </c>
      <c r="I400" s="58">
        <f t="shared" si="14"/>
        <v>16.3265306122449</v>
      </c>
      <c r="J400" s="59"/>
      <c r="K400" s="59"/>
      <c r="L400" s="59"/>
      <c r="M400" s="2">
        <v>490</v>
      </c>
    </row>
    <row r="401" spans="2:13" ht="12.75">
      <c r="B401" s="281"/>
      <c r="H401" s="5">
        <f t="shared" si="15"/>
        <v>0</v>
      </c>
      <c r="I401" s="38">
        <f t="shared" si="14"/>
        <v>0</v>
      </c>
      <c r="K401"/>
      <c r="M401" s="2">
        <v>490</v>
      </c>
    </row>
    <row r="402" spans="2:13" ht="12.75">
      <c r="B402" s="281"/>
      <c r="H402" s="5">
        <f t="shared" si="15"/>
        <v>0</v>
      </c>
      <c r="I402" s="38">
        <f t="shared" si="14"/>
        <v>0</v>
      </c>
      <c r="K402"/>
      <c r="M402" s="2">
        <v>490</v>
      </c>
    </row>
    <row r="403" spans="1:13" s="59" customFormat="1" ht="12.75">
      <c r="A403" s="1"/>
      <c r="B403" s="168">
        <v>2000</v>
      </c>
      <c r="C403" s="1" t="s">
        <v>214</v>
      </c>
      <c r="D403" s="1" t="s">
        <v>12</v>
      </c>
      <c r="E403" s="1" t="s">
        <v>38</v>
      </c>
      <c r="F403" s="26" t="s">
        <v>1159</v>
      </c>
      <c r="G403" s="26" t="s">
        <v>138</v>
      </c>
      <c r="H403" s="5">
        <f t="shared" si="15"/>
        <v>-2000</v>
      </c>
      <c r="I403" s="38">
        <f t="shared" si="14"/>
        <v>4.081632653061225</v>
      </c>
      <c r="J403" s="14"/>
      <c r="K403" t="s">
        <v>1158</v>
      </c>
      <c r="L403">
        <v>11</v>
      </c>
      <c r="M403" s="2">
        <v>490</v>
      </c>
    </row>
    <row r="404" spans="1:13" s="14" customFormat="1" ht="12.75">
      <c r="A404" s="11"/>
      <c r="B404" s="281">
        <v>1500</v>
      </c>
      <c r="C404" s="11" t="s">
        <v>1098</v>
      </c>
      <c r="D404" s="11" t="s">
        <v>12</v>
      </c>
      <c r="E404" s="11" t="s">
        <v>38</v>
      </c>
      <c r="F404" s="29" t="s">
        <v>1159</v>
      </c>
      <c r="G404" s="29" t="s">
        <v>213</v>
      </c>
      <c r="H404" s="28">
        <f t="shared" si="15"/>
        <v>-3500</v>
      </c>
      <c r="I404" s="38">
        <f t="shared" si="14"/>
        <v>3</v>
      </c>
      <c r="K404" s="14" t="s">
        <v>1158</v>
      </c>
      <c r="L404" s="14">
        <v>11</v>
      </c>
      <c r="M404" s="39">
        <v>500</v>
      </c>
    </row>
    <row r="405" spans="1:13" ht="12.75">
      <c r="A405" s="10"/>
      <c r="B405" s="322">
        <f>SUM(B403:B404)</f>
        <v>3500</v>
      </c>
      <c r="C405" s="10" t="s">
        <v>52</v>
      </c>
      <c r="D405" s="10"/>
      <c r="E405" s="10"/>
      <c r="F405" s="17"/>
      <c r="G405" s="17"/>
      <c r="H405" s="57">
        <v>0</v>
      </c>
      <c r="I405" s="58">
        <f t="shared" si="14"/>
        <v>7.142857142857143</v>
      </c>
      <c r="J405" s="59"/>
      <c r="K405" s="59"/>
      <c r="L405" s="59"/>
      <c r="M405" s="2">
        <v>490</v>
      </c>
    </row>
    <row r="406" spans="2:13" ht="12.75">
      <c r="B406" s="281"/>
      <c r="H406" s="5">
        <f t="shared" si="15"/>
        <v>0</v>
      </c>
      <c r="I406" s="38">
        <f t="shared" si="14"/>
        <v>0</v>
      </c>
      <c r="K406"/>
      <c r="M406" s="2">
        <v>490</v>
      </c>
    </row>
    <row r="407" spans="2:13" ht="12.75">
      <c r="B407" s="281"/>
      <c r="H407" s="5">
        <f t="shared" si="15"/>
        <v>0</v>
      </c>
      <c r="I407" s="38">
        <f t="shared" si="14"/>
        <v>0</v>
      </c>
      <c r="K407"/>
      <c r="M407" s="2">
        <v>490</v>
      </c>
    </row>
    <row r="408" spans="2:13" ht="12.75">
      <c r="B408" s="168">
        <v>500</v>
      </c>
      <c r="C408" s="1" t="s">
        <v>53</v>
      </c>
      <c r="D408" s="1" t="s">
        <v>12</v>
      </c>
      <c r="E408" s="1" t="s">
        <v>54</v>
      </c>
      <c r="F408" s="26" t="s">
        <v>1159</v>
      </c>
      <c r="G408" s="26" t="s">
        <v>138</v>
      </c>
      <c r="H408" s="5">
        <f t="shared" si="15"/>
        <v>-500</v>
      </c>
      <c r="I408" s="38">
        <f t="shared" si="14"/>
        <v>1.0204081632653061</v>
      </c>
      <c r="K408" t="s">
        <v>1158</v>
      </c>
      <c r="L408">
        <v>11</v>
      </c>
      <c r="M408" s="2">
        <v>490</v>
      </c>
    </row>
    <row r="409" spans="2:13" ht="12.75">
      <c r="B409" s="168">
        <v>500</v>
      </c>
      <c r="C409" s="1" t="s">
        <v>53</v>
      </c>
      <c r="D409" s="1" t="s">
        <v>12</v>
      </c>
      <c r="E409" s="1" t="s">
        <v>54</v>
      </c>
      <c r="F409" s="26" t="s">
        <v>1159</v>
      </c>
      <c r="G409" s="26" t="s">
        <v>140</v>
      </c>
      <c r="H409" s="5">
        <f t="shared" si="15"/>
        <v>-1000</v>
      </c>
      <c r="I409" s="38">
        <f t="shared" si="14"/>
        <v>1.0204081632653061</v>
      </c>
      <c r="K409" t="s">
        <v>1158</v>
      </c>
      <c r="L409">
        <v>11</v>
      </c>
      <c r="M409" s="2">
        <v>490</v>
      </c>
    </row>
    <row r="410" spans="1:13" s="59" customFormat="1" ht="12.75">
      <c r="A410" s="1"/>
      <c r="B410" s="168">
        <v>500</v>
      </c>
      <c r="C410" s="1" t="s">
        <v>53</v>
      </c>
      <c r="D410" s="1" t="s">
        <v>12</v>
      </c>
      <c r="E410" s="1" t="s">
        <v>54</v>
      </c>
      <c r="F410" s="26" t="s">
        <v>1159</v>
      </c>
      <c r="G410" s="26" t="s">
        <v>213</v>
      </c>
      <c r="H410" s="5">
        <f t="shared" si="15"/>
        <v>-1500</v>
      </c>
      <c r="I410" s="38">
        <f t="shared" si="14"/>
        <v>1.0204081632653061</v>
      </c>
      <c r="J410"/>
      <c r="K410" t="s">
        <v>1158</v>
      </c>
      <c r="L410">
        <v>11</v>
      </c>
      <c r="M410" s="2">
        <v>490</v>
      </c>
    </row>
    <row r="411" spans="1:13" ht="12.75">
      <c r="A411" s="10"/>
      <c r="B411" s="322">
        <f>SUM(B408:B410)</f>
        <v>1500</v>
      </c>
      <c r="C411" s="10"/>
      <c r="D411" s="10"/>
      <c r="E411" s="10" t="s">
        <v>54</v>
      </c>
      <c r="F411" s="17"/>
      <c r="G411" s="17"/>
      <c r="H411" s="57">
        <v>0</v>
      </c>
      <c r="I411" s="58">
        <f t="shared" si="14"/>
        <v>3.061224489795918</v>
      </c>
      <c r="J411" s="59"/>
      <c r="K411" s="59"/>
      <c r="L411" s="59"/>
      <c r="M411" s="2">
        <v>490</v>
      </c>
    </row>
    <row r="412" spans="2:13" ht="12.75">
      <c r="B412" s="281"/>
      <c r="H412" s="5">
        <f t="shared" si="15"/>
        <v>0</v>
      </c>
      <c r="I412" s="38">
        <f t="shared" si="14"/>
        <v>0</v>
      </c>
      <c r="K412"/>
      <c r="M412" s="2">
        <v>490</v>
      </c>
    </row>
    <row r="413" spans="1:13" s="14" customFormat="1" ht="12.75">
      <c r="A413" s="1"/>
      <c r="B413" s="281"/>
      <c r="C413" s="1"/>
      <c r="D413" s="1"/>
      <c r="E413" s="1"/>
      <c r="F413" s="26"/>
      <c r="G413" s="26"/>
      <c r="H413" s="5">
        <f t="shared" si="15"/>
        <v>0</v>
      </c>
      <c r="I413" s="38">
        <f t="shared" si="14"/>
        <v>0</v>
      </c>
      <c r="J413"/>
      <c r="K413"/>
      <c r="L413"/>
      <c r="M413" s="2">
        <v>490</v>
      </c>
    </row>
    <row r="414" spans="1:13" s="59" customFormat="1" ht="12.75">
      <c r="A414" s="11"/>
      <c r="B414" s="281">
        <v>500</v>
      </c>
      <c r="C414" s="11" t="s">
        <v>62</v>
      </c>
      <c r="D414" s="11" t="s">
        <v>12</v>
      </c>
      <c r="E414" s="11" t="s">
        <v>63</v>
      </c>
      <c r="F414" s="29" t="s">
        <v>1159</v>
      </c>
      <c r="G414" s="29" t="s">
        <v>138</v>
      </c>
      <c r="H414" s="28">
        <f t="shared" si="15"/>
        <v>-500</v>
      </c>
      <c r="I414" s="38">
        <f aca="true" t="shared" si="16" ref="I414:I477">+B414/M414</f>
        <v>1.0204081632653061</v>
      </c>
      <c r="J414" s="14"/>
      <c r="K414" t="s">
        <v>1158</v>
      </c>
      <c r="L414" s="14">
        <v>11</v>
      </c>
      <c r="M414" s="2">
        <v>490</v>
      </c>
    </row>
    <row r="415" spans="1:13" ht="12.75">
      <c r="A415" s="10"/>
      <c r="B415" s="322">
        <f>SUM(B414)</f>
        <v>500</v>
      </c>
      <c r="C415" s="10"/>
      <c r="D415" s="10"/>
      <c r="E415" s="10" t="s">
        <v>63</v>
      </c>
      <c r="F415" s="17"/>
      <c r="G415" s="17"/>
      <c r="H415" s="57">
        <v>0</v>
      </c>
      <c r="I415" s="58">
        <f t="shared" si="16"/>
        <v>1.0204081632653061</v>
      </c>
      <c r="J415" s="59"/>
      <c r="K415" s="59"/>
      <c r="L415" s="59"/>
      <c r="M415" s="2">
        <v>490</v>
      </c>
    </row>
    <row r="416" spans="2:13" ht="12.75">
      <c r="B416" s="64"/>
      <c r="H416" s="5">
        <f>H415-B416</f>
        <v>0</v>
      </c>
      <c r="I416" s="38">
        <f t="shared" si="16"/>
        <v>0</v>
      </c>
      <c r="K416"/>
      <c r="M416" s="2">
        <v>490</v>
      </c>
    </row>
    <row r="417" spans="2:13" ht="12.75">
      <c r="B417" s="40"/>
      <c r="H417" s="5">
        <f aca="true" t="shared" si="17" ref="H417:H500">H416-B417</f>
        <v>0</v>
      </c>
      <c r="I417" s="38">
        <f t="shared" si="16"/>
        <v>0</v>
      </c>
      <c r="K417"/>
      <c r="M417" s="2">
        <v>490</v>
      </c>
    </row>
    <row r="418" spans="2:13" ht="12.75">
      <c r="B418" s="40"/>
      <c r="H418" s="5">
        <f t="shared" si="17"/>
        <v>0</v>
      </c>
      <c r="I418" s="38">
        <f t="shared" si="16"/>
        <v>0</v>
      </c>
      <c r="K418"/>
      <c r="M418" s="2">
        <v>490</v>
      </c>
    </row>
    <row r="419" spans="1:13" s="59" customFormat="1" ht="12.75">
      <c r="A419" s="1"/>
      <c r="B419" s="40"/>
      <c r="C419" s="1"/>
      <c r="D419" s="1"/>
      <c r="E419" s="1"/>
      <c r="F419" s="26"/>
      <c r="G419" s="26"/>
      <c r="H419" s="5">
        <f t="shared" si="17"/>
        <v>0</v>
      </c>
      <c r="I419" s="38">
        <f t="shared" si="16"/>
        <v>0</v>
      </c>
      <c r="J419"/>
      <c r="K419"/>
      <c r="L419"/>
      <c r="M419" s="2">
        <v>490</v>
      </c>
    </row>
    <row r="420" spans="1:13" ht="12.75">
      <c r="A420" s="10"/>
      <c r="B420" s="302">
        <f>+B428+B436+B445+B453+B462</f>
        <v>72800</v>
      </c>
      <c r="C420" s="53" t="s">
        <v>215</v>
      </c>
      <c r="D420" s="54" t="s">
        <v>216</v>
      </c>
      <c r="E420" s="53" t="s">
        <v>169</v>
      </c>
      <c r="F420" s="56" t="s">
        <v>1153</v>
      </c>
      <c r="G420" s="56" t="s">
        <v>1154</v>
      </c>
      <c r="H420" s="57"/>
      <c r="I420" s="58">
        <f t="shared" si="16"/>
        <v>148.57142857142858</v>
      </c>
      <c r="J420" s="58"/>
      <c r="K420" s="58"/>
      <c r="L420" s="59"/>
      <c r="M420" s="2">
        <v>490</v>
      </c>
    </row>
    <row r="421" spans="2:13" ht="12.75">
      <c r="B421" s="288"/>
      <c r="H421" s="5">
        <f t="shared" si="17"/>
        <v>0</v>
      </c>
      <c r="I421" s="38">
        <f t="shared" si="16"/>
        <v>0</v>
      </c>
      <c r="K421"/>
      <c r="M421" s="2">
        <v>490</v>
      </c>
    </row>
    <row r="422" spans="2:13" ht="12.75">
      <c r="B422" s="288">
        <v>2000</v>
      </c>
      <c r="C422" s="1" t="s">
        <v>0</v>
      </c>
      <c r="D422" s="1" t="s">
        <v>12</v>
      </c>
      <c r="E422" s="1" t="s">
        <v>68</v>
      </c>
      <c r="F422" s="60" t="s">
        <v>218</v>
      </c>
      <c r="G422" s="26" t="s">
        <v>219</v>
      </c>
      <c r="H422" s="5">
        <f t="shared" si="17"/>
        <v>-2000</v>
      </c>
      <c r="I422" s="38">
        <f t="shared" si="16"/>
        <v>4.081632653061225</v>
      </c>
      <c r="K422" t="s">
        <v>0</v>
      </c>
      <c r="L422">
        <v>12</v>
      </c>
      <c r="M422" s="2">
        <v>490</v>
      </c>
    </row>
    <row r="423" spans="2:13" ht="12.75">
      <c r="B423" s="288">
        <v>3000</v>
      </c>
      <c r="C423" s="1" t="s">
        <v>0</v>
      </c>
      <c r="D423" s="1" t="s">
        <v>12</v>
      </c>
      <c r="E423" s="1" t="s">
        <v>68</v>
      </c>
      <c r="F423" s="60" t="s">
        <v>220</v>
      </c>
      <c r="G423" s="26" t="s">
        <v>221</v>
      </c>
      <c r="H423" s="5">
        <f t="shared" si="17"/>
        <v>-5000</v>
      </c>
      <c r="I423" s="38">
        <f t="shared" si="16"/>
        <v>6.122448979591836</v>
      </c>
      <c r="K423" t="s">
        <v>0</v>
      </c>
      <c r="L423">
        <v>12</v>
      </c>
      <c r="M423" s="2">
        <v>490</v>
      </c>
    </row>
    <row r="424" spans="2:13" ht="12.75">
      <c r="B424" s="288">
        <v>2000</v>
      </c>
      <c r="C424" s="1" t="s">
        <v>0</v>
      </c>
      <c r="D424" s="1" t="s">
        <v>12</v>
      </c>
      <c r="E424" s="1" t="s">
        <v>68</v>
      </c>
      <c r="F424" s="60" t="s">
        <v>222</v>
      </c>
      <c r="G424" s="26" t="s">
        <v>223</v>
      </c>
      <c r="H424" s="5">
        <f t="shared" si="17"/>
        <v>-7000</v>
      </c>
      <c r="I424" s="38">
        <f t="shared" si="16"/>
        <v>4.081632653061225</v>
      </c>
      <c r="K424" t="s">
        <v>0</v>
      </c>
      <c r="L424">
        <v>12</v>
      </c>
      <c r="M424" s="2">
        <v>490</v>
      </c>
    </row>
    <row r="425" spans="2:13" ht="12.75">
      <c r="B425" s="288">
        <v>3000</v>
      </c>
      <c r="C425" s="1" t="s">
        <v>0</v>
      </c>
      <c r="D425" s="1" t="s">
        <v>12</v>
      </c>
      <c r="E425" s="1" t="s">
        <v>68</v>
      </c>
      <c r="F425" s="60" t="s">
        <v>224</v>
      </c>
      <c r="G425" s="26" t="s">
        <v>225</v>
      </c>
      <c r="H425" s="5">
        <f t="shared" si="17"/>
        <v>-10000</v>
      </c>
      <c r="I425" s="38">
        <f t="shared" si="16"/>
        <v>6.122448979591836</v>
      </c>
      <c r="K425" t="s">
        <v>0</v>
      </c>
      <c r="L425">
        <v>12</v>
      </c>
      <c r="M425" s="2">
        <v>490</v>
      </c>
    </row>
    <row r="426" spans="2:13" ht="12.75">
      <c r="B426" s="288">
        <v>3000</v>
      </c>
      <c r="C426" s="1" t="s">
        <v>0</v>
      </c>
      <c r="D426" s="1" t="s">
        <v>12</v>
      </c>
      <c r="E426" s="1" t="s">
        <v>68</v>
      </c>
      <c r="F426" s="60" t="s">
        <v>226</v>
      </c>
      <c r="G426" s="26" t="s">
        <v>227</v>
      </c>
      <c r="H426" s="5">
        <f t="shared" si="17"/>
        <v>-13000</v>
      </c>
      <c r="I426" s="38">
        <f t="shared" si="16"/>
        <v>6.122448979591836</v>
      </c>
      <c r="K426" t="s">
        <v>0</v>
      </c>
      <c r="L426">
        <v>12</v>
      </c>
      <c r="M426" s="2">
        <v>490</v>
      </c>
    </row>
    <row r="427" spans="1:13" s="59" customFormat="1" ht="12.75">
      <c r="A427" s="1"/>
      <c r="B427" s="288">
        <v>2000</v>
      </c>
      <c r="C427" s="1" t="s">
        <v>0</v>
      </c>
      <c r="D427" s="1" t="s">
        <v>12</v>
      </c>
      <c r="E427" s="1" t="s">
        <v>68</v>
      </c>
      <c r="F427" s="60" t="s">
        <v>228</v>
      </c>
      <c r="G427" s="26" t="s">
        <v>229</v>
      </c>
      <c r="H427" s="5">
        <f t="shared" si="17"/>
        <v>-15000</v>
      </c>
      <c r="I427" s="38">
        <f t="shared" si="16"/>
        <v>4.081632653061225</v>
      </c>
      <c r="J427"/>
      <c r="K427" t="s">
        <v>0</v>
      </c>
      <c r="L427">
        <v>12</v>
      </c>
      <c r="M427" s="2">
        <v>490</v>
      </c>
    </row>
    <row r="428" spans="1:13" ht="12.75">
      <c r="A428" s="10"/>
      <c r="B428" s="302">
        <f>SUM(B422:B427)</f>
        <v>15000</v>
      </c>
      <c r="C428" s="10" t="s">
        <v>0</v>
      </c>
      <c r="D428" s="10"/>
      <c r="E428" s="10"/>
      <c r="F428" s="17"/>
      <c r="G428" s="17"/>
      <c r="H428" s="57">
        <v>0</v>
      </c>
      <c r="I428" s="58">
        <f t="shared" si="16"/>
        <v>30.612244897959183</v>
      </c>
      <c r="J428" s="59"/>
      <c r="K428" s="59"/>
      <c r="L428" s="59"/>
      <c r="M428" s="2">
        <v>490</v>
      </c>
    </row>
    <row r="429" spans="2:13" ht="12.75">
      <c r="B429" s="288"/>
      <c r="H429" s="5">
        <f t="shared" si="17"/>
        <v>0</v>
      </c>
      <c r="I429" s="38">
        <f t="shared" si="16"/>
        <v>0</v>
      </c>
      <c r="K429"/>
      <c r="M429" s="2">
        <v>490</v>
      </c>
    </row>
    <row r="430" spans="2:13" ht="12.75">
      <c r="B430" s="288"/>
      <c r="H430" s="5">
        <f t="shared" si="17"/>
        <v>0</v>
      </c>
      <c r="I430" s="38">
        <f t="shared" si="16"/>
        <v>0</v>
      </c>
      <c r="K430"/>
      <c r="M430" s="2">
        <v>490</v>
      </c>
    </row>
    <row r="431" spans="2:13" ht="12.75">
      <c r="B431" s="288">
        <v>3000</v>
      </c>
      <c r="C431" s="1" t="s">
        <v>37</v>
      </c>
      <c r="D431" s="11" t="s">
        <v>12</v>
      </c>
      <c r="E431" s="1" t="s">
        <v>38</v>
      </c>
      <c r="F431" s="26" t="s">
        <v>230</v>
      </c>
      <c r="G431" s="26" t="s">
        <v>219</v>
      </c>
      <c r="H431" s="5">
        <f t="shared" si="17"/>
        <v>-3000</v>
      </c>
      <c r="I431" s="38">
        <f t="shared" si="16"/>
        <v>6.122448979591836</v>
      </c>
      <c r="K431" t="s">
        <v>68</v>
      </c>
      <c r="L431">
        <v>12</v>
      </c>
      <c r="M431" s="2">
        <v>490</v>
      </c>
    </row>
    <row r="432" spans="2:13" ht="12.75">
      <c r="B432" s="288">
        <v>6000</v>
      </c>
      <c r="C432" s="1" t="s">
        <v>231</v>
      </c>
      <c r="D432" s="1" t="s">
        <v>12</v>
      </c>
      <c r="E432" s="1" t="s">
        <v>38</v>
      </c>
      <c r="F432" s="26" t="s">
        <v>232</v>
      </c>
      <c r="G432" s="26" t="s">
        <v>223</v>
      </c>
      <c r="H432" s="5">
        <f t="shared" si="17"/>
        <v>-9000</v>
      </c>
      <c r="I432" s="38">
        <f t="shared" si="16"/>
        <v>12.244897959183673</v>
      </c>
      <c r="K432" t="s">
        <v>68</v>
      </c>
      <c r="L432">
        <v>12</v>
      </c>
      <c r="M432" s="2">
        <v>490</v>
      </c>
    </row>
    <row r="433" spans="2:13" ht="12.75">
      <c r="B433" s="288">
        <v>6000</v>
      </c>
      <c r="C433" s="1" t="s">
        <v>233</v>
      </c>
      <c r="D433" s="1" t="s">
        <v>12</v>
      </c>
      <c r="E433" s="1" t="s">
        <v>38</v>
      </c>
      <c r="F433" s="26" t="s">
        <v>232</v>
      </c>
      <c r="G433" s="26" t="s">
        <v>223</v>
      </c>
      <c r="H433" s="5">
        <f t="shared" si="17"/>
        <v>-15000</v>
      </c>
      <c r="I433" s="38">
        <f t="shared" si="16"/>
        <v>12.244897959183673</v>
      </c>
      <c r="K433" t="s">
        <v>68</v>
      </c>
      <c r="L433">
        <v>12</v>
      </c>
      <c r="M433" s="2">
        <v>490</v>
      </c>
    </row>
    <row r="434" spans="2:13" ht="12.75">
      <c r="B434" s="288">
        <v>7000</v>
      </c>
      <c r="C434" s="1" t="s">
        <v>234</v>
      </c>
      <c r="D434" s="1" t="s">
        <v>12</v>
      </c>
      <c r="E434" s="1" t="s">
        <v>38</v>
      </c>
      <c r="F434" s="26" t="s">
        <v>232</v>
      </c>
      <c r="G434" s="26" t="s">
        <v>225</v>
      </c>
      <c r="H434" s="5">
        <f t="shared" si="17"/>
        <v>-22000</v>
      </c>
      <c r="I434" s="38">
        <f t="shared" si="16"/>
        <v>14.285714285714286</v>
      </c>
      <c r="K434" t="s">
        <v>68</v>
      </c>
      <c r="L434">
        <v>12</v>
      </c>
      <c r="M434" s="2">
        <v>490</v>
      </c>
    </row>
    <row r="435" spans="1:13" s="59" customFormat="1" ht="12.75">
      <c r="A435" s="1"/>
      <c r="B435" s="288">
        <v>8000</v>
      </c>
      <c r="C435" s="1" t="s">
        <v>235</v>
      </c>
      <c r="D435" s="1" t="s">
        <v>12</v>
      </c>
      <c r="E435" s="1" t="s">
        <v>38</v>
      </c>
      <c r="F435" s="26" t="s">
        <v>232</v>
      </c>
      <c r="G435" s="26" t="s">
        <v>227</v>
      </c>
      <c r="H435" s="5">
        <f t="shared" si="17"/>
        <v>-30000</v>
      </c>
      <c r="I435" s="38">
        <f t="shared" si="16"/>
        <v>16.3265306122449</v>
      </c>
      <c r="J435"/>
      <c r="K435" t="s">
        <v>68</v>
      </c>
      <c r="L435">
        <v>12</v>
      </c>
      <c r="M435" s="2">
        <v>490</v>
      </c>
    </row>
    <row r="436" spans="1:13" ht="12.75">
      <c r="A436" s="10"/>
      <c r="B436" s="302">
        <f>SUM(B431:B435)</f>
        <v>30000</v>
      </c>
      <c r="C436" s="10" t="s">
        <v>52</v>
      </c>
      <c r="D436" s="10"/>
      <c r="E436" s="10"/>
      <c r="F436" s="17"/>
      <c r="G436" s="17"/>
      <c r="H436" s="57">
        <v>0</v>
      </c>
      <c r="I436" s="58">
        <f t="shared" si="16"/>
        <v>61.224489795918366</v>
      </c>
      <c r="J436" s="59"/>
      <c r="K436" s="59"/>
      <c r="L436" s="59"/>
      <c r="M436" s="2">
        <v>490</v>
      </c>
    </row>
    <row r="437" spans="2:13" ht="12.75">
      <c r="B437" s="288"/>
      <c r="H437" s="5">
        <f t="shared" si="17"/>
        <v>0</v>
      </c>
      <c r="I437" s="38">
        <f t="shared" si="16"/>
        <v>0</v>
      </c>
      <c r="K437"/>
      <c r="M437" s="2">
        <v>490</v>
      </c>
    </row>
    <row r="438" spans="2:13" ht="12.75">
      <c r="B438" s="288"/>
      <c r="H438" s="5">
        <f t="shared" si="17"/>
        <v>0</v>
      </c>
      <c r="I438" s="38">
        <f t="shared" si="16"/>
        <v>0</v>
      </c>
      <c r="K438"/>
      <c r="M438" s="2">
        <v>490</v>
      </c>
    </row>
    <row r="439" spans="2:13" ht="12.75">
      <c r="B439" s="288">
        <v>1600</v>
      </c>
      <c r="C439" s="1" t="s">
        <v>53</v>
      </c>
      <c r="D439" s="1" t="s">
        <v>12</v>
      </c>
      <c r="E439" s="1" t="s">
        <v>54</v>
      </c>
      <c r="F439" s="26" t="s">
        <v>232</v>
      </c>
      <c r="G439" s="26" t="s">
        <v>219</v>
      </c>
      <c r="H439" s="5">
        <f t="shared" si="17"/>
        <v>-1600</v>
      </c>
      <c r="I439" s="38">
        <f t="shared" si="16"/>
        <v>3.2653061224489797</v>
      </c>
      <c r="K439" t="s">
        <v>68</v>
      </c>
      <c r="L439">
        <v>12</v>
      </c>
      <c r="M439" s="2">
        <v>490</v>
      </c>
    </row>
    <row r="440" spans="2:13" ht="12.75">
      <c r="B440" s="288">
        <v>1200</v>
      </c>
      <c r="C440" s="1" t="s">
        <v>53</v>
      </c>
      <c r="D440" s="1" t="s">
        <v>12</v>
      </c>
      <c r="E440" s="1" t="s">
        <v>54</v>
      </c>
      <c r="F440" s="26" t="s">
        <v>232</v>
      </c>
      <c r="G440" s="26" t="s">
        <v>221</v>
      </c>
      <c r="H440" s="5">
        <f t="shared" si="17"/>
        <v>-2800</v>
      </c>
      <c r="I440" s="38">
        <f t="shared" si="16"/>
        <v>2.4489795918367347</v>
      </c>
      <c r="K440" t="s">
        <v>68</v>
      </c>
      <c r="L440">
        <v>12</v>
      </c>
      <c r="M440" s="2">
        <v>490</v>
      </c>
    </row>
    <row r="441" spans="2:13" ht="12.75">
      <c r="B441" s="288">
        <v>600</v>
      </c>
      <c r="C441" s="1" t="s">
        <v>53</v>
      </c>
      <c r="D441" s="1" t="s">
        <v>12</v>
      </c>
      <c r="E441" s="1" t="s">
        <v>54</v>
      </c>
      <c r="F441" s="26" t="s">
        <v>232</v>
      </c>
      <c r="G441" s="26" t="s">
        <v>223</v>
      </c>
      <c r="H441" s="5">
        <f t="shared" si="17"/>
        <v>-3400</v>
      </c>
      <c r="I441" s="38">
        <f t="shared" si="16"/>
        <v>1.2244897959183674</v>
      </c>
      <c r="K441" t="s">
        <v>68</v>
      </c>
      <c r="L441">
        <v>12</v>
      </c>
      <c r="M441" s="2">
        <v>490</v>
      </c>
    </row>
    <row r="442" spans="2:13" ht="12.75">
      <c r="B442" s="288">
        <v>300</v>
      </c>
      <c r="C442" s="1" t="s">
        <v>53</v>
      </c>
      <c r="D442" s="1" t="s">
        <v>12</v>
      </c>
      <c r="E442" s="1" t="s">
        <v>54</v>
      </c>
      <c r="F442" s="26" t="s">
        <v>232</v>
      </c>
      <c r="G442" s="26" t="s">
        <v>229</v>
      </c>
      <c r="H442" s="5">
        <f t="shared" si="17"/>
        <v>-3700</v>
      </c>
      <c r="I442" s="38">
        <f t="shared" si="16"/>
        <v>0.6122448979591837</v>
      </c>
      <c r="K442" t="s">
        <v>68</v>
      </c>
      <c r="L442">
        <v>12</v>
      </c>
      <c r="M442" s="2">
        <v>490</v>
      </c>
    </row>
    <row r="443" spans="2:13" ht="12.75">
      <c r="B443" s="288">
        <v>600</v>
      </c>
      <c r="C443" s="1" t="s">
        <v>53</v>
      </c>
      <c r="D443" s="1" t="s">
        <v>12</v>
      </c>
      <c r="E443" s="1" t="s">
        <v>54</v>
      </c>
      <c r="F443" s="26" t="s">
        <v>232</v>
      </c>
      <c r="G443" s="26" t="s">
        <v>236</v>
      </c>
      <c r="H443" s="5">
        <f t="shared" si="17"/>
        <v>-4300</v>
      </c>
      <c r="I443" s="38">
        <f t="shared" si="16"/>
        <v>1.2244897959183674</v>
      </c>
      <c r="K443" t="s">
        <v>68</v>
      </c>
      <c r="L443">
        <v>12</v>
      </c>
      <c r="M443" s="2">
        <v>490</v>
      </c>
    </row>
    <row r="444" spans="1:13" s="59" customFormat="1" ht="12.75">
      <c r="A444" s="1"/>
      <c r="B444" s="288">
        <v>500</v>
      </c>
      <c r="C444" s="1" t="s">
        <v>53</v>
      </c>
      <c r="D444" s="1" t="s">
        <v>12</v>
      </c>
      <c r="E444" s="1" t="s">
        <v>54</v>
      </c>
      <c r="F444" s="26" t="s">
        <v>232</v>
      </c>
      <c r="G444" s="26" t="s">
        <v>237</v>
      </c>
      <c r="H444" s="5">
        <f t="shared" si="17"/>
        <v>-4800</v>
      </c>
      <c r="I444" s="38">
        <f t="shared" si="16"/>
        <v>1.0204081632653061</v>
      </c>
      <c r="J444"/>
      <c r="K444" t="s">
        <v>68</v>
      </c>
      <c r="L444">
        <v>12</v>
      </c>
      <c r="M444" s="2">
        <v>490</v>
      </c>
    </row>
    <row r="445" spans="1:13" ht="12.75">
      <c r="A445" s="10"/>
      <c r="B445" s="302">
        <f>SUM(B439:B444)</f>
        <v>4800</v>
      </c>
      <c r="C445" s="10"/>
      <c r="D445" s="10"/>
      <c r="E445" s="10" t="s">
        <v>54</v>
      </c>
      <c r="F445" s="17"/>
      <c r="G445" s="17"/>
      <c r="H445" s="57">
        <v>0</v>
      </c>
      <c r="I445" s="58">
        <f t="shared" si="16"/>
        <v>9.795918367346939</v>
      </c>
      <c r="J445" s="59"/>
      <c r="K445" s="59"/>
      <c r="L445" s="59"/>
      <c r="M445" s="2">
        <v>490</v>
      </c>
    </row>
    <row r="446" spans="2:13" ht="12.75">
      <c r="B446" s="288"/>
      <c r="H446" s="5">
        <f t="shared" si="17"/>
        <v>0</v>
      </c>
      <c r="I446" s="38">
        <f t="shared" si="16"/>
        <v>0</v>
      </c>
      <c r="K446"/>
      <c r="M446" s="2">
        <v>490</v>
      </c>
    </row>
    <row r="447" spans="2:13" ht="12.75">
      <c r="B447" s="288"/>
      <c r="H447" s="5">
        <f t="shared" si="17"/>
        <v>0</v>
      </c>
      <c r="I447" s="38">
        <f t="shared" si="16"/>
        <v>0</v>
      </c>
      <c r="K447"/>
      <c r="M447" s="2">
        <v>490</v>
      </c>
    </row>
    <row r="448" spans="2:13" ht="12.75">
      <c r="B448" s="288">
        <v>3000</v>
      </c>
      <c r="C448" s="1" t="s">
        <v>56</v>
      </c>
      <c r="D448" s="11" t="s">
        <v>12</v>
      </c>
      <c r="E448" s="1" t="s">
        <v>38</v>
      </c>
      <c r="F448" s="26" t="s">
        <v>238</v>
      </c>
      <c r="G448" s="26" t="s">
        <v>219</v>
      </c>
      <c r="H448" s="5">
        <f t="shared" si="17"/>
        <v>-3000</v>
      </c>
      <c r="I448" s="38">
        <f t="shared" si="16"/>
        <v>6.122448979591836</v>
      </c>
      <c r="K448" t="s">
        <v>68</v>
      </c>
      <c r="L448">
        <v>12</v>
      </c>
      <c r="M448" s="2">
        <v>490</v>
      </c>
    </row>
    <row r="449" spans="2:13" ht="12.75">
      <c r="B449" s="288">
        <v>3000</v>
      </c>
      <c r="C449" s="1" t="s">
        <v>56</v>
      </c>
      <c r="D449" s="1" t="s">
        <v>12</v>
      </c>
      <c r="E449" s="1" t="s">
        <v>38</v>
      </c>
      <c r="F449" s="26" t="s">
        <v>238</v>
      </c>
      <c r="G449" s="26" t="s">
        <v>221</v>
      </c>
      <c r="H449" s="5">
        <f t="shared" si="17"/>
        <v>-6000</v>
      </c>
      <c r="I449" s="38">
        <f t="shared" si="16"/>
        <v>6.122448979591836</v>
      </c>
      <c r="K449" t="s">
        <v>68</v>
      </c>
      <c r="L449">
        <v>12</v>
      </c>
      <c r="M449" s="2">
        <v>490</v>
      </c>
    </row>
    <row r="450" spans="2:13" ht="12.75">
      <c r="B450" s="288">
        <v>3000</v>
      </c>
      <c r="C450" s="1" t="s">
        <v>56</v>
      </c>
      <c r="D450" s="1" t="s">
        <v>12</v>
      </c>
      <c r="E450" s="1" t="s">
        <v>38</v>
      </c>
      <c r="F450" s="26" t="s">
        <v>239</v>
      </c>
      <c r="G450" s="26" t="s">
        <v>223</v>
      </c>
      <c r="H450" s="5">
        <f t="shared" si="17"/>
        <v>-9000</v>
      </c>
      <c r="I450" s="38">
        <f t="shared" si="16"/>
        <v>6.122448979591836</v>
      </c>
      <c r="K450" t="s">
        <v>68</v>
      </c>
      <c r="L450">
        <v>12</v>
      </c>
      <c r="M450" s="2">
        <v>490</v>
      </c>
    </row>
    <row r="451" spans="2:13" ht="12.75">
      <c r="B451" s="288">
        <v>3000</v>
      </c>
      <c r="C451" s="1" t="s">
        <v>56</v>
      </c>
      <c r="D451" s="1" t="s">
        <v>12</v>
      </c>
      <c r="E451" s="1" t="s">
        <v>38</v>
      </c>
      <c r="F451" s="26" t="s">
        <v>239</v>
      </c>
      <c r="G451" s="26" t="s">
        <v>225</v>
      </c>
      <c r="H451" s="5">
        <f t="shared" si="17"/>
        <v>-12000</v>
      </c>
      <c r="I451" s="38">
        <f t="shared" si="16"/>
        <v>6.122448979591836</v>
      </c>
      <c r="K451" t="s">
        <v>68</v>
      </c>
      <c r="L451">
        <v>12</v>
      </c>
      <c r="M451" s="2">
        <v>490</v>
      </c>
    </row>
    <row r="452" spans="1:13" s="59" customFormat="1" ht="12.75">
      <c r="A452" s="1"/>
      <c r="B452" s="288">
        <v>3000</v>
      </c>
      <c r="C452" s="1" t="s">
        <v>56</v>
      </c>
      <c r="D452" s="1" t="s">
        <v>12</v>
      </c>
      <c r="E452" s="1" t="s">
        <v>38</v>
      </c>
      <c r="F452" s="26" t="s">
        <v>240</v>
      </c>
      <c r="G452" s="26" t="s">
        <v>227</v>
      </c>
      <c r="H452" s="5">
        <f t="shared" si="17"/>
        <v>-15000</v>
      </c>
      <c r="I452" s="38">
        <f t="shared" si="16"/>
        <v>6.122448979591836</v>
      </c>
      <c r="J452"/>
      <c r="K452" t="s">
        <v>68</v>
      </c>
      <c r="L452">
        <v>12</v>
      </c>
      <c r="M452" s="2">
        <v>490</v>
      </c>
    </row>
    <row r="453" spans="1:13" ht="12.75">
      <c r="A453" s="10"/>
      <c r="B453" s="302">
        <f>SUM(B448:B452)</f>
        <v>15000</v>
      </c>
      <c r="C453" s="10" t="s">
        <v>56</v>
      </c>
      <c r="D453" s="10"/>
      <c r="E453" s="10"/>
      <c r="F453" s="17"/>
      <c r="G453" s="17"/>
      <c r="H453" s="57">
        <v>0</v>
      </c>
      <c r="I453" s="58">
        <f t="shared" si="16"/>
        <v>30.612244897959183</v>
      </c>
      <c r="J453" s="59"/>
      <c r="K453" s="59"/>
      <c r="L453" s="59"/>
      <c r="M453" s="2">
        <v>490</v>
      </c>
    </row>
    <row r="454" spans="2:13" ht="12.75">
      <c r="B454" s="288"/>
      <c r="H454" s="5">
        <f t="shared" si="17"/>
        <v>0</v>
      </c>
      <c r="I454" s="38">
        <f t="shared" si="16"/>
        <v>0</v>
      </c>
      <c r="K454"/>
      <c r="M454" s="2">
        <v>490</v>
      </c>
    </row>
    <row r="455" spans="2:13" ht="12.75">
      <c r="B455" s="288"/>
      <c r="H455" s="5">
        <f t="shared" si="17"/>
        <v>0</v>
      </c>
      <c r="I455" s="38">
        <f t="shared" si="16"/>
        <v>0</v>
      </c>
      <c r="K455"/>
      <c r="M455" s="2">
        <v>490</v>
      </c>
    </row>
    <row r="456" spans="2:13" ht="12.75">
      <c r="B456" s="288">
        <v>1000</v>
      </c>
      <c r="C456" s="1" t="s">
        <v>88</v>
      </c>
      <c r="D456" s="1" t="s">
        <v>12</v>
      </c>
      <c r="E456" s="1" t="s">
        <v>63</v>
      </c>
      <c r="F456" s="26" t="s">
        <v>232</v>
      </c>
      <c r="G456" s="26" t="s">
        <v>221</v>
      </c>
      <c r="H456" s="5">
        <f t="shared" si="17"/>
        <v>-1000</v>
      </c>
      <c r="I456" s="38">
        <f t="shared" si="16"/>
        <v>2.0408163265306123</v>
      </c>
      <c r="K456" t="s">
        <v>68</v>
      </c>
      <c r="L456">
        <v>12</v>
      </c>
      <c r="M456" s="2">
        <v>490</v>
      </c>
    </row>
    <row r="457" spans="2:13" ht="12.75">
      <c r="B457" s="288">
        <v>1500</v>
      </c>
      <c r="C457" s="1" t="s">
        <v>88</v>
      </c>
      <c r="D457" s="1" t="s">
        <v>12</v>
      </c>
      <c r="E457" s="1" t="s">
        <v>63</v>
      </c>
      <c r="F457" s="26" t="s">
        <v>232</v>
      </c>
      <c r="G457" s="26" t="s">
        <v>223</v>
      </c>
      <c r="H457" s="5">
        <f t="shared" si="17"/>
        <v>-2500</v>
      </c>
      <c r="I457" s="38">
        <f t="shared" si="16"/>
        <v>3.061224489795918</v>
      </c>
      <c r="K457" t="s">
        <v>68</v>
      </c>
      <c r="L457">
        <v>12</v>
      </c>
      <c r="M457" s="2">
        <v>490</v>
      </c>
    </row>
    <row r="458" spans="2:13" ht="12.75">
      <c r="B458" s="288">
        <v>1500</v>
      </c>
      <c r="C458" s="1" t="s">
        <v>88</v>
      </c>
      <c r="D458" s="1" t="s">
        <v>12</v>
      </c>
      <c r="E458" s="1" t="s">
        <v>63</v>
      </c>
      <c r="F458" s="26" t="s">
        <v>232</v>
      </c>
      <c r="G458" s="26" t="s">
        <v>225</v>
      </c>
      <c r="H458" s="5">
        <f t="shared" si="17"/>
        <v>-4000</v>
      </c>
      <c r="I458" s="38">
        <f t="shared" si="16"/>
        <v>3.061224489795918</v>
      </c>
      <c r="K458" t="s">
        <v>68</v>
      </c>
      <c r="L458">
        <v>12</v>
      </c>
      <c r="M458" s="2">
        <v>490</v>
      </c>
    </row>
    <row r="459" spans="2:13" ht="12.75">
      <c r="B459" s="288">
        <v>1000</v>
      </c>
      <c r="C459" s="1" t="s">
        <v>88</v>
      </c>
      <c r="D459" s="1" t="s">
        <v>12</v>
      </c>
      <c r="E459" s="1" t="s">
        <v>63</v>
      </c>
      <c r="F459" s="26" t="s">
        <v>232</v>
      </c>
      <c r="G459" s="26" t="s">
        <v>225</v>
      </c>
      <c r="H459" s="5">
        <f t="shared" si="17"/>
        <v>-5000</v>
      </c>
      <c r="I459" s="38">
        <f t="shared" si="16"/>
        <v>2.0408163265306123</v>
      </c>
      <c r="K459" t="s">
        <v>68</v>
      </c>
      <c r="L459">
        <v>12</v>
      </c>
      <c r="M459" s="2">
        <v>490</v>
      </c>
    </row>
    <row r="460" spans="2:13" ht="12.75">
      <c r="B460" s="288">
        <v>1500</v>
      </c>
      <c r="C460" s="1" t="s">
        <v>88</v>
      </c>
      <c r="D460" s="1" t="s">
        <v>12</v>
      </c>
      <c r="E460" s="1" t="s">
        <v>63</v>
      </c>
      <c r="F460" s="26" t="s">
        <v>232</v>
      </c>
      <c r="G460" s="26" t="s">
        <v>227</v>
      </c>
      <c r="H460" s="5">
        <f t="shared" si="17"/>
        <v>-6500</v>
      </c>
      <c r="I460" s="38">
        <f t="shared" si="16"/>
        <v>3.061224489795918</v>
      </c>
      <c r="K460" t="s">
        <v>68</v>
      </c>
      <c r="L460">
        <v>12</v>
      </c>
      <c r="M460" s="2">
        <v>490</v>
      </c>
    </row>
    <row r="461" spans="1:13" s="59" customFormat="1" ht="12.75">
      <c r="A461" s="1"/>
      <c r="B461" s="288">
        <v>1500</v>
      </c>
      <c r="C461" s="1" t="s">
        <v>88</v>
      </c>
      <c r="D461" s="1" t="s">
        <v>12</v>
      </c>
      <c r="E461" s="1" t="s">
        <v>63</v>
      </c>
      <c r="F461" s="26" t="s">
        <v>232</v>
      </c>
      <c r="G461" s="26" t="s">
        <v>229</v>
      </c>
      <c r="H461" s="5">
        <f t="shared" si="17"/>
        <v>-8000</v>
      </c>
      <c r="I461" s="38">
        <f t="shared" si="16"/>
        <v>3.061224489795918</v>
      </c>
      <c r="J461"/>
      <c r="K461" t="s">
        <v>68</v>
      </c>
      <c r="L461">
        <v>12</v>
      </c>
      <c r="M461" s="2">
        <v>490</v>
      </c>
    </row>
    <row r="462" spans="1:13" ht="12.75">
      <c r="A462" s="10"/>
      <c r="B462" s="302">
        <f>SUM(B456:B461)</f>
        <v>8000</v>
      </c>
      <c r="C462" s="10"/>
      <c r="D462" s="10"/>
      <c r="E462" s="10" t="s">
        <v>63</v>
      </c>
      <c r="F462" s="17"/>
      <c r="G462" s="17"/>
      <c r="H462" s="57">
        <v>0</v>
      </c>
      <c r="I462" s="58">
        <f t="shared" si="16"/>
        <v>16.3265306122449</v>
      </c>
      <c r="J462" s="59"/>
      <c r="K462" s="59"/>
      <c r="L462" s="59"/>
      <c r="M462" s="2">
        <v>490</v>
      </c>
    </row>
    <row r="463" spans="2:13" ht="12.75">
      <c r="B463" s="288"/>
      <c r="H463" s="5">
        <f t="shared" si="17"/>
        <v>0</v>
      </c>
      <c r="I463" s="38">
        <f t="shared" si="16"/>
        <v>0</v>
      </c>
      <c r="K463"/>
      <c r="M463" s="2">
        <v>490</v>
      </c>
    </row>
    <row r="464" spans="2:13" ht="12.75">
      <c r="B464" s="288"/>
      <c r="H464" s="5">
        <f t="shared" si="17"/>
        <v>0</v>
      </c>
      <c r="I464" s="38">
        <f t="shared" si="16"/>
        <v>0</v>
      </c>
      <c r="K464"/>
      <c r="M464" s="2">
        <v>490</v>
      </c>
    </row>
    <row r="465" spans="2:13" ht="12.75">
      <c r="B465" s="288"/>
      <c r="H465" s="5">
        <f t="shared" si="17"/>
        <v>0</v>
      </c>
      <c r="I465" s="38">
        <f t="shared" si="16"/>
        <v>0</v>
      </c>
      <c r="K465"/>
      <c r="M465" s="2">
        <v>490</v>
      </c>
    </row>
    <row r="466" spans="1:13" s="59" customFormat="1" ht="12.75">
      <c r="A466" s="1"/>
      <c r="B466" s="288"/>
      <c r="C466" s="1"/>
      <c r="D466" s="1"/>
      <c r="E466" s="1"/>
      <c r="F466" s="26"/>
      <c r="G466" s="26"/>
      <c r="H466" s="5">
        <f t="shared" si="17"/>
        <v>0</v>
      </c>
      <c r="I466" s="38">
        <f t="shared" si="16"/>
        <v>0</v>
      </c>
      <c r="J466"/>
      <c r="K466"/>
      <c r="L466"/>
      <c r="M466" s="2">
        <v>490</v>
      </c>
    </row>
    <row r="467" spans="1:13" ht="12.75">
      <c r="A467" s="10"/>
      <c r="B467" s="302">
        <f>+B481+B497+B511+B520+B533+B546+B539</f>
        <v>234300</v>
      </c>
      <c r="C467" s="53" t="s">
        <v>241</v>
      </c>
      <c r="D467" s="54" t="s">
        <v>242</v>
      </c>
      <c r="E467" s="53" t="s">
        <v>91</v>
      </c>
      <c r="F467" s="56" t="s">
        <v>243</v>
      </c>
      <c r="G467" s="56" t="s">
        <v>244</v>
      </c>
      <c r="H467" s="57"/>
      <c r="I467" s="58">
        <f t="shared" si="16"/>
        <v>478.16326530612247</v>
      </c>
      <c r="J467" s="58"/>
      <c r="K467" s="58"/>
      <c r="L467" s="59"/>
      <c r="M467" s="2">
        <v>490</v>
      </c>
    </row>
    <row r="468" spans="2:13" ht="12.75">
      <c r="B468" s="288"/>
      <c r="H468" s="5">
        <f t="shared" si="17"/>
        <v>0</v>
      </c>
      <c r="I468" s="38">
        <f t="shared" si="16"/>
        <v>0</v>
      </c>
      <c r="K468"/>
      <c r="M468" s="2">
        <v>490</v>
      </c>
    </row>
    <row r="469" spans="2:13" ht="12.75">
      <c r="B469" s="288">
        <v>2500</v>
      </c>
      <c r="C469" s="1" t="s">
        <v>0</v>
      </c>
      <c r="D469" s="1" t="s">
        <v>12</v>
      </c>
      <c r="E469" s="1" t="s">
        <v>94</v>
      </c>
      <c r="F469" s="60" t="s">
        <v>245</v>
      </c>
      <c r="G469" s="26" t="s">
        <v>213</v>
      </c>
      <c r="H469" s="5">
        <f t="shared" si="17"/>
        <v>-2500</v>
      </c>
      <c r="I469" s="38">
        <f t="shared" si="16"/>
        <v>5.1020408163265305</v>
      </c>
      <c r="K469" t="s">
        <v>0</v>
      </c>
      <c r="L469">
        <v>13</v>
      </c>
      <c r="M469" s="2">
        <v>490</v>
      </c>
    </row>
    <row r="470" spans="2:13" ht="12.75">
      <c r="B470" s="288">
        <v>7500</v>
      </c>
      <c r="C470" s="1" t="s">
        <v>0</v>
      </c>
      <c r="D470" s="1" t="s">
        <v>12</v>
      </c>
      <c r="E470" s="1" t="s">
        <v>18</v>
      </c>
      <c r="F470" s="60" t="s">
        <v>249</v>
      </c>
      <c r="G470" s="26" t="s">
        <v>213</v>
      </c>
      <c r="H470" s="5">
        <f t="shared" si="17"/>
        <v>-10000</v>
      </c>
      <c r="I470" s="38">
        <f t="shared" si="16"/>
        <v>15.306122448979592</v>
      </c>
      <c r="K470" t="s">
        <v>0</v>
      </c>
      <c r="L470">
        <v>13</v>
      </c>
      <c r="M470" s="2">
        <v>490</v>
      </c>
    </row>
    <row r="471" spans="1:13" s="59" customFormat="1" ht="12.75">
      <c r="A471" s="1"/>
      <c r="B471" s="288">
        <v>5000</v>
      </c>
      <c r="C471" s="1" t="s">
        <v>0</v>
      </c>
      <c r="D471" s="1" t="s">
        <v>12</v>
      </c>
      <c r="E471" s="1" t="s">
        <v>172</v>
      </c>
      <c r="F471" s="60" t="s">
        <v>253</v>
      </c>
      <c r="G471" s="26" t="s">
        <v>213</v>
      </c>
      <c r="H471" s="5">
        <f t="shared" si="17"/>
        <v>-15000</v>
      </c>
      <c r="I471" s="38">
        <f t="shared" si="16"/>
        <v>10.204081632653061</v>
      </c>
      <c r="J471"/>
      <c r="K471" t="s">
        <v>0</v>
      </c>
      <c r="L471">
        <v>13</v>
      </c>
      <c r="M471" s="2">
        <v>490</v>
      </c>
    </row>
    <row r="472" spans="2:13" ht="12.75">
      <c r="B472" s="288">
        <v>5000</v>
      </c>
      <c r="C472" s="1" t="s">
        <v>0</v>
      </c>
      <c r="D472" s="1" t="s">
        <v>12</v>
      </c>
      <c r="E472" s="1" t="s">
        <v>18</v>
      </c>
      <c r="F472" s="60" t="s">
        <v>250</v>
      </c>
      <c r="G472" s="26" t="s">
        <v>219</v>
      </c>
      <c r="H472" s="5">
        <f t="shared" si="17"/>
        <v>-20000</v>
      </c>
      <c r="I472" s="38">
        <f t="shared" si="16"/>
        <v>10.204081632653061</v>
      </c>
      <c r="K472" t="s">
        <v>0</v>
      </c>
      <c r="L472">
        <v>13</v>
      </c>
      <c r="M472" s="2">
        <v>490</v>
      </c>
    </row>
    <row r="473" spans="2:13" ht="12.75">
      <c r="B473" s="288">
        <v>2500</v>
      </c>
      <c r="C473" s="1" t="s">
        <v>0</v>
      </c>
      <c r="D473" s="1" t="s">
        <v>12</v>
      </c>
      <c r="E473" s="1" t="s">
        <v>94</v>
      </c>
      <c r="F473" s="60" t="s">
        <v>246</v>
      </c>
      <c r="G473" s="26" t="s">
        <v>219</v>
      </c>
      <c r="H473" s="5">
        <f t="shared" si="17"/>
        <v>-22500</v>
      </c>
      <c r="I473" s="38">
        <f t="shared" si="16"/>
        <v>5.1020408163265305</v>
      </c>
      <c r="K473" t="s">
        <v>0</v>
      </c>
      <c r="L473">
        <v>13</v>
      </c>
      <c r="M473" s="2">
        <v>490</v>
      </c>
    </row>
    <row r="474" spans="1:13" s="59" customFormat="1" ht="12.75">
      <c r="A474" s="1"/>
      <c r="B474" s="288">
        <v>5000</v>
      </c>
      <c r="C474" s="1" t="s">
        <v>0</v>
      </c>
      <c r="D474" s="1" t="s">
        <v>12</v>
      </c>
      <c r="E474" s="1" t="s">
        <v>172</v>
      </c>
      <c r="F474" s="60" t="s">
        <v>254</v>
      </c>
      <c r="G474" s="26" t="s">
        <v>219</v>
      </c>
      <c r="H474" s="5">
        <f t="shared" si="17"/>
        <v>-27500</v>
      </c>
      <c r="I474" s="38">
        <f t="shared" si="16"/>
        <v>10.204081632653061</v>
      </c>
      <c r="J474"/>
      <c r="K474" t="s">
        <v>0</v>
      </c>
      <c r="L474">
        <v>13</v>
      </c>
      <c r="M474" s="2">
        <v>490</v>
      </c>
    </row>
    <row r="475" spans="2:13" ht="12.75">
      <c r="B475" s="288">
        <v>2500</v>
      </c>
      <c r="C475" s="1" t="s">
        <v>0</v>
      </c>
      <c r="D475" s="1" t="s">
        <v>12</v>
      </c>
      <c r="E475" s="1" t="s">
        <v>94</v>
      </c>
      <c r="F475" s="60" t="s">
        <v>247</v>
      </c>
      <c r="G475" s="26" t="s">
        <v>221</v>
      </c>
      <c r="H475" s="5">
        <f t="shared" si="17"/>
        <v>-30000</v>
      </c>
      <c r="I475" s="38">
        <f t="shared" si="16"/>
        <v>5.1020408163265305</v>
      </c>
      <c r="K475" t="s">
        <v>0</v>
      </c>
      <c r="L475">
        <v>13</v>
      </c>
      <c r="M475" s="2">
        <v>490</v>
      </c>
    </row>
    <row r="476" spans="1:13" s="59" customFormat="1" ht="12.75">
      <c r="A476" s="1"/>
      <c r="B476" s="288">
        <v>5000</v>
      </c>
      <c r="C476" s="1" t="s">
        <v>0</v>
      </c>
      <c r="D476" s="1" t="s">
        <v>12</v>
      </c>
      <c r="E476" s="1" t="s">
        <v>18</v>
      </c>
      <c r="F476" s="60" t="s">
        <v>251</v>
      </c>
      <c r="G476" s="26" t="s">
        <v>221</v>
      </c>
      <c r="H476" s="5">
        <f t="shared" si="17"/>
        <v>-35000</v>
      </c>
      <c r="I476" s="38">
        <f t="shared" si="16"/>
        <v>10.204081632653061</v>
      </c>
      <c r="J476"/>
      <c r="K476" t="s">
        <v>0</v>
      </c>
      <c r="L476">
        <v>13</v>
      </c>
      <c r="M476" s="2">
        <v>490</v>
      </c>
    </row>
    <row r="477" spans="1:13" s="59" customFormat="1" ht="12.75">
      <c r="A477" s="1"/>
      <c r="B477" s="288">
        <v>3000</v>
      </c>
      <c r="C477" s="1" t="s">
        <v>0</v>
      </c>
      <c r="D477" s="1" t="s">
        <v>12</v>
      </c>
      <c r="E477" s="1" t="s">
        <v>172</v>
      </c>
      <c r="F477" s="60" t="s">
        <v>255</v>
      </c>
      <c r="G477" s="26" t="s">
        <v>221</v>
      </c>
      <c r="H477" s="5">
        <f t="shared" si="17"/>
        <v>-38000</v>
      </c>
      <c r="I477" s="38">
        <f t="shared" si="16"/>
        <v>6.122448979591836</v>
      </c>
      <c r="J477"/>
      <c r="K477" t="s">
        <v>0</v>
      </c>
      <c r="L477">
        <v>13</v>
      </c>
      <c r="M477" s="2">
        <v>490</v>
      </c>
    </row>
    <row r="478" spans="2:13" ht="12.75">
      <c r="B478" s="288">
        <v>2500</v>
      </c>
      <c r="C478" s="1" t="s">
        <v>0</v>
      </c>
      <c r="D478" s="1" t="s">
        <v>12</v>
      </c>
      <c r="E478" s="1" t="s">
        <v>94</v>
      </c>
      <c r="F478" s="60" t="s">
        <v>248</v>
      </c>
      <c r="G478" s="26" t="s">
        <v>223</v>
      </c>
      <c r="H478" s="5">
        <f t="shared" si="17"/>
        <v>-40500</v>
      </c>
      <c r="I478" s="38">
        <f aca="true" t="shared" si="18" ref="I478:I541">+B478/M478</f>
        <v>5.1020408163265305</v>
      </c>
      <c r="K478" t="s">
        <v>0</v>
      </c>
      <c r="L478">
        <v>13</v>
      </c>
      <c r="M478" s="2">
        <v>490</v>
      </c>
    </row>
    <row r="479" spans="1:13" s="59" customFormat="1" ht="12.75">
      <c r="A479" s="1"/>
      <c r="B479" s="288">
        <v>5000</v>
      </c>
      <c r="C479" s="1" t="s">
        <v>0</v>
      </c>
      <c r="D479" s="1" t="s">
        <v>12</v>
      </c>
      <c r="E479" s="1" t="s">
        <v>18</v>
      </c>
      <c r="F479" s="60" t="s">
        <v>252</v>
      </c>
      <c r="G479" s="26" t="s">
        <v>223</v>
      </c>
      <c r="H479" s="5">
        <f t="shared" si="17"/>
        <v>-45500</v>
      </c>
      <c r="I479" s="38">
        <f t="shared" si="18"/>
        <v>10.204081632653061</v>
      </c>
      <c r="J479"/>
      <c r="K479" t="s">
        <v>0</v>
      </c>
      <c r="L479">
        <v>13</v>
      </c>
      <c r="M479" s="2">
        <v>490</v>
      </c>
    </row>
    <row r="480" spans="2:13" ht="12.75">
      <c r="B480" s="288">
        <v>2000</v>
      </c>
      <c r="C480" s="1" t="s">
        <v>0</v>
      </c>
      <c r="D480" s="1" t="s">
        <v>12</v>
      </c>
      <c r="E480" s="1" t="s">
        <v>172</v>
      </c>
      <c r="F480" s="60" t="s">
        <v>256</v>
      </c>
      <c r="G480" s="26" t="s">
        <v>223</v>
      </c>
      <c r="H480" s="5">
        <f t="shared" si="17"/>
        <v>-47500</v>
      </c>
      <c r="I480" s="38">
        <f t="shared" si="18"/>
        <v>4.081632653061225</v>
      </c>
      <c r="K480" t="s">
        <v>0</v>
      </c>
      <c r="L480">
        <v>13</v>
      </c>
      <c r="M480" s="2">
        <v>490</v>
      </c>
    </row>
    <row r="481" spans="1:13" ht="12.75">
      <c r="A481" s="10"/>
      <c r="B481" s="302">
        <f>SUM(B469:B480)</f>
        <v>47500</v>
      </c>
      <c r="C481" s="10" t="s">
        <v>0</v>
      </c>
      <c r="D481" s="10"/>
      <c r="E481" s="10"/>
      <c r="F481" s="17"/>
      <c r="G481" s="17"/>
      <c r="H481" s="57">
        <v>0</v>
      </c>
      <c r="I481" s="58">
        <f t="shared" si="18"/>
        <v>96.93877551020408</v>
      </c>
      <c r="J481" s="59"/>
      <c r="K481" s="59"/>
      <c r="L481" s="59"/>
      <c r="M481" s="2">
        <v>490</v>
      </c>
    </row>
    <row r="482" spans="2:13" ht="12.75">
      <c r="B482" s="288"/>
      <c r="H482" s="5">
        <f t="shared" si="17"/>
        <v>0</v>
      </c>
      <c r="I482" s="38">
        <f t="shared" si="18"/>
        <v>0</v>
      </c>
      <c r="K482"/>
      <c r="M482" s="2">
        <v>490</v>
      </c>
    </row>
    <row r="483" spans="2:13" ht="12.75">
      <c r="B483" s="288"/>
      <c r="H483" s="5">
        <f t="shared" si="17"/>
        <v>0</v>
      </c>
      <c r="I483" s="38">
        <f t="shared" si="18"/>
        <v>0</v>
      </c>
      <c r="K483"/>
      <c r="M483" s="2">
        <v>490</v>
      </c>
    </row>
    <row r="484" spans="2:13" ht="12.75">
      <c r="B484" s="288">
        <v>1000</v>
      </c>
      <c r="C484" s="1" t="s">
        <v>144</v>
      </c>
      <c r="D484" s="11" t="s">
        <v>12</v>
      </c>
      <c r="E484" s="1" t="s">
        <v>38</v>
      </c>
      <c r="F484" s="26" t="s">
        <v>257</v>
      </c>
      <c r="G484" s="26" t="s">
        <v>213</v>
      </c>
      <c r="H484" s="5">
        <f t="shared" si="17"/>
        <v>-1000</v>
      </c>
      <c r="I484" s="38">
        <f t="shared" si="18"/>
        <v>2.0408163265306123</v>
      </c>
      <c r="K484" s="14" t="s">
        <v>94</v>
      </c>
      <c r="L484">
        <v>13</v>
      </c>
      <c r="M484" s="2">
        <v>490</v>
      </c>
    </row>
    <row r="485" spans="1:13" s="59" customFormat="1" ht="12.75">
      <c r="A485" s="1"/>
      <c r="B485" s="288">
        <v>1400</v>
      </c>
      <c r="C485" s="1" t="s">
        <v>258</v>
      </c>
      <c r="D485" s="11" t="s">
        <v>12</v>
      </c>
      <c r="E485" s="1" t="s">
        <v>38</v>
      </c>
      <c r="F485" s="26" t="s">
        <v>259</v>
      </c>
      <c r="G485" s="26" t="s">
        <v>213</v>
      </c>
      <c r="H485" s="5">
        <f t="shared" si="17"/>
        <v>-2400</v>
      </c>
      <c r="I485" s="38">
        <f t="shared" si="18"/>
        <v>2.857142857142857</v>
      </c>
      <c r="J485"/>
      <c r="K485" t="s">
        <v>18</v>
      </c>
      <c r="L485">
        <v>13</v>
      </c>
      <c r="M485" s="2">
        <v>490</v>
      </c>
    </row>
    <row r="486" spans="2:13" ht="12.75">
      <c r="B486" s="288">
        <v>20000</v>
      </c>
      <c r="C486" s="11" t="s">
        <v>144</v>
      </c>
      <c r="D486" s="11" t="s">
        <v>12</v>
      </c>
      <c r="E486" s="1" t="s">
        <v>38</v>
      </c>
      <c r="F486" s="29" t="s">
        <v>263</v>
      </c>
      <c r="G486" s="26" t="s">
        <v>213</v>
      </c>
      <c r="H486" s="5">
        <f t="shared" si="17"/>
        <v>-22400</v>
      </c>
      <c r="I486" s="38">
        <f t="shared" si="18"/>
        <v>40.816326530612244</v>
      </c>
      <c r="K486" t="s">
        <v>172</v>
      </c>
      <c r="L486">
        <v>13</v>
      </c>
      <c r="M486" s="2">
        <v>490</v>
      </c>
    </row>
    <row r="487" spans="2:13" ht="12.75">
      <c r="B487" s="288">
        <v>2000</v>
      </c>
      <c r="C487" s="1" t="s">
        <v>146</v>
      </c>
      <c r="D487" s="11" t="s">
        <v>12</v>
      </c>
      <c r="E487" s="1" t="s">
        <v>38</v>
      </c>
      <c r="F487" s="26" t="s">
        <v>257</v>
      </c>
      <c r="G487" s="26" t="s">
        <v>219</v>
      </c>
      <c r="H487" s="5">
        <f t="shared" si="17"/>
        <v>-24400</v>
      </c>
      <c r="I487" s="38">
        <f t="shared" si="18"/>
        <v>4.081632653061225</v>
      </c>
      <c r="K487" s="14" t="s">
        <v>94</v>
      </c>
      <c r="L487">
        <v>13</v>
      </c>
      <c r="M487" s="2">
        <v>490</v>
      </c>
    </row>
    <row r="488" spans="2:13" ht="12.75">
      <c r="B488" s="288">
        <v>1000</v>
      </c>
      <c r="C488" s="1" t="s">
        <v>260</v>
      </c>
      <c r="D488" s="11" t="s">
        <v>12</v>
      </c>
      <c r="E488" s="1" t="s">
        <v>38</v>
      </c>
      <c r="F488" s="26" t="s">
        <v>259</v>
      </c>
      <c r="G488" s="26" t="s">
        <v>219</v>
      </c>
      <c r="H488" s="5">
        <f t="shared" si="17"/>
        <v>-25400</v>
      </c>
      <c r="I488" s="38">
        <f t="shared" si="18"/>
        <v>2.0408163265306123</v>
      </c>
      <c r="K488" t="s">
        <v>18</v>
      </c>
      <c r="L488">
        <v>13</v>
      </c>
      <c r="M488" s="2">
        <v>490</v>
      </c>
    </row>
    <row r="489" spans="2:13" ht="12.75">
      <c r="B489" s="288">
        <v>15000</v>
      </c>
      <c r="C489" s="11" t="s">
        <v>146</v>
      </c>
      <c r="D489" s="11" t="s">
        <v>12</v>
      </c>
      <c r="E489" s="1" t="s">
        <v>38</v>
      </c>
      <c r="F489" s="26" t="s">
        <v>264</v>
      </c>
      <c r="G489" s="26" t="s">
        <v>219</v>
      </c>
      <c r="H489" s="5">
        <f>H488-B489</f>
        <v>-40400</v>
      </c>
      <c r="I489" s="38">
        <f t="shared" si="18"/>
        <v>30.612244897959183</v>
      </c>
      <c r="K489" t="s">
        <v>172</v>
      </c>
      <c r="L489">
        <v>13</v>
      </c>
      <c r="M489" s="2">
        <v>490</v>
      </c>
    </row>
    <row r="490" spans="2:13" ht="12.75">
      <c r="B490" s="288">
        <v>1000</v>
      </c>
      <c r="C490" s="1" t="s">
        <v>158</v>
      </c>
      <c r="D490" s="11" t="s">
        <v>12</v>
      </c>
      <c r="E490" s="1" t="s">
        <v>38</v>
      </c>
      <c r="F490" s="26" t="s">
        <v>259</v>
      </c>
      <c r="G490" s="26" t="s">
        <v>221</v>
      </c>
      <c r="H490" s="5">
        <f>H489-B490</f>
        <v>-41400</v>
      </c>
      <c r="I490" s="38">
        <f t="shared" si="18"/>
        <v>2.0408163265306123</v>
      </c>
      <c r="K490" t="s">
        <v>18</v>
      </c>
      <c r="L490">
        <v>13</v>
      </c>
      <c r="M490" s="2">
        <v>490</v>
      </c>
    </row>
    <row r="491" spans="2:13" ht="12.75">
      <c r="B491" s="288">
        <v>1000</v>
      </c>
      <c r="C491" s="1" t="s">
        <v>261</v>
      </c>
      <c r="D491" s="11" t="s">
        <v>12</v>
      </c>
      <c r="E491" s="1" t="s">
        <v>38</v>
      </c>
      <c r="F491" s="26" t="s">
        <v>259</v>
      </c>
      <c r="G491" s="26" t="s">
        <v>221</v>
      </c>
      <c r="H491" s="5">
        <f>H490-B491</f>
        <v>-42400</v>
      </c>
      <c r="I491" s="38">
        <f t="shared" si="18"/>
        <v>2.0408163265306123</v>
      </c>
      <c r="K491" s="14" t="s">
        <v>18</v>
      </c>
      <c r="L491">
        <v>13</v>
      </c>
      <c r="M491" s="2">
        <v>490</v>
      </c>
    </row>
    <row r="492" spans="2:13" ht="12.75">
      <c r="B492" s="288">
        <v>1000</v>
      </c>
      <c r="C492" s="1" t="s">
        <v>262</v>
      </c>
      <c r="D492" s="11" t="s">
        <v>12</v>
      </c>
      <c r="E492" s="1" t="s">
        <v>38</v>
      </c>
      <c r="F492" s="26" t="s">
        <v>259</v>
      </c>
      <c r="G492" s="26" t="s">
        <v>221</v>
      </c>
      <c r="H492" s="5">
        <f>H491-B492</f>
        <v>-43400</v>
      </c>
      <c r="I492" s="38">
        <f t="shared" si="18"/>
        <v>2.0408163265306123</v>
      </c>
      <c r="K492" s="14" t="s">
        <v>18</v>
      </c>
      <c r="L492">
        <v>13</v>
      </c>
      <c r="M492" s="2">
        <v>490</v>
      </c>
    </row>
    <row r="493" spans="1:13" s="59" customFormat="1" ht="12.75">
      <c r="A493" s="1"/>
      <c r="B493" s="288">
        <v>1000</v>
      </c>
      <c r="C493" s="1" t="s">
        <v>161</v>
      </c>
      <c r="D493" s="11" t="s">
        <v>12</v>
      </c>
      <c r="E493" s="1" t="s">
        <v>38</v>
      </c>
      <c r="F493" s="26" t="s">
        <v>259</v>
      </c>
      <c r="G493" s="26" t="s">
        <v>221</v>
      </c>
      <c r="H493" s="5">
        <f t="shared" si="17"/>
        <v>-44400</v>
      </c>
      <c r="I493" s="38">
        <f t="shared" si="18"/>
        <v>2.0408163265306123</v>
      </c>
      <c r="J493"/>
      <c r="K493" s="14" t="s">
        <v>18</v>
      </c>
      <c r="L493">
        <v>13</v>
      </c>
      <c r="M493" s="2">
        <v>490</v>
      </c>
    </row>
    <row r="494" spans="2:13" ht="12.75">
      <c r="B494" s="288">
        <v>2000</v>
      </c>
      <c r="C494" s="1" t="s">
        <v>146</v>
      </c>
      <c r="D494" s="11" t="s">
        <v>12</v>
      </c>
      <c r="E494" s="1" t="s">
        <v>38</v>
      </c>
      <c r="F494" s="26" t="s">
        <v>257</v>
      </c>
      <c r="G494" s="26" t="s">
        <v>221</v>
      </c>
      <c r="H494" s="5">
        <f t="shared" si="17"/>
        <v>-46400</v>
      </c>
      <c r="I494" s="38">
        <f t="shared" si="18"/>
        <v>4.081632653061225</v>
      </c>
      <c r="K494" s="14" t="s">
        <v>94</v>
      </c>
      <c r="L494">
        <v>13</v>
      </c>
      <c r="M494" s="2">
        <v>490</v>
      </c>
    </row>
    <row r="495" spans="2:13" ht="12.75">
      <c r="B495" s="288">
        <v>3000</v>
      </c>
      <c r="C495" s="1" t="s">
        <v>180</v>
      </c>
      <c r="D495" s="11" t="s">
        <v>12</v>
      </c>
      <c r="E495" s="1" t="s">
        <v>38</v>
      </c>
      <c r="F495" s="78" t="s">
        <v>259</v>
      </c>
      <c r="G495" s="26" t="s">
        <v>223</v>
      </c>
      <c r="H495" s="5">
        <f t="shared" si="17"/>
        <v>-49400</v>
      </c>
      <c r="I495" s="38">
        <f t="shared" si="18"/>
        <v>6.122448979591836</v>
      </c>
      <c r="K495" t="s">
        <v>18</v>
      </c>
      <c r="L495">
        <v>13</v>
      </c>
      <c r="M495" s="2">
        <v>490</v>
      </c>
    </row>
    <row r="496" spans="2:13" ht="12.75">
      <c r="B496" s="288">
        <v>3000</v>
      </c>
      <c r="C496" s="11" t="s">
        <v>183</v>
      </c>
      <c r="D496" s="11" t="s">
        <v>12</v>
      </c>
      <c r="E496" s="1" t="s">
        <v>38</v>
      </c>
      <c r="F496" s="78" t="s">
        <v>257</v>
      </c>
      <c r="G496" s="26" t="s">
        <v>223</v>
      </c>
      <c r="H496" s="5">
        <f t="shared" si="17"/>
        <v>-52400</v>
      </c>
      <c r="I496" s="38">
        <f t="shared" si="18"/>
        <v>6.122448979591836</v>
      </c>
      <c r="K496" s="14" t="s">
        <v>94</v>
      </c>
      <c r="L496">
        <v>13</v>
      </c>
      <c r="M496" s="2">
        <v>490</v>
      </c>
    </row>
    <row r="497" spans="1:13" ht="12.75">
      <c r="A497" s="10"/>
      <c r="B497" s="302">
        <f>SUM(B484:B496)</f>
        <v>52400</v>
      </c>
      <c r="C497" s="10" t="s">
        <v>52</v>
      </c>
      <c r="D497" s="10"/>
      <c r="E497" s="10"/>
      <c r="F497" s="115"/>
      <c r="G497" s="17"/>
      <c r="H497" s="57">
        <v>0</v>
      </c>
      <c r="I497" s="58">
        <f t="shared" si="18"/>
        <v>106.93877551020408</v>
      </c>
      <c r="J497" s="59"/>
      <c r="K497" s="59"/>
      <c r="L497" s="59"/>
      <c r="M497" s="2">
        <v>490</v>
      </c>
    </row>
    <row r="498" spans="2:13" ht="12.75">
      <c r="B498" s="288"/>
      <c r="H498" s="5">
        <f t="shared" si="17"/>
        <v>0</v>
      </c>
      <c r="I498" s="38">
        <f t="shared" si="18"/>
        <v>0</v>
      </c>
      <c r="K498"/>
      <c r="M498" s="2">
        <v>490</v>
      </c>
    </row>
    <row r="499" spans="2:13" ht="12.75">
      <c r="B499" s="288"/>
      <c r="H499" s="5">
        <f t="shared" si="17"/>
        <v>0</v>
      </c>
      <c r="I499" s="38">
        <f t="shared" si="18"/>
        <v>0</v>
      </c>
      <c r="K499"/>
      <c r="M499" s="2">
        <v>490</v>
      </c>
    </row>
    <row r="500" spans="2:13" ht="12.75">
      <c r="B500" s="288">
        <v>1500</v>
      </c>
      <c r="C500" s="1" t="s">
        <v>53</v>
      </c>
      <c r="D500" s="11" t="s">
        <v>12</v>
      </c>
      <c r="E500" s="1" t="s">
        <v>54</v>
      </c>
      <c r="F500" s="26" t="s">
        <v>257</v>
      </c>
      <c r="G500" s="26" t="s">
        <v>213</v>
      </c>
      <c r="H500" s="5">
        <f t="shared" si="17"/>
        <v>-1500</v>
      </c>
      <c r="I500" s="38">
        <f t="shared" si="18"/>
        <v>3.061224489795918</v>
      </c>
      <c r="K500" s="14" t="s">
        <v>94</v>
      </c>
      <c r="L500">
        <v>13</v>
      </c>
      <c r="M500" s="2">
        <v>490</v>
      </c>
    </row>
    <row r="501" spans="2:13" ht="12.75">
      <c r="B501" s="288">
        <v>1600</v>
      </c>
      <c r="C501" s="1" t="s">
        <v>53</v>
      </c>
      <c r="D501" s="11" t="s">
        <v>12</v>
      </c>
      <c r="E501" s="1" t="s">
        <v>54</v>
      </c>
      <c r="F501" s="26" t="s">
        <v>259</v>
      </c>
      <c r="G501" s="26" t="s">
        <v>213</v>
      </c>
      <c r="H501" s="5">
        <f aca="true" t="shared" si="19" ref="H501:H510">H500-B501</f>
        <v>-3100</v>
      </c>
      <c r="I501" s="38">
        <f t="shared" si="18"/>
        <v>3.2653061224489797</v>
      </c>
      <c r="K501" t="s">
        <v>18</v>
      </c>
      <c r="L501">
        <v>13</v>
      </c>
      <c r="M501" s="2">
        <v>490</v>
      </c>
    </row>
    <row r="502" spans="2:13" ht="12.75">
      <c r="B502" s="288">
        <v>3000</v>
      </c>
      <c r="C502" s="1" t="s">
        <v>265</v>
      </c>
      <c r="D502" s="11" t="s">
        <v>12</v>
      </c>
      <c r="E502" s="1" t="s">
        <v>54</v>
      </c>
      <c r="F502" s="29" t="s">
        <v>266</v>
      </c>
      <c r="G502" s="26" t="s">
        <v>213</v>
      </c>
      <c r="H502" s="5">
        <f t="shared" si="19"/>
        <v>-6100</v>
      </c>
      <c r="I502" s="38">
        <f t="shared" si="18"/>
        <v>6.122448979591836</v>
      </c>
      <c r="K502" t="s">
        <v>172</v>
      </c>
      <c r="L502">
        <v>13</v>
      </c>
      <c r="M502" s="2">
        <v>490</v>
      </c>
    </row>
    <row r="503" spans="1:13" s="59" customFormat="1" ht="12.75">
      <c r="A503" s="1"/>
      <c r="B503" s="288">
        <v>1500</v>
      </c>
      <c r="C503" s="1" t="s">
        <v>53</v>
      </c>
      <c r="D503" s="11" t="s">
        <v>12</v>
      </c>
      <c r="E503" s="1" t="s">
        <v>54</v>
      </c>
      <c r="F503" s="26" t="s">
        <v>259</v>
      </c>
      <c r="G503" s="26" t="s">
        <v>219</v>
      </c>
      <c r="H503" s="5">
        <f t="shared" si="19"/>
        <v>-7600</v>
      </c>
      <c r="I503" s="38">
        <f t="shared" si="18"/>
        <v>3.061224489795918</v>
      </c>
      <c r="J503"/>
      <c r="K503" t="s">
        <v>18</v>
      </c>
      <c r="L503">
        <v>13</v>
      </c>
      <c r="M503" s="2">
        <v>490</v>
      </c>
    </row>
    <row r="504" spans="1:13" s="14" customFormat="1" ht="12.75">
      <c r="A504" s="11"/>
      <c r="B504" s="292">
        <v>3000</v>
      </c>
      <c r="C504" s="11" t="s">
        <v>265</v>
      </c>
      <c r="D504" s="11" t="s">
        <v>12</v>
      </c>
      <c r="E504" s="11" t="s">
        <v>54</v>
      </c>
      <c r="F504" s="29" t="s">
        <v>259</v>
      </c>
      <c r="G504" s="29" t="s">
        <v>219</v>
      </c>
      <c r="H504" s="5">
        <f t="shared" si="19"/>
        <v>-10600</v>
      </c>
      <c r="I504" s="38">
        <f t="shared" si="18"/>
        <v>6.122448979591836</v>
      </c>
      <c r="K504" s="14" t="s">
        <v>18</v>
      </c>
      <c r="L504" s="14">
        <v>13</v>
      </c>
      <c r="M504" s="2">
        <v>490</v>
      </c>
    </row>
    <row r="505" spans="2:13" ht="12.75">
      <c r="B505" s="288">
        <v>1500</v>
      </c>
      <c r="C505" s="1" t="s">
        <v>53</v>
      </c>
      <c r="D505" s="11" t="s">
        <v>12</v>
      </c>
      <c r="E505" s="1" t="s">
        <v>54</v>
      </c>
      <c r="F505" s="26" t="s">
        <v>257</v>
      </c>
      <c r="G505" s="26" t="s">
        <v>219</v>
      </c>
      <c r="H505" s="5">
        <f t="shared" si="19"/>
        <v>-12100</v>
      </c>
      <c r="I505" s="38">
        <f t="shared" si="18"/>
        <v>3.061224489795918</v>
      </c>
      <c r="K505" s="14" t="s">
        <v>94</v>
      </c>
      <c r="L505">
        <v>13</v>
      </c>
      <c r="M505" s="2">
        <v>490</v>
      </c>
    </row>
    <row r="506" spans="2:13" ht="12.75">
      <c r="B506" s="288">
        <v>3000</v>
      </c>
      <c r="C506" s="1" t="s">
        <v>265</v>
      </c>
      <c r="D506" s="11" t="s">
        <v>12</v>
      </c>
      <c r="E506" s="1" t="s">
        <v>54</v>
      </c>
      <c r="F506" s="26" t="s">
        <v>266</v>
      </c>
      <c r="G506" s="26" t="s">
        <v>219</v>
      </c>
      <c r="H506" s="5">
        <f t="shared" si="19"/>
        <v>-15100</v>
      </c>
      <c r="I506" s="38">
        <f t="shared" si="18"/>
        <v>6.122448979591836</v>
      </c>
      <c r="K506" t="s">
        <v>172</v>
      </c>
      <c r="L506">
        <v>13</v>
      </c>
      <c r="M506" s="2">
        <v>490</v>
      </c>
    </row>
    <row r="507" spans="2:13" ht="12.75">
      <c r="B507" s="288">
        <v>1500</v>
      </c>
      <c r="C507" s="1" t="s">
        <v>53</v>
      </c>
      <c r="D507" s="11" t="s">
        <v>12</v>
      </c>
      <c r="E507" s="1" t="s">
        <v>54</v>
      </c>
      <c r="F507" s="26" t="s">
        <v>257</v>
      </c>
      <c r="G507" s="26" t="s">
        <v>221</v>
      </c>
      <c r="H507" s="5">
        <f t="shared" si="19"/>
        <v>-16600</v>
      </c>
      <c r="I507" s="38">
        <f t="shared" si="18"/>
        <v>3.061224489795918</v>
      </c>
      <c r="K507" s="14" t="s">
        <v>94</v>
      </c>
      <c r="L507">
        <v>13</v>
      </c>
      <c r="M507" s="2">
        <v>490</v>
      </c>
    </row>
    <row r="508" spans="2:13" ht="12.75">
      <c r="B508" s="288">
        <v>1800</v>
      </c>
      <c r="C508" s="1" t="s">
        <v>53</v>
      </c>
      <c r="D508" s="11" t="s">
        <v>12</v>
      </c>
      <c r="E508" s="1" t="s">
        <v>54</v>
      </c>
      <c r="F508" s="26" t="s">
        <v>259</v>
      </c>
      <c r="G508" s="26" t="s">
        <v>221</v>
      </c>
      <c r="H508" s="5">
        <f t="shared" si="19"/>
        <v>-18400</v>
      </c>
      <c r="I508" s="38">
        <f t="shared" si="18"/>
        <v>3.673469387755102</v>
      </c>
      <c r="K508" s="14" t="s">
        <v>18</v>
      </c>
      <c r="L508">
        <v>13</v>
      </c>
      <c r="M508" s="2">
        <v>490</v>
      </c>
    </row>
    <row r="509" spans="2:13" ht="12.75">
      <c r="B509" s="288">
        <v>2000</v>
      </c>
      <c r="C509" s="1" t="s">
        <v>53</v>
      </c>
      <c r="D509" s="11" t="s">
        <v>12</v>
      </c>
      <c r="E509" s="1" t="s">
        <v>54</v>
      </c>
      <c r="F509" s="26" t="s">
        <v>259</v>
      </c>
      <c r="G509" s="26" t="s">
        <v>223</v>
      </c>
      <c r="H509" s="5">
        <f t="shared" si="19"/>
        <v>-20400</v>
      </c>
      <c r="I509" s="38">
        <f t="shared" si="18"/>
        <v>4.081632653061225</v>
      </c>
      <c r="K509" t="s">
        <v>18</v>
      </c>
      <c r="L509">
        <v>13</v>
      </c>
      <c r="M509" s="2">
        <v>490</v>
      </c>
    </row>
    <row r="510" spans="2:13" ht="12.75">
      <c r="B510" s="288">
        <v>1500</v>
      </c>
      <c r="C510" s="11" t="s">
        <v>53</v>
      </c>
      <c r="D510" s="11" t="s">
        <v>12</v>
      </c>
      <c r="E510" s="1" t="s">
        <v>54</v>
      </c>
      <c r="F510" s="26" t="s">
        <v>257</v>
      </c>
      <c r="G510" s="26" t="s">
        <v>223</v>
      </c>
      <c r="H510" s="5">
        <f t="shared" si="19"/>
        <v>-21900</v>
      </c>
      <c r="I510" s="38">
        <f t="shared" si="18"/>
        <v>3.061224489795918</v>
      </c>
      <c r="K510" s="14" t="s">
        <v>94</v>
      </c>
      <c r="L510">
        <v>13</v>
      </c>
      <c r="M510" s="2">
        <v>490</v>
      </c>
    </row>
    <row r="511" spans="1:13" ht="12.75">
      <c r="A511" s="10"/>
      <c r="B511" s="302">
        <f>SUM(B500:B510)</f>
        <v>21900</v>
      </c>
      <c r="C511" s="10"/>
      <c r="D511" s="10"/>
      <c r="E511" s="10" t="s">
        <v>54</v>
      </c>
      <c r="F511" s="17"/>
      <c r="G511" s="17"/>
      <c r="H511" s="57">
        <v>0</v>
      </c>
      <c r="I511" s="58">
        <f t="shared" si="18"/>
        <v>44.69387755102041</v>
      </c>
      <c r="J511" s="59"/>
      <c r="K511" s="59"/>
      <c r="L511" s="59"/>
      <c r="M511" s="2">
        <v>490</v>
      </c>
    </row>
    <row r="512" spans="2:13" ht="12.75">
      <c r="B512" s="288"/>
      <c r="H512" s="5">
        <f aca="true" t="shared" si="20" ref="H512:H521">H511-B512</f>
        <v>0</v>
      </c>
      <c r="I512" s="38">
        <f t="shared" si="18"/>
        <v>0</v>
      </c>
      <c r="K512"/>
      <c r="M512" s="2">
        <v>490</v>
      </c>
    </row>
    <row r="513" spans="2:13" ht="12.75">
      <c r="B513" s="288"/>
      <c r="H513" s="5">
        <f t="shared" si="20"/>
        <v>0</v>
      </c>
      <c r="I513" s="38">
        <f t="shared" si="18"/>
        <v>0</v>
      </c>
      <c r="K513"/>
      <c r="M513" s="2">
        <v>490</v>
      </c>
    </row>
    <row r="514" spans="2:13" ht="12.75">
      <c r="B514" s="288">
        <v>3000</v>
      </c>
      <c r="C514" s="1" t="s">
        <v>56</v>
      </c>
      <c r="D514" s="11" t="s">
        <v>12</v>
      </c>
      <c r="E514" s="1" t="s">
        <v>38</v>
      </c>
      <c r="F514" s="26" t="s">
        <v>267</v>
      </c>
      <c r="G514" s="26" t="s">
        <v>213</v>
      </c>
      <c r="H514" s="5">
        <f t="shared" si="20"/>
        <v>-3000</v>
      </c>
      <c r="I514" s="38">
        <f t="shared" si="18"/>
        <v>6.122448979591836</v>
      </c>
      <c r="K514" s="14" t="s">
        <v>94</v>
      </c>
      <c r="L514">
        <v>13</v>
      </c>
      <c r="M514" s="2">
        <v>490</v>
      </c>
    </row>
    <row r="515" spans="1:13" s="59" customFormat="1" ht="12.75">
      <c r="A515" s="1"/>
      <c r="B515" s="288">
        <v>5000</v>
      </c>
      <c r="C515" s="1" t="s">
        <v>56</v>
      </c>
      <c r="D515" s="11" t="s">
        <v>12</v>
      </c>
      <c r="E515" s="1" t="s">
        <v>38</v>
      </c>
      <c r="F515" s="26" t="s">
        <v>268</v>
      </c>
      <c r="G515" s="26" t="s">
        <v>213</v>
      </c>
      <c r="H515" s="5">
        <f t="shared" si="20"/>
        <v>-8000</v>
      </c>
      <c r="I515" s="38">
        <f t="shared" si="18"/>
        <v>10.204081632653061</v>
      </c>
      <c r="J515"/>
      <c r="K515" t="s">
        <v>18</v>
      </c>
      <c r="L515">
        <v>13</v>
      </c>
      <c r="M515" s="2">
        <v>490</v>
      </c>
    </row>
    <row r="516" spans="1:13" s="59" customFormat="1" ht="12.75">
      <c r="A516" s="1"/>
      <c r="B516" s="288">
        <v>5000</v>
      </c>
      <c r="C516" s="1" t="s">
        <v>56</v>
      </c>
      <c r="D516" s="11" t="s">
        <v>12</v>
      </c>
      <c r="E516" s="1" t="s">
        <v>38</v>
      </c>
      <c r="F516" s="26" t="s">
        <v>268</v>
      </c>
      <c r="G516" s="26" t="s">
        <v>219</v>
      </c>
      <c r="H516" s="5">
        <f t="shared" si="20"/>
        <v>-13000</v>
      </c>
      <c r="I516" s="38">
        <f t="shared" si="18"/>
        <v>10.204081632653061</v>
      </c>
      <c r="J516"/>
      <c r="K516" t="s">
        <v>18</v>
      </c>
      <c r="L516">
        <v>13</v>
      </c>
      <c r="M516" s="2">
        <v>490</v>
      </c>
    </row>
    <row r="517" spans="2:13" ht="12.75">
      <c r="B517" s="288">
        <v>3000</v>
      </c>
      <c r="C517" s="1" t="s">
        <v>56</v>
      </c>
      <c r="D517" s="11" t="s">
        <v>12</v>
      </c>
      <c r="E517" s="1" t="s">
        <v>38</v>
      </c>
      <c r="F517" s="26" t="s">
        <v>269</v>
      </c>
      <c r="G517" s="26" t="s">
        <v>219</v>
      </c>
      <c r="H517" s="5">
        <f t="shared" si="20"/>
        <v>-16000</v>
      </c>
      <c r="I517" s="38">
        <f t="shared" si="18"/>
        <v>6.122448979591836</v>
      </c>
      <c r="K517" s="14" t="s">
        <v>94</v>
      </c>
      <c r="L517">
        <v>13</v>
      </c>
      <c r="M517" s="2">
        <v>490</v>
      </c>
    </row>
    <row r="518" spans="2:13" ht="12.75">
      <c r="B518" s="288">
        <v>5000</v>
      </c>
      <c r="C518" s="1" t="s">
        <v>56</v>
      </c>
      <c r="D518" s="11" t="s">
        <v>12</v>
      </c>
      <c r="E518" s="1" t="s">
        <v>38</v>
      </c>
      <c r="F518" s="26" t="s">
        <v>268</v>
      </c>
      <c r="G518" s="26" t="s">
        <v>221</v>
      </c>
      <c r="H518" s="5">
        <f t="shared" si="20"/>
        <v>-21000</v>
      </c>
      <c r="I518" s="38">
        <f t="shared" si="18"/>
        <v>10.204081632653061</v>
      </c>
      <c r="K518" s="14" t="s">
        <v>18</v>
      </c>
      <c r="L518">
        <v>13</v>
      </c>
      <c r="M518" s="2">
        <v>490</v>
      </c>
    </row>
    <row r="519" spans="2:13" ht="12.75">
      <c r="B519" s="288">
        <v>3000</v>
      </c>
      <c r="C519" s="1" t="s">
        <v>56</v>
      </c>
      <c r="D519" s="11" t="s">
        <v>12</v>
      </c>
      <c r="E519" s="1" t="s">
        <v>38</v>
      </c>
      <c r="F519" s="26" t="s">
        <v>269</v>
      </c>
      <c r="G519" s="26" t="s">
        <v>221</v>
      </c>
      <c r="H519" s="5">
        <f t="shared" si="20"/>
        <v>-24000</v>
      </c>
      <c r="I519" s="38">
        <f t="shared" si="18"/>
        <v>6.122448979591836</v>
      </c>
      <c r="K519" s="14" t="s">
        <v>94</v>
      </c>
      <c r="L519">
        <v>13</v>
      </c>
      <c r="M519" s="2">
        <v>490</v>
      </c>
    </row>
    <row r="520" spans="1:13" ht="12.75">
      <c r="A520" s="10"/>
      <c r="B520" s="302">
        <f>SUM(B514:B519)</f>
        <v>24000</v>
      </c>
      <c r="C520" s="10" t="s">
        <v>56</v>
      </c>
      <c r="D520" s="10"/>
      <c r="E520" s="10"/>
      <c r="F520" s="17"/>
      <c r="G520" s="17"/>
      <c r="H520" s="57">
        <v>0</v>
      </c>
      <c r="I520" s="58">
        <f t="shared" si="18"/>
        <v>48.97959183673469</v>
      </c>
      <c r="J520" s="59"/>
      <c r="K520" s="59"/>
      <c r="L520" s="59"/>
      <c r="M520" s="2">
        <v>490</v>
      </c>
    </row>
    <row r="521" spans="1:13" s="59" customFormat="1" ht="12.75">
      <c r="A521" s="1"/>
      <c r="B521" s="288"/>
      <c r="C521" s="1"/>
      <c r="D521" s="1"/>
      <c r="E521" s="1"/>
      <c r="F521" s="26"/>
      <c r="G521" s="26"/>
      <c r="H521" s="5">
        <f t="shared" si="20"/>
        <v>0</v>
      </c>
      <c r="I521" s="38">
        <f t="shared" si="18"/>
        <v>0</v>
      </c>
      <c r="J521"/>
      <c r="K521"/>
      <c r="L521"/>
      <c r="M521" s="2">
        <v>490</v>
      </c>
    </row>
    <row r="522" spans="1:13" s="59" customFormat="1" ht="12.75">
      <c r="A522" s="1"/>
      <c r="B522" s="288"/>
      <c r="C522" s="1"/>
      <c r="D522" s="1"/>
      <c r="E522" s="1"/>
      <c r="F522" s="26"/>
      <c r="G522" s="26"/>
      <c r="H522" s="5">
        <f aca="true" t="shared" si="21" ref="H522:H532">H521-B522</f>
        <v>0</v>
      </c>
      <c r="I522" s="38">
        <f t="shared" si="18"/>
        <v>0</v>
      </c>
      <c r="J522"/>
      <c r="K522"/>
      <c r="L522"/>
      <c r="M522" s="2">
        <v>490</v>
      </c>
    </row>
    <row r="523" spans="1:13" s="59" customFormat="1" ht="12.75">
      <c r="A523" s="1"/>
      <c r="B523" s="288">
        <v>2000</v>
      </c>
      <c r="C523" s="1" t="s">
        <v>103</v>
      </c>
      <c r="D523" s="11" t="s">
        <v>12</v>
      </c>
      <c r="E523" s="1" t="s">
        <v>38</v>
      </c>
      <c r="F523" s="26" t="s">
        <v>257</v>
      </c>
      <c r="G523" s="26" t="s">
        <v>213</v>
      </c>
      <c r="H523" s="5">
        <f t="shared" si="21"/>
        <v>-2000</v>
      </c>
      <c r="I523" s="38">
        <f t="shared" si="18"/>
        <v>4.081632653061225</v>
      </c>
      <c r="J523"/>
      <c r="K523" s="14" t="s">
        <v>94</v>
      </c>
      <c r="L523">
        <v>13</v>
      </c>
      <c r="M523" s="2">
        <v>490</v>
      </c>
    </row>
    <row r="524" spans="2:13" ht="12.75">
      <c r="B524" s="288">
        <v>2000</v>
      </c>
      <c r="C524" s="1" t="s">
        <v>59</v>
      </c>
      <c r="D524" s="11" t="s">
        <v>12</v>
      </c>
      <c r="E524" s="1" t="s">
        <v>38</v>
      </c>
      <c r="F524" s="26" t="s">
        <v>259</v>
      </c>
      <c r="G524" s="26" t="s">
        <v>213</v>
      </c>
      <c r="H524" s="5">
        <f t="shared" si="21"/>
        <v>-4000</v>
      </c>
      <c r="I524" s="38">
        <f t="shared" si="18"/>
        <v>4.081632653061225</v>
      </c>
      <c r="K524" t="s">
        <v>18</v>
      </c>
      <c r="L524">
        <v>13</v>
      </c>
      <c r="M524" s="2">
        <v>490</v>
      </c>
    </row>
    <row r="525" spans="2:13" ht="12.75">
      <c r="B525" s="288">
        <v>2000</v>
      </c>
      <c r="C525" s="1" t="s">
        <v>103</v>
      </c>
      <c r="D525" s="11" t="s">
        <v>12</v>
      </c>
      <c r="E525" s="1" t="s">
        <v>38</v>
      </c>
      <c r="F525" s="29" t="s">
        <v>266</v>
      </c>
      <c r="G525" s="26" t="s">
        <v>213</v>
      </c>
      <c r="H525" s="5">
        <f t="shared" si="21"/>
        <v>-6000</v>
      </c>
      <c r="I525" s="38">
        <f t="shared" si="18"/>
        <v>4.081632653061225</v>
      </c>
      <c r="K525" t="s">
        <v>172</v>
      </c>
      <c r="L525">
        <v>13</v>
      </c>
      <c r="M525" s="2">
        <v>490</v>
      </c>
    </row>
    <row r="526" spans="2:13" ht="12.75">
      <c r="B526" s="288">
        <v>2000</v>
      </c>
      <c r="C526" s="1" t="s">
        <v>59</v>
      </c>
      <c r="D526" s="11" t="s">
        <v>12</v>
      </c>
      <c r="E526" s="1" t="s">
        <v>38</v>
      </c>
      <c r="F526" s="26" t="s">
        <v>259</v>
      </c>
      <c r="G526" s="26" t="s">
        <v>219</v>
      </c>
      <c r="H526" s="5">
        <f t="shared" si="21"/>
        <v>-8000</v>
      </c>
      <c r="I526" s="38">
        <f t="shared" si="18"/>
        <v>4.081632653061225</v>
      </c>
      <c r="K526" t="s">
        <v>18</v>
      </c>
      <c r="L526">
        <v>13</v>
      </c>
      <c r="M526" s="2">
        <v>490</v>
      </c>
    </row>
    <row r="527" spans="2:13" ht="12.75">
      <c r="B527" s="288">
        <v>2000</v>
      </c>
      <c r="C527" s="1" t="s">
        <v>103</v>
      </c>
      <c r="D527" s="11" t="s">
        <v>12</v>
      </c>
      <c r="E527" s="1" t="s">
        <v>38</v>
      </c>
      <c r="F527" s="26" t="s">
        <v>257</v>
      </c>
      <c r="G527" s="26" t="s">
        <v>219</v>
      </c>
      <c r="H527" s="5">
        <f t="shared" si="21"/>
        <v>-10000</v>
      </c>
      <c r="I527" s="38">
        <f t="shared" si="18"/>
        <v>4.081632653061225</v>
      </c>
      <c r="K527" s="14" t="s">
        <v>94</v>
      </c>
      <c r="L527">
        <v>13</v>
      </c>
      <c r="M527" s="2">
        <v>490</v>
      </c>
    </row>
    <row r="528" spans="2:13" ht="12.75">
      <c r="B528" s="288">
        <v>2000</v>
      </c>
      <c r="C528" s="1" t="s">
        <v>103</v>
      </c>
      <c r="D528" s="11" t="s">
        <v>12</v>
      </c>
      <c r="E528" s="1" t="s">
        <v>38</v>
      </c>
      <c r="F528" s="26" t="s">
        <v>266</v>
      </c>
      <c r="G528" s="26" t="s">
        <v>219</v>
      </c>
      <c r="H528" s="5">
        <f t="shared" si="21"/>
        <v>-12000</v>
      </c>
      <c r="I528" s="38">
        <f t="shared" si="18"/>
        <v>4.081632653061225</v>
      </c>
      <c r="K528" t="s">
        <v>172</v>
      </c>
      <c r="L528">
        <v>13</v>
      </c>
      <c r="M528" s="2">
        <v>490</v>
      </c>
    </row>
    <row r="529" spans="2:13" ht="12.75">
      <c r="B529" s="288">
        <v>2000</v>
      </c>
      <c r="C529" s="1" t="s">
        <v>103</v>
      </c>
      <c r="D529" s="11" t="s">
        <v>12</v>
      </c>
      <c r="E529" s="1" t="s">
        <v>38</v>
      </c>
      <c r="F529" s="26" t="s">
        <v>257</v>
      </c>
      <c r="G529" s="26" t="s">
        <v>221</v>
      </c>
      <c r="H529" s="5">
        <f t="shared" si="21"/>
        <v>-14000</v>
      </c>
      <c r="I529" s="38">
        <f t="shared" si="18"/>
        <v>4.081632653061225</v>
      </c>
      <c r="K529" s="14" t="s">
        <v>94</v>
      </c>
      <c r="L529">
        <v>13</v>
      </c>
      <c r="M529" s="2">
        <v>490</v>
      </c>
    </row>
    <row r="530" spans="2:13" ht="12.75">
      <c r="B530" s="288">
        <v>2000</v>
      </c>
      <c r="C530" s="1" t="s">
        <v>59</v>
      </c>
      <c r="D530" s="11" t="s">
        <v>12</v>
      </c>
      <c r="E530" s="1" t="s">
        <v>38</v>
      </c>
      <c r="F530" s="26" t="s">
        <v>259</v>
      </c>
      <c r="G530" s="26" t="s">
        <v>221</v>
      </c>
      <c r="H530" s="5">
        <f t="shared" si="21"/>
        <v>-16000</v>
      </c>
      <c r="I530" s="38">
        <f t="shared" si="18"/>
        <v>4.081632653061225</v>
      </c>
      <c r="K530" s="14" t="s">
        <v>18</v>
      </c>
      <c r="L530">
        <v>13</v>
      </c>
      <c r="M530" s="2">
        <v>490</v>
      </c>
    </row>
    <row r="531" spans="2:13" ht="12.75">
      <c r="B531" s="288">
        <v>2000</v>
      </c>
      <c r="C531" s="77" t="s">
        <v>59</v>
      </c>
      <c r="D531" s="11" t="s">
        <v>12</v>
      </c>
      <c r="E531" s="1" t="s">
        <v>38</v>
      </c>
      <c r="F531" s="26" t="s">
        <v>259</v>
      </c>
      <c r="G531" s="26" t="s">
        <v>223</v>
      </c>
      <c r="H531" s="5">
        <f t="shared" si="21"/>
        <v>-18000</v>
      </c>
      <c r="I531" s="38">
        <f t="shared" si="18"/>
        <v>4.081632653061225</v>
      </c>
      <c r="K531" t="s">
        <v>18</v>
      </c>
      <c r="L531">
        <v>13</v>
      </c>
      <c r="M531" s="2">
        <v>490</v>
      </c>
    </row>
    <row r="532" spans="2:13" ht="12.75">
      <c r="B532" s="288">
        <v>2000</v>
      </c>
      <c r="C532" s="11" t="s">
        <v>103</v>
      </c>
      <c r="D532" s="11" t="s">
        <v>12</v>
      </c>
      <c r="E532" s="1" t="s">
        <v>38</v>
      </c>
      <c r="F532" s="26" t="s">
        <v>257</v>
      </c>
      <c r="G532" s="26" t="s">
        <v>223</v>
      </c>
      <c r="H532" s="5">
        <f t="shared" si="21"/>
        <v>-20000</v>
      </c>
      <c r="I532" s="38">
        <f t="shared" si="18"/>
        <v>4.081632653061225</v>
      </c>
      <c r="K532" s="14" t="s">
        <v>94</v>
      </c>
      <c r="L532">
        <v>13</v>
      </c>
      <c r="M532" s="2">
        <v>490</v>
      </c>
    </row>
    <row r="533" spans="1:13" ht="12.75">
      <c r="A533" s="10"/>
      <c r="B533" s="302">
        <f>SUM(B523:B532)</f>
        <v>20000</v>
      </c>
      <c r="C533" s="10" t="s">
        <v>103</v>
      </c>
      <c r="D533" s="10"/>
      <c r="E533" s="10"/>
      <c r="F533" s="17"/>
      <c r="G533" s="17"/>
      <c r="H533" s="57">
        <v>0</v>
      </c>
      <c r="I533" s="58">
        <f t="shared" si="18"/>
        <v>40.816326530612244</v>
      </c>
      <c r="J533" s="59"/>
      <c r="K533" s="59"/>
      <c r="L533" s="59"/>
      <c r="M533" s="2">
        <v>490</v>
      </c>
    </row>
    <row r="534" spans="2:13" ht="12.75">
      <c r="B534" s="288"/>
      <c r="H534" s="5">
        <f>H533-B534</f>
        <v>0</v>
      </c>
      <c r="I534" s="38">
        <f t="shared" si="18"/>
        <v>0</v>
      </c>
      <c r="K534"/>
      <c r="M534" s="2">
        <v>490</v>
      </c>
    </row>
    <row r="535" spans="2:13" ht="12.75">
      <c r="B535" s="288"/>
      <c r="H535" s="5">
        <f>H534-B535</f>
        <v>0</v>
      </c>
      <c r="I535" s="38">
        <f t="shared" si="18"/>
        <v>0</v>
      </c>
      <c r="K535"/>
      <c r="M535" s="2">
        <v>490</v>
      </c>
    </row>
    <row r="536" spans="2:13" ht="12.75">
      <c r="B536" s="292">
        <v>20000</v>
      </c>
      <c r="C536" s="11" t="s">
        <v>1164</v>
      </c>
      <c r="D536" s="11" t="s">
        <v>12</v>
      </c>
      <c r="E536" s="11" t="s">
        <v>61</v>
      </c>
      <c r="F536" s="260" t="s">
        <v>1165</v>
      </c>
      <c r="G536" s="26" t="s">
        <v>213</v>
      </c>
      <c r="H536" s="5">
        <f>H535-B536</f>
        <v>-20000</v>
      </c>
      <c r="I536" s="38">
        <f t="shared" si="18"/>
        <v>40.816326530612244</v>
      </c>
      <c r="K536" t="s">
        <v>172</v>
      </c>
      <c r="L536">
        <v>13</v>
      </c>
      <c r="M536" s="2">
        <v>490</v>
      </c>
    </row>
    <row r="537" spans="2:13" ht="12.75">
      <c r="B537" s="292">
        <v>40000</v>
      </c>
      <c r="C537" s="11" t="s">
        <v>1164</v>
      </c>
      <c r="D537" s="11" t="s">
        <v>12</v>
      </c>
      <c r="E537" s="11" t="s">
        <v>61</v>
      </c>
      <c r="F537" s="260" t="s">
        <v>1166</v>
      </c>
      <c r="G537" s="26" t="s">
        <v>219</v>
      </c>
      <c r="H537" s="5">
        <f>H536-B537</f>
        <v>-60000</v>
      </c>
      <c r="I537" s="38">
        <f t="shared" si="18"/>
        <v>81.63265306122449</v>
      </c>
      <c r="K537" t="s">
        <v>172</v>
      </c>
      <c r="L537">
        <v>13</v>
      </c>
      <c r="M537" s="2">
        <v>490</v>
      </c>
    </row>
    <row r="538" spans="2:13" ht="12.75">
      <c r="B538" s="288">
        <v>5000</v>
      </c>
      <c r="C538" s="11" t="s">
        <v>60</v>
      </c>
      <c r="D538" s="11" t="s">
        <v>12</v>
      </c>
      <c r="E538" s="1" t="s">
        <v>61</v>
      </c>
      <c r="F538" s="26" t="s">
        <v>259</v>
      </c>
      <c r="G538" s="26" t="s">
        <v>221</v>
      </c>
      <c r="H538" s="5">
        <f>H537-B538</f>
        <v>-65000</v>
      </c>
      <c r="I538" s="38">
        <f t="shared" si="18"/>
        <v>10.204081632653061</v>
      </c>
      <c r="K538" s="14" t="s">
        <v>18</v>
      </c>
      <c r="L538">
        <v>13</v>
      </c>
      <c r="M538" s="2">
        <v>490</v>
      </c>
    </row>
    <row r="539" spans="1:13" s="59" customFormat="1" ht="12.75">
      <c r="A539" s="10"/>
      <c r="B539" s="302">
        <f>SUM(B536:B538)</f>
        <v>65000</v>
      </c>
      <c r="C539" s="10"/>
      <c r="D539" s="10"/>
      <c r="E539" s="10" t="s">
        <v>61</v>
      </c>
      <c r="F539" s="17"/>
      <c r="G539" s="17"/>
      <c r="H539" s="57">
        <v>0</v>
      </c>
      <c r="I539" s="58">
        <f t="shared" si="18"/>
        <v>132.6530612244898</v>
      </c>
      <c r="M539" s="2">
        <v>490</v>
      </c>
    </row>
    <row r="540" spans="2:13" ht="12.75">
      <c r="B540" s="288"/>
      <c r="H540" s="5">
        <f aca="true" t="shared" si="22" ref="H540:H545">H539-B540</f>
        <v>0</v>
      </c>
      <c r="I540" s="38">
        <f t="shared" si="18"/>
        <v>0</v>
      </c>
      <c r="K540"/>
      <c r="M540" s="2">
        <v>490</v>
      </c>
    </row>
    <row r="541" spans="1:13" s="14" customFormat="1" ht="12.75">
      <c r="A541" s="1"/>
      <c r="B541" s="288"/>
      <c r="C541" s="1"/>
      <c r="D541" s="1"/>
      <c r="E541" s="1"/>
      <c r="F541" s="26"/>
      <c r="G541" s="26"/>
      <c r="H541" s="5">
        <f t="shared" si="22"/>
        <v>0</v>
      </c>
      <c r="I541" s="38">
        <f t="shared" si="18"/>
        <v>0</v>
      </c>
      <c r="J541"/>
      <c r="K541"/>
      <c r="L541"/>
      <c r="M541" s="2">
        <v>490</v>
      </c>
    </row>
    <row r="542" spans="2:13" ht="12.75">
      <c r="B542" s="288">
        <v>500</v>
      </c>
      <c r="C542" s="1" t="s">
        <v>270</v>
      </c>
      <c r="D542" s="11" t="s">
        <v>12</v>
      </c>
      <c r="E542" s="1" t="s">
        <v>63</v>
      </c>
      <c r="F542" s="26" t="s">
        <v>259</v>
      </c>
      <c r="G542" s="26" t="s">
        <v>213</v>
      </c>
      <c r="H542" s="5">
        <f t="shared" si="22"/>
        <v>-500</v>
      </c>
      <c r="I542" s="38">
        <f aca="true" t="shared" si="23" ref="I542:I605">+B542/M542</f>
        <v>1.0204081632653061</v>
      </c>
      <c r="K542" t="s">
        <v>18</v>
      </c>
      <c r="L542">
        <v>13</v>
      </c>
      <c r="M542" s="2">
        <v>490</v>
      </c>
    </row>
    <row r="543" spans="2:13" ht="12.75">
      <c r="B543" s="288">
        <v>1000</v>
      </c>
      <c r="C543" s="1" t="s">
        <v>88</v>
      </c>
      <c r="D543" s="11" t="s">
        <v>12</v>
      </c>
      <c r="E543" s="1" t="s">
        <v>63</v>
      </c>
      <c r="F543" s="26" t="s">
        <v>257</v>
      </c>
      <c r="G543" s="26" t="s">
        <v>213</v>
      </c>
      <c r="H543" s="5">
        <f t="shared" si="22"/>
        <v>-1500</v>
      </c>
      <c r="I543" s="38">
        <f t="shared" si="23"/>
        <v>2.0408163265306123</v>
      </c>
      <c r="K543" s="14" t="s">
        <v>94</v>
      </c>
      <c r="L543">
        <v>13</v>
      </c>
      <c r="M543" s="2">
        <v>490</v>
      </c>
    </row>
    <row r="544" spans="2:13" ht="12.75">
      <c r="B544" s="288">
        <v>1000</v>
      </c>
      <c r="C544" s="1" t="s">
        <v>88</v>
      </c>
      <c r="D544" s="11" t="s">
        <v>12</v>
      </c>
      <c r="E544" s="1" t="s">
        <v>63</v>
      </c>
      <c r="F544" s="26" t="s">
        <v>257</v>
      </c>
      <c r="G544" s="26" t="s">
        <v>221</v>
      </c>
      <c r="H544" s="5">
        <f t="shared" si="22"/>
        <v>-2500</v>
      </c>
      <c r="I544" s="38">
        <f t="shared" si="23"/>
        <v>2.0408163265306123</v>
      </c>
      <c r="K544" s="14" t="s">
        <v>94</v>
      </c>
      <c r="L544">
        <v>13</v>
      </c>
      <c r="M544" s="2">
        <v>490</v>
      </c>
    </row>
    <row r="545" spans="2:14" ht="12.75">
      <c r="B545" s="288">
        <v>1000</v>
      </c>
      <c r="C545" s="1" t="s">
        <v>62</v>
      </c>
      <c r="D545" s="11" t="s">
        <v>12</v>
      </c>
      <c r="E545" s="1" t="s">
        <v>63</v>
      </c>
      <c r="F545" s="26" t="s">
        <v>259</v>
      </c>
      <c r="G545" s="26" t="s">
        <v>221</v>
      </c>
      <c r="H545" s="5">
        <f t="shared" si="22"/>
        <v>-3500</v>
      </c>
      <c r="I545" s="38">
        <f t="shared" si="23"/>
        <v>2.0408163265306123</v>
      </c>
      <c r="K545" t="s">
        <v>18</v>
      </c>
      <c r="L545">
        <v>13</v>
      </c>
      <c r="M545" s="2">
        <v>490</v>
      </c>
      <c r="N545" s="37">
        <v>500</v>
      </c>
    </row>
    <row r="546" spans="1:13" ht="12.75">
      <c r="A546" s="10"/>
      <c r="B546" s="302">
        <f>SUM(B542:B545)</f>
        <v>3500</v>
      </c>
      <c r="C546" s="10"/>
      <c r="D546" s="10"/>
      <c r="E546" s="10" t="s">
        <v>63</v>
      </c>
      <c r="F546" s="17"/>
      <c r="G546" s="17"/>
      <c r="H546" s="57">
        <v>0</v>
      </c>
      <c r="I546" s="58">
        <f t="shared" si="23"/>
        <v>7.142857142857143</v>
      </c>
      <c r="J546" s="59"/>
      <c r="K546" s="59"/>
      <c r="L546" s="59"/>
      <c r="M546" s="2">
        <v>490</v>
      </c>
    </row>
    <row r="547" spans="1:13" s="68" customFormat="1" ht="12.75">
      <c r="A547" s="1"/>
      <c r="B547" s="40"/>
      <c r="C547" s="1"/>
      <c r="D547" s="1"/>
      <c r="E547" s="1"/>
      <c r="F547" s="26"/>
      <c r="G547" s="26"/>
      <c r="H547" s="5">
        <f>H546-B547</f>
        <v>0</v>
      </c>
      <c r="I547" s="38">
        <f t="shared" si="23"/>
        <v>0</v>
      </c>
      <c r="J547"/>
      <c r="K547"/>
      <c r="L547"/>
      <c r="M547" s="2">
        <v>490</v>
      </c>
    </row>
    <row r="548" spans="2:13" ht="12.75">
      <c r="B548" s="40"/>
      <c r="D548" s="11"/>
      <c r="H548" s="5">
        <f>H547-B548</f>
        <v>0</v>
      </c>
      <c r="I548" s="38">
        <f t="shared" si="23"/>
        <v>0</v>
      </c>
      <c r="K548"/>
      <c r="M548" s="2">
        <v>490</v>
      </c>
    </row>
    <row r="549" spans="1:13" s="59" customFormat="1" ht="12.75">
      <c r="A549" s="1"/>
      <c r="B549" s="31"/>
      <c r="C549" s="1"/>
      <c r="D549" s="11"/>
      <c r="E549" s="1"/>
      <c r="F549" s="26"/>
      <c r="G549" s="30"/>
      <c r="H549" s="5">
        <f>H548-B549</f>
        <v>0</v>
      </c>
      <c r="I549" s="38">
        <f t="shared" si="23"/>
        <v>0</v>
      </c>
      <c r="J549"/>
      <c r="K549"/>
      <c r="L549"/>
      <c r="M549" s="2">
        <v>490</v>
      </c>
    </row>
    <row r="550" spans="2:13" ht="12.75">
      <c r="B550" s="31"/>
      <c r="C550" s="32"/>
      <c r="D550" s="11"/>
      <c r="E550" s="32"/>
      <c r="G550" s="30"/>
      <c r="H550" s="5">
        <f>H549-B550</f>
        <v>0</v>
      </c>
      <c r="I550" s="38">
        <f t="shared" si="23"/>
        <v>0</v>
      </c>
      <c r="K550"/>
      <c r="M550" s="2">
        <v>490</v>
      </c>
    </row>
    <row r="551" spans="1:13" ht="12.75">
      <c r="A551" s="10"/>
      <c r="B551" s="302">
        <f>+B561+B569+B574</f>
        <v>26000</v>
      </c>
      <c r="C551" s="53" t="s">
        <v>271</v>
      </c>
      <c r="D551" s="54" t="s">
        <v>272</v>
      </c>
      <c r="E551" s="53" t="s">
        <v>91</v>
      </c>
      <c r="F551" s="56" t="s">
        <v>209</v>
      </c>
      <c r="G551" s="56" t="s">
        <v>244</v>
      </c>
      <c r="H551" s="57"/>
      <c r="I551" s="58">
        <f t="shared" si="23"/>
        <v>53.06122448979592</v>
      </c>
      <c r="J551" s="58"/>
      <c r="K551" s="58"/>
      <c r="L551" s="59"/>
      <c r="M551" s="2">
        <v>490</v>
      </c>
    </row>
    <row r="552" spans="2:13" ht="12.75">
      <c r="B552" s="292"/>
      <c r="C552" s="11"/>
      <c r="D552" s="11"/>
      <c r="E552" s="11"/>
      <c r="G552" s="29"/>
      <c r="H552" s="5">
        <f>H551-B552</f>
        <v>0</v>
      </c>
      <c r="I552" s="38">
        <f t="shared" si="23"/>
        <v>0</v>
      </c>
      <c r="K552"/>
      <c r="M552" s="2">
        <v>490</v>
      </c>
    </row>
    <row r="553" spans="2:13" ht="12.75">
      <c r="B553" s="288">
        <v>3000</v>
      </c>
      <c r="C553" s="1" t="s">
        <v>0</v>
      </c>
      <c r="D553" s="1" t="s">
        <v>12</v>
      </c>
      <c r="E553" s="1" t="s">
        <v>1122</v>
      </c>
      <c r="F553" s="60" t="s">
        <v>273</v>
      </c>
      <c r="G553" s="26" t="s">
        <v>219</v>
      </c>
      <c r="H553" s="5">
        <f aca="true" t="shared" si="24" ref="H553:H616">H552-B553</f>
        <v>-3000</v>
      </c>
      <c r="I553" s="38">
        <f t="shared" si="23"/>
        <v>6.122448979591836</v>
      </c>
      <c r="K553" t="s">
        <v>0</v>
      </c>
      <c r="L553">
        <v>14</v>
      </c>
      <c r="M553" s="2">
        <v>490</v>
      </c>
    </row>
    <row r="554" spans="2:13" ht="12.75">
      <c r="B554" s="288">
        <v>2000</v>
      </c>
      <c r="C554" s="1" t="s">
        <v>0</v>
      </c>
      <c r="D554" s="1" t="s">
        <v>12</v>
      </c>
      <c r="E554" s="1" t="s">
        <v>1122</v>
      </c>
      <c r="F554" s="60" t="s">
        <v>274</v>
      </c>
      <c r="G554" s="26" t="s">
        <v>221</v>
      </c>
      <c r="H554" s="5">
        <f t="shared" si="24"/>
        <v>-5000</v>
      </c>
      <c r="I554" s="38">
        <f t="shared" si="23"/>
        <v>4.081632653061225</v>
      </c>
      <c r="K554" t="s">
        <v>0</v>
      </c>
      <c r="L554">
        <v>14</v>
      </c>
      <c r="M554" s="2">
        <v>490</v>
      </c>
    </row>
    <row r="555" spans="1:13" s="14" customFormat="1" ht="12.75">
      <c r="A555" s="1"/>
      <c r="B555" s="288">
        <v>2000</v>
      </c>
      <c r="C555" s="1" t="s">
        <v>0</v>
      </c>
      <c r="D555" s="1" t="s">
        <v>12</v>
      </c>
      <c r="E555" s="1" t="s">
        <v>1122</v>
      </c>
      <c r="F555" s="60" t="s">
        <v>275</v>
      </c>
      <c r="G555" s="26" t="s">
        <v>223</v>
      </c>
      <c r="H555" s="5">
        <f t="shared" si="24"/>
        <v>-7000</v>
      </c>
      <c r="I555" s="38">
        <f t="shared" si="23"/>
        <v>4.081632653061225</v>
      </c>
      <c r="J555"/>
      <c r="K555" t="s">
        <v>0</v>
      </c>
      <c r="L555">
        <v>14</v>
      </c>
      <c r="M555" s="2">
        <v>490</v>
      </c>
    </row>
    <row r="556" spans="2:13" ht="12.75">
      <c r="B556" s="325">
        <v>2000</v>
      </c>
      <c r="C556" s="1" t="s">
        <v>0</v>
      </c>
      <c r="D556" s="1" t="s">
        <v>12</v>
      </c>
      <c r="E556" s="1" t="s">
        <v>1122</v>
      </c>
      <c r="F556" s="60" t="s">
        <v>276</v>
      </c>
      <c r="G556" s="26" t="s">
        <v>227</v>
      </c>
      <c r="H556" s="5">
        <f t="shared" si="24"/>
        <v>-9000</v>
      </c>
      <c r="I556" s="38">
        <f t="shared" si="23"/>
        <v>4.081632653061225</v>
      </c>
      <c r="K556" t="s">
        <v>0</v>
      </c>
      <c r="L556">
        <v>14</v>
      </c>
      <c r="M556" s="2">
        <v>490</v>
      </c>
    </row>
    <row r="557" spans="1:13" s="59" customFormat="1" ht="12.75">
      <c r="A557" s="1"/>
      <c r="B557" s="288">
        <v>2000</v>
      </c>
      <c r="C557" s="1" t="s">
        <v>0</v>
      </c>
      <c r="D557" s="1" t="s">
        <v>12</v>
      </c>
      <c r="E557" s="1" t="s">
        <v>1122</v>
      </c>
      <c r="F557" s="60" t="s">
        <v>277</v>
      </c>
      <c r="G557" s="26" t="s">
        <v>229</v>
      </c>
      <c r="H557" s="5">
        <f t="shared" si="24"/>
        <v>-11000</v>
      </c>
      <c r="I557" s="38">
        <f t="shared" si="23"/>
        <v>4.081632653061225</v>
      </c>
      <c r="J557"/>
      <c r="K557" t="s">
        <v>0</v>
      </c>
      <c r="L557">
        <v>14</v>
      </c>
      <c r="M557" s="2">
        <v>490</v>
      </c>
    </row>
    <row r="558" spans="2:13" ht="12.75">
      <c r="B558" s="288">
        <v>2000</v>
      </c>
      <c r="C558" s="1" t="s">
        <v>0</v>
      </c>
      <c r="D558" s="1" t="s">
        <v>12</v>
      </c>
      <c r="E558" s="1" t="s">
        <v>1122</v>
      </c>
      <c r="F558" s="60" t="s">
        <v>278</v>
      </c>
      <c r="G558" s="26" t="s">
        <v>236</v>
      </c>
      <c r="H558" s="5">
        <f t="shared" si="24"/>
        <v>-13000</v>
      </c>
      <c r="I558" s="38">
        <f t="shared" si="23"/>
        <v>4.081632653061225</v>
      </c>
      <c r="K558" t="s">
        <v>0</v>
      </c>
      <c r="L558">
        <v>14</v>
      </c>
      <c r="M558" s="2">
        <v>490</v>
      </c>
    </row>
    <row r="559" spans="2:13" ht="12.75">
      <c r="B559" s="288">
        <v>2000</v>
      </c>
      <c r="C559" s="1" t="s">
        <v>0</v>
      </c>
      <c r="D559" s="1" t="s">
        <v>12</v>
      </c>
      <c r="E559" s="1" t="s">
        <v>1122</v>
      </c>
      <c r="F559" s="60" t="s">
        <v>279</v>
      </c>
      <c r="G559" s="26" t="s">
        <v>280</v>
      </c>
      <c r="H559" s="5">
        <f t="shared" si="24"/>
        <v>-15000</v>
      </c>
      <c r="I559" s="38">
        <f t="shared" si="23"/>
        <v>4.081632653061225</v>
      </c>
      <c r="K559" t="s">
        <v>0</v>
      </c>
      <c r="L559">
        <v>14</v>
      </c>
      <c r="M559" s="2">
        <v>490</v>
      </c>
    </row>
    <row r="560" spans="2:13" ht="12.75">
      <c r="B560" s="288">
        <v>2000</v>
      </c>
      <c r="C560" s="1" t="s">
        <v>0</v>
      </c>
      <c r="D560" s="1" t="s">
        <v>12</v>
      </c>
      <c r="E560" s="1" t="s">
        <v>1122</v>
      </c>
      <c r="F560" s="60" t="s">
        <v>281</v>
      </c>
      <c r="G560" s="26" t="s">
        <v>282</v>
      </c>
      <c r="H560" s="5">
        <f t="shared" si="24"/>
        <v>-17000</v>
      </c>
      <c r="I560" s="38">
        <f t="shared" si="23"/>
        <v>4.081632653061225</v>
      </c>
      <c r="K560" t="s">
        <v>0</v>
      </c>
      <c r="L560">
        <v>14</v>
      </c>
      <c r="M560" s="2">
        <v>490</v>
      </c>
    </row>
    <row r="561" spans="1:13" ht="12.75">
      <c r="A561" s="10"/>
      <c r="B561" s="302">
        <f>SUM(B553:B560)</f>
        <v>17000</v>
      </c>
      <c r="C561" s="10" t="s">
        <v>0</v>
      </c>
      <c r="D561" s="10"/>
      <c r="E561" s="10"/>
      <c r="F561" s="17"/>
      <c r="G561" s="17"/>
      <c r="H561" s="57">
        <v>0</v>
      </c>
      <c r="I561" s="58">
        <f t="shared" si="23"/>
        <v>34.69387755102041</v>
      </c>
      <c r="J561" s="59"/>
      <c r="K561" s="59"/>
      <c r="L561" s="59"/>
      <c r="M561" s="2">
        <v>490</v>
      </c>
    </row>
    <row r="562" spans="1:13" s="59" customFormat="1" ht="12.75">
      <c r="A562" s="1"/>
      <c r="B562" s="288"/>
      <c r="C562" s="1"/>
      <c r="D562" s="11"/>
      <c r="E562" s="1"/>
      <c r="F562" s="26"/>
      <c r="G562" s="26"/>
      <c r="H562" s="5">
        <f t="shared" si="24"/>
        <v>0</v>
      </c>
      <c r="I562" s="38">
        <f t="shared" si="23"/>
        <v>0</v>
      </c>
      <c r="J562"/>
      <c r="K562"/>
      <c r="L562"/>
      <c r="M562" s="2">
        <v>490</v>
      </c>
    </row>
    <row r="563" spans="2:13" ht="12.75">
      <c r="B563" s="288"/>
      <c r="D563" s="11"/>
      <c r="H563" s="5">
        <f t="shared" si="24"/>
        <v>0</v>
      </c>
      <c r="I563" s="38">
        <f t="shared" si="23"/>
        <v>0</v>
      </c>
      <c r="K563"/>
      <c r="M563" s="2">
        <v>490</v>
      </c>
    </row>
    <row r="564" spans="2:13" ht="12.75">
      <c r="B564" s="288">
        <v>1000</v>
      </c>
      <c r="C564" s="1" t="s">
        <v>283</v>
      </c>
      <c r="D564" s="1" t="s">
        <v>12</v>
      </c>
      <c r="E564" s="1" t="s">
        <v>38</v>
      </c>
      <c r="F564" s="26" t="s">
        <v>1160</v>
      </c>
      <c r="G564" s="26" t="s">
        <v>219</v>
      </c>
      <c r="H564" s="5">
        <f t="shared" si="24"/>
        <v>-1000</v>
      </c>
      <c r="I564" s="38">
        <f t="shared" si="23"/>
        <v>2.0408163265306123</v>
      </c>
      <c r="K564" t="s">
        <v>1158</v>
      </c>
      <c r="L564">
        <v>14</v>
      </c>
      <c r="M564" s="2">
        <v>490</v>
      </c>
    </row>
    <row r="565" spans="2:13" ht="12.75">
      <c r="B565" s="288">
        <v>1000</v>
      </c>
      <c r="C565" s="1" t="s">
        <v>284</v>
      </c>
      <c r="D565" s="1" t="s">
        <v>12</v>
      </c>
      <c r="E565" s="1" t="s">
        <v>38</v>
      </c>
      <c r="F565" s="26" t="s">
        <v>1160</v>
      </c>
      <c r="G565" s="26" t="s">
        <v>221</v>
      </c>
      <c r="H565" s="5">
        <f t="shared" si="24"/>
        <v>-2000</v>
      </c>
      <c r="I565" s="38">
        <f t="shared" si="23"/>
        <v>2.0408163265306123</v>
      </c>
      <c r="K565" t="s">
        <v>1158</v>
      </c>
      <c r="L565">
        <v>14</v>
      </c>
      <c r="M565" s="2">
        <v>490</v>
      </c>
    </row>
    <row r="566" spans="2:13" ht="12.75">
      <c r="B566" s="288">
        <v>2000</v>
      </c>
      <c r="C566" s="1" t="s">
        <v>285</v>
      </c>
      <c r="D566" s="1" t="s">
        <v>12</v>
      </c>
      <c r="E566" s="1" t="s">
        <v>38</v>
      </c>
      <c r="F566" s="26" t="s">
        <v>1160</v>
      </c>
      <c r="G566" s="26" t="s">
        <v>223</v>
      </c>
      <c r="H566" s="5">
        <f t="shared" si="24"/>
        <v>-4000</v>
      </c>
      <c r="I566" s="38">
        <f t="shared" si="23"/>
        <v>4.081632653061225</v>
      </c>
      <c r="K566" t="s">
        <v>1158</v>
      </c>
      <c r="L566">
        <v>14</v>
      </c>
      <c r="M566" s="2">
        <v>490</v>
      </c>
    </row>
    <row r="567" spans="1:13" s="59" customFormat="1" ht="12.75">
      <c r="A567" s="11"/>
      <c r="B567" s="292">
        <v>2000</v>
      </c>
      <c r="C567" s="11" t="s">
        <v>285</v>
      </c>
      <c r="D567" s="11" t="s">
        <v>12</v>
      </c>
      <c r="E567" s="11" t="s">
        <v>38</v>
      </c>
      <c r="F567" s="29" t="s">
        <v>1160</v>
      </c>
      <c r="G567" s="29" t="s">
        <v>227</v>
      </c>
      <c r="H567" s="28">
        <f t="shared" si="24"/>
        <v>-6000</v>
      </c>
      <c r="I567" s="38">
        <f t="shared" si="23"/>
        <v>4.081632653061225</v>
      </c>
      <c r="J567" s="14"/>
      <c r="K567" s="14" t="s">
        <v>1158</v>
      </c>
      <c r="L567" s="14">
        <v>14</v>
      </c>
      <c r="M567" s="2">
        <v>490</v>
      </c>
    </row>
    <row r="568" spans="2:13" ht="12.75">
      <c r="B568" s="292">
        <v>2000</v>
      </c>
      <c r="C568" s="11" t="s">
        <v>285</v>
      </c>
      <c r="D568" s="1" t="s">
        <v>12</v>
      </c>
      <c r="E568" s="1" t="s">
        <v>38</v>
      </c>
      <c r="F568" s="26" t="s">
        <v>1160</v>
      </c>
      <c r="G568" s="26" t="s">
        <v>282</v>
      </c>
      <c r="H568" s="5">
        <f t="shared" si="24"/>
        <v>-8000</v>
      </c>
      <c r="I568" s="38">
        <f t="shared" si="23"/>
        <v>4.081632653061225</v>
      </c>
      <c r="K568" t="s">
        <v>1158</v>
      </c>
      <c r="L568">
        <v>14</v>
      </c>
      <c r="M568" s="2">
        <v>490</v>
      </c>
    </row>
    <row r="569" spans="1:13" ht="12.75">
      <c r="A569" s="10"/>
      <c r="B569" s="302">
        <f>SUM(B564:B568)</f>
        <v>8000</v>
      </c>
      <c r="C569" s="10" t="s">
        <v>52</v>
      </c>
      <c r="D569" s="10"/>
      <c r="E569" s="10"/>
      <c r="F569" s="17"/>
      <c r="G569" s="17"/>
      <c r="H569" s="57">
        <v>0</v>
      </c>
      <c r="I569" s="58">
        <f t="shared" si="23"/>
        <v>16.3265306122449</v>
      </c>
      <c r="J569" s="59"/>
      <c r="K569" s="59"/>
      <c r="L569" s="59"/>
      <c r="M569" s="2">
        <v>490</v>
      </c>
    </row>
    <row r="570" spans="2:13" ht="12.75">
      <c r="B570" s="288"/>
      <c r="H570" s="5">
        <f t="shared" si="24"/>
        <v>0</v>
      </c>
      <c r="I570" s="38">
        <f t="shared" si="23"/>
        <v>0</v>
      </c>
      <c r="K570"/>
      <c r="M570" s="2">
        <v>490</v>
      </c>
    </row>
    <row r="571" spans="2:13" ht="12.75">
      <c r="B571" s="288"/>
      <c r="H571" s="5">
        <f t="shared" si="24"/>
        <v>0</v>
      </c>
      <c r="I571" s="38">
        <f t="shared" si="23"/>
        <v>0</v>
      </c>
      <c r="K571"/>
      <c r="M571" s="2">
        <v>490</v>
      </c>
    </row>
    <row r="572" spans="2:13" ht="12.75">
      <c r="B572" s="288">
        <v>500</v>
      </c>
      <c r="C572" s="1" t="s">
        <v>53</v>
      </c>
      <c r="D572" s="1" t="s">
        <v>12</v>
      </c>
      <c r="E572" s="1" t="s">
        <v>54</v>
      </c>
      <c r="F572" s="26" t="s">
        <v>1160</v>
      </c>
      <c r="G572" s="26" t="s">
        <v>221</v>
      </c>
      <c r="H572" s="5">
        <f t="shared" si="24"/>
        <v>-500</v>
      </c>
      <c r="I572" s="38">
        <f t="shared" si="23"/>
        <v>1.0204081632653061</v>
      </c>
      <c r="K572" t="s">
        <v>1158</v>
      </c>
      <c r="L572">
        <v>14</v>
      </c>
      <c r="M572" s="2">
        <v>490</v>
      </c>
    </row>
    <row r="573" spans="2:13" ht="12.75">
      <c r="B573" s="288">
        <v>500</v>
      </c>
      <c r="C573" s="1" t="s">
        <v>53</v>
      </c>
      <c r="D573" s="1" t="s">
        <v>12</v>
      </c>
      <c r="E573" s="1" t="s">
        <v>54</v>
      </c>
      <c r="F573" s="26" t="s">
        <v>1160</v>
      </c>
      <c r="G573" s="26" t="s">
        <v>223</v>
      </c>
      <c r="H573" s="5">
        <f t="shared" si="24"/>
        <v>-1000</v>
      </c>
      <c r="I573" s="38">
        <f t="shared" si="23"/>
        <v>1.0204081632653061</v>
      </c>
      <c r="K573" t="s">
        <v>1158</v>
      </c>
      <c r="L573">
        <v>14</v>
      </c>
      <c r="M573" s="2">
        <v>490</v>
      </c>
    </row>
    <row r="574" spans="1:13" ht="12.75">
      <c r="A574" s="10"/>
      <c r="B574" s="302">
        <f>SUM(B572:B573)</f>
        <v>1000</v>
      </c>
      <c r="C574" s="10"/>
      <c r="D574" s="10"/>
      <c r="E574" s="10" t="s">
        <v>54</v>
      </c>
      <c r="F574" s="17"/>
      <c r="G574" s="17"/>
      <c r="H574" s="57">
        <v>0</v>
      </c>
      <c r="I574" s="58">
        <f t="shared" si="23"/>
        <v>2.0408163265306123</v>
      </c>
      <c r="J574" s="59"/>
      <c r="K574" s="59"/>
      <c r="L574" s="59"/>
      <c r="M574" s="2">
        <v>490</v>
      </c>
    </row>
    <row r="575" spans="2:13" ht="12.75">
      <c r="B575" s="288"/>
      <c r="H575" s="5">
        <f t="shared" si="24"/>
        <v>0</v>
      </c>
      <c r="I575" s="38">
        <f t="shared" si="23"/>
        <v>0</v>
      </c>
      <c r="K575"/>
      <c r="M575" s="2">
        <v>490</v>
      </c>
    </row>
    <row r="576" spans="2:13" ht="12.75">
      <c r="B576" s="288"/>
      <c r="H576" s="5">
        <f t="shared" si="24"/>
        <v>0</v>
      </c>
      <c r="I576" s="38">
        <f t="shared" si="23"/>
        <v>0</v>
      </c>
      <c r="K576"/>
      <c r="M576" s="2">
        <v>490</v>
      </c>
    </row>
    <row r="577" spans="2:13" ht="12.75">
      <c r="B577" s="288"/>
      <c r="H577" s="5">
        <f t="shared" si="24"/>
        <v>0</v>
      </c>
      <c r="I577" s="38">
        <f t="shared" si="23"/>
        <v>0</v>
      </c>
      <c r="K577"/>
      <c r="M577" s="2">
        <v>490</v>
      </c>
    </row>
    <row r="578" spans="2:13" ht="12.75">
      <c r="B578" s="288"/>
      <c r="H578" s="5">
        <f t="shared" si="24"/>
        <v>0</v>
      </c>
      <c r="I578" s="38">
        <f t="shared" si="23"/>
        <v>0</v>
      </c>
      <c r="K578"/>
      <c r="M578" s="2">
        <v>490</v>
      </c>
    </row>
    <row r="579" spans="1:13" ht="12.75">
      <c r="A579" s="10"/>
      <c r="B579" s="302">
        <f>+B588+B596+B605+B612+B619+B627+B623</f>
        <v>121400</v>
      </c>
      <c r="C579" s="53" t="s">
        <v>286</v>
      </c>
      <c r="D579" s="54" t="s">
        <v>287</v>
      </c>
      <c r="E579" s="53" t="s">
        <v>91</v>
      </c>
      <c r="F579" s="56" t="s">
        <v>288</v>
      </c>
      <c r="G579" s="56" t="s">
        <v>244</v>
      </c>
      <c r="H579" s="57"/>
      <c r="I579" s="58">
        <f t="shared" si="23"/>
        <v>247.75510204081633</v>
      </c>
      <c r="J579" s="58"/>
      <c r="K579" s="58"/>
      <c r="L579" s="59"/>
      <c r="M579" s="2">
        <v>490</v>
      </c>
    </row>
    <row r="580" spans="2:13" ht="12.75">
      <c r="B580" s="288"/>
      <c r="H580" s="5">
        <f t="shared" si="24"/>
        <v>0</v>
      </c>
      <c r="I580" s="38">
        <f t="shared" si="23"/>
        <v>0</v>
      </c>
      <c r="K580"/>
      <c r="M580" s="2">
        <v>490</v>
      </c>
    </row>
    <row r="581" spans="2:13" ht="12.75">
      <c r="B581" s="288">
        <v>5000</v>
      </c>
      <c r="C581" s="1" t="s">
        <v>0</v>
      </c>
      <c r="D581" s="1" t="s">
        <v>12</v>
      </c>
      <c r="E581" s="1" t="s">
        <v>18</v>
      </c>
      <c r="F581" s="60" t="s">
        <v>289</v>
      </c>
      <c r="G581" s="26" t="s">
        <v>227</v>
      </c>
      <c r="H581" s="5">
        <f t="shared" si="24"/>
        <v>-5000</v>
      </c>
      <c r="I581" s="38">
        <f t="shared" si="23"/>
        <v>10.204081632653061</v>
      </c>
      <c r="K581" t="s">
        <v>0</v>
      </c>
      <c r="L581">
        <v>15</v>
      </c>
      <c r="M581" s="2">
        <v>490</v>
      </c>
    </row>
    <row r="582" spans="1:13" s="59" customFormat="1" ht="12.75">
      <c r="A582" s="1"/>
      <c r="B582" s="288">
        <v>2500</v>
      </c>
      <c r="C582" s="1" t="s">
        <v>0</v>
      </c>
      <c r="D582" s="1" t="s">
        <v>12</v>
      </c>
      <c r="E582" s="1" t="s">
        <v>94</v>
      </c>
      <c r="F582" s="60" t="s">
        <v>291</v>
      </c>
      <c r="G582" s="26" t="s">
        <v>227</v>
      </c>
      <c r="H582" s="5">
        <f t="shared" si="24"/>
        <v>-7500</v>
      </c>
      <c r="I582" s="38">
        <f t="shared" si="23"/>
        <v>5.1020408163265305</v>
      </c>
      <c r="J582"/>
      <c r="K582" t="s">
        <v>0</v>
      </c>
      <c r="L582">
        <v>15</v>
      </c>
      <c r="M582" s="2">
        <v>490</v>
      </c>
    </row>
    <row r="583" spans="1:13" s="59" customFormat="1" ht="12.75">
      <c r="A583" s="1"/>
      <c r="B583" s="288">
        <v>3000</v>
      </c>
      <c r="C583" s="1" t="s">
        <v>0</v>
      </c>
      <c r="D583" s="1" t="s">
        <v>12</v>
      </c>
      <c r="E583" s="1" t="s">
        <v>172</v>
      </c>
      <c r="F583" s="60" t="s">
        <v>293</v>
      </c>
      <c r="G583" s="26" t="s">
        <v>227</v>
      </c>
      <c r="H583" s="5">
        <f t="shared" si="24"/>
        <v>-10500</v>
      </c>
      <c r="I583" s="38">
        <f t="shared" si="23"/>
        <v>6.122448979591836</v>
      </c>
      <c r="J583"/>
      <c r="K583" t="s">
        <v>0</v>
      </c>
      <c r="L583">
        <v>15</v>
      </c>
      <c r="M583" s="2">
        <v>490</v>
      </c>
    </row>
    <row r="584" spans="2:13" ht="12.75">
      <c r="B584" s="288">
        <v>7500</v>
      </c>
      <c r="C584" s="1" t="s">
        <v>0</v>
      </c>
      <c r="D584" s="1" t="s">
        <v>12</v>
      </c>
      <c r="E584" s="1" t="s">
        <v>18</v>
      </c>
      <c r="F584" s="60" t="s">
        <v>290</v>
      </c>
      <c r="G584" s="26" t="s">
        <v>229</v>
      </c>
      <c r="H584" s="5">
        <f t="shared" si="24"/>
        <v>-18000</v>
      </c>
      <c r="I584" s="38">
        <f t="shared" si="23"/>
        <v>15.306122448979592</v>
      </c>
      <c r="K584" t="s">
        <v>0</v>
      </c>
      <c r="L584">
        <v>15</v>
      </c>
      <c r="M584" s="2">
        <v>490</v>
      </c>
    </row>
    <row r="585" spans="1:13" s="59" customFormat="1" ht="12.75">
      <c r="A585" s="1"/>
      <c r="B585" s="288">
        <v>5000</v>
      </c>
      <c r="C585" s="1" t="s">
        <v>0</v>
      </c>
      <c r="D585" s="1" t="s">
        <v>12</v>
      </c>
      <c r="E585" s="1" t="s">
        <v>94</v>
      </c>
      <c r="F585" s="60" t="s">
        <v>292</v>
      </c>
      <c r="G585" s="26" t="s">
        <v>229</v>
      </c>
      <c r="H585" s="5">
        <f t="shared" si="24"/>
        <v>-23000</v>
      </c>
      <c r="I585" s="38">
        <f t="shared" si="23"/>
        <v>10.204081632653061</v>
      </c>
      <c r="J585"/>
      <c r="K585" t="s">
        <v>0</v>
      </c>
      <c r="L585">
        <v>15</v>
      </c>
      <c r="M585" s="2">
        <v>490</v>
      </c>
    </row>
    <row r="586" spans="2:13" ht="12.75">
      <c r="B586" s="288">
        <v>10000</v>
      </c>
      <c r="C586" s="1" t="s">
        <v>0</v>
      </c>
      <c r="D586" s="1" t="s">
        <v>12</v>
      </c>
      <c r="E586" s="1" t="s">
        <v>172</v>
      </c>
      <c r="F586" s="60" t="s">
        <v>294</v>
      </c>
      <c r="G586" s="26" t="s">
        <v>229</v>
      </c>
      <c r="H586" s="5">
        <f t="shared" si="24"/>
        <v>-33000</v>
      </c>
      <c r="I586" s="38">
        <f t="shared" si="23"/>
        <v>20.408163265306122</v>
      </c>
      <c r="K586" t="s">
        <v>0</v>
      </c>
      <c r="L586">
        <v>15</v>
      </c>
      <c r="M586" s="2">
        <v>490</v>
      </c>
    </row>
    <row r="587" spans="2:13" ht="12.75">
      <c r="B587" s="288">
        <v>300</v>
      </c>
      <c r="C587" s="1" t="s">
        <v>295</v>
      </c>
      <c r="D587" s="11" t="s">
        <v>12</v>
      </c>
      <c r="E587" s="1" t="s">
        <v>31</v>
      </c>
      <c r="F587" s="26" t="s">
        <v>296</v>
      </c>
      <c r="G587" s="26" t="s">
        <v>227</v>
      </c>
      <c r="H587" s="5">
        <f t="shared" si="24"/>
        <v>-33300</v>
      </c>
      <c r="I587" s="38">
        <f t="shared" si="23"/>
        <v>0.6122448979591837</v>
      </c>
      <c r="K587" t="s">
        <v>18</v>
      </c>
      <c r="L587">
        <v>15</v>
      </c>
      <c r="M587" s="2">
        <v>490</v>
      </c>
    </row>
    <row r="588" spans="1:13" ht="12.75">
      <c r="A588" s="10"/>
      <c r="B588" s="302">
        <f>SUM(B581:B587)</f>
        <v>33300</v>
      </c>
      <c r="C588" s="10" t="s">
        <v>0</v>
      </c>
      <c r="D588" s="10"/>
      <c r="E588" s="10"/>
      <c r="F588" s="17"/>
      <c r="G588" s="17"/>
      <c r="H588" s="57">
        <v>0</v>
      </c>
      <c r="I588" s="58">
        <f t="shared" si="23"/>
        <v>67.95918367346938</v>
      </c>
      <c r="J588" s="59"/>
      <c r="K588" s="59"/>
      <c r="L588" s="59"/>
      <c r="M588" s="2">
        <v>490</v>
      </c>
    </row>
    <row r="589" spans="2:13" ht="12.75">
      <c r="B589" s="288"/>
      <c r="H589" s="5">
        <f t="shared" si="24"/>
        <v>0</v>
      </c>
      <c r="I589" s="38">
        <f t="shared" si="23"/>
        <v>0</v>
      </c>
      <c r="K589"/>
      <c r="M589" s="2">
        <v>490</v>
      </c>
    </row>
    <row r="590" spans="1:13" s="59" customFormat="1" ht="12.75">
      <c r="A590" s="1"/>
      <c r="B590" s="288"/>
      <c r="C590" s="1"/>
      <c r="D590" s="1"/>
      <c r="E590" s="1"/>
      <c r="F590" s="26"/>
      <c r="G590" s="26"/>
      <c r="H590" s="5">
        <f t="shared" si="24"/>
        <v>0</v>
      </c>
      <c r="I590" s="38">
        <f t="shared" si="23"/>
        <v>0</v>
      </c>
      <c r="J590"/>
      <c r="K590"/>
      <c r="L590"/>
      <c r="M590" s="2">
        <v>490</v>
      </c>
    </row>
    <row r="591" spans="2:13" ht="12.75">
      <c r="B591" s="288">
        <v>3000</v>
      </c>
      <c r="C591" s="1" t="s">
        <v>157</v>
      </c>
      <c r="D591" s="11" t="s">
        <v>12</v>
      </c>
      <c r="E591" s="1" t="s">
        <v>38</v>
      </c>
      <c r="F591" s="78" t="s">
        <v>298</v>
      </c>
      <c r="G591" s="26" t="s">
        <v>227</v>
      </c>
      <c r="H591" s="5">
        <f t="shared" si="24"/>
        <v>-3000</v>
      </c>
      <c r="I591" s="38">
        <f t="shared" si="23"/>
        <v>6.122448979591836</v>
      </c>
      <c r="K591" t="s">
        <v>18</v>
      </c>
      <c r="L591">
        <v>15</v>
      </c>
      <c r="M591" s="2">
        <v>490</v>
      </c>
    </row>
    <row r="592" spans="2:13" ht="12.75">
      <c r="B592" s="288">
        <v>3000</v>
      </c>
      <c r="C592" s="1" t="s">
        <v>190</v>
      </c>
      <c r="D592" s="11" t="s">
        <v>12</v>
      </c>
      <c r="E592" s="1" t="s">
        <v>38</v>
      </c>
      <c r="F592" s="26" t="s">
        <v>297</v>
      </c>
      <c r="G592" s="26" t="s">
        <v>227</v>
      </c>
      <c r="H592" s="5">
        <f t="shared" si="24"/>
        <v>-6000</v>
      </c>
      <c r="I592" s="38">
        <f t="shared" si="23"/>
        <v>6.122448979591836</v>
      </c>
      <c r="K592" s="14" t="s">
        <v>94</v>
      </c>
      <c r="L592">
        <v>15</v>
      </c>
      <c r="M592" s="2">
        <v>490</v>
      </c>
    </row>
    <row r="593" spans="2:13" ht="12.75">
      <c r="B593" s="288">
        <v>1400</v>
      </c>
      <c r="C593" s="1" t="s">
        <v>258</v>
      </c>
      <c r="D593" s="11" t="s">
        <v>12</v>
      </c>
      <c r="E593" s="1" t="s">
        <v>38</v>
      </c>
      <c r="F593" s="26" t="s">
        <v>298</v>
      </c>
      <c r="G593" s="26" t="s">
        <v>229</v>
      </c>
      <c r="H593" s="5">
        <f t="shared" si="24"/>
        <v>-7400</v>
      </c>
      <c r="I593" s="38">
        <f t="shared" si="23"/>
        <v>2.857142857142857</v>
      </c>
      <c r="K593" t="s">
        <v>18</v>
      </c>
      <c r="L593">
        <v>15</v>
      </c>
      <c r="M593" s="2">
        <v>490</v>
      </c>
    </row>
    <row r="594" spans="2:13" ht="12.75">
      <c r="B594" s="288">
        <v>1000</v>
      </c>
      <c r="C594" s="1" t="s">
        <v>260</v>
      </c>
      <c r="D594" s="11" t="s">
        <v>12</v>
      </c>
      <c r="E594" s="1" t="s">
        <v>38</v>
      </c>
      <c r="F594" s="26" t="s">
        <v>299</v>
      </c>
      <c r="G594" s="26" t="s">
        <v>229</v>
      </c>
      <c r="H594" s="5">
        <f t="shared" si="24"/>
        <v>-8400</v>
      </c>
      <c r="I594" s="38">
        <f t="shared" si="23"/>
        <v>2.0408163265306123</v>
      </c>
      <c r="K594" s="14" t="s">
        <v>94</v>
      </c>
      <c r="L594">
        <v>15</v>
      </c>
      <c r="M594" s="2">
        <v>490</v>
      </c>
    </row>
    <row r="595" spans="2:13" ht="12.75">
      <c r="B595" s="288">
        <v>1000</v>
      </c>
      <c r="C595" s="1" t="s">
        <v>300</v>
      </c>
      <c r="D595" s="11" t="s">
        <v>12</v>
      </c>
      <c r="E595" s="1" t="s">
        <v>38</v>
      </c>
      <c r="F595" s="26" t="s">
        <v>299</v>
      </c>
      <c r="G595" s="26" t="s">
        <v>229</v>
      </c>
      <c r="H595" s="5">
        <f t="shared" si="24"/>
        <v>-9400</v>
      </c>
      <c r="I595" s="38">
        <f t="shared" si="23"/>
        <v>2.0408163265306123</v>
      </c>
      <c r="K595" s="14" t="s">
        <v>94</v>
      </c>
      <c r="L595">
        <v>15</v>
      </c>
      <c r="M595" s="2">
        <v>490</v>
      </c>
    </row>
    <row r="596" spans="1:13" s="59" customFormat="1" ht="12.75">
      <c r="A596" s="10"/>
      <c r="B596" s="302">
        <f>SUM(B591:B595)</f>
        <v>9400</v>
      </c>
      <c r="C596" s="10" t="s">
        <v>52</v>
      </c>
      <c r="D596" s="10"/>
      <c r="E596" s="10"/>
      <c r="F596" s="17"/>
      <c r="G596" s="17"/>
      <c r="H596" s="57">
        <v>0</v>
      </c>
      <c r="I596" s="58">
        <f t="shared" si="23"/>
        <v>19.183673469387756</v>
      </c>
      <c r="M596" s="2">
        <v>490</v>
      </c>
    </row>
    <row r="597" spans="2:13" ht="12.75">
      <c r="B597" s="288"/>
      <c r="H597" s="5">
        <f t="shared" si="24"/>
        <v>0</v>
      </c>
      <c r="I597" s="38">
        <f t="shared" si="23"/>
        <v>0</v>
      </c>
      <c r="K597"/>
      <c r="M597" s="2">
        <v>490</v>
      </c>
    </row>
    <row r="598" spans="2:13" ht="12.75">
      <c r="B598" s="288"/>
      <c r="H598" s="5">
        <f t="shared" si="24"/>
        <v>0</v>
      </c>
      <c r="I598" s="38">
        <f t="shared" si="23"/>
        <v>0</v>
      </c>
      <c r="K598"/>
      <c r="M598" s="2">
        <v>490</v>
      </c>
    </row>
    <row r="599" spans="2:13" ht="12.75">
      <c r="B599" s="288">
        <v>1200</v>
      </c>
      <c r="C599" s="1" t="s">
        <v>53</v>
      </c>
      <c r="D599" s="11" t="s">
        <v>12</v>
      </c>
      <c r="E599" s="1" t="s">
        <v>54</v>
      </c>
      <c r="F599" s="26" t="s">
        <v>298</v>
      </c>
      <c r="G599" s="26" t="s">
        <v>227</v>
      </c>
      <c r="H599" s="5">
        <f t="shared" si="24"/>
        <v>-1200</v>
      </c>
      <c r="I599" s="38">
        <f t="shared" si="23"/>
        <v>2.4489795918367347</v>
      </c>
      <c r="K599" t="s">
        <v>18</v>
      </c>
      <c r="L599">
        <v>15</v>
      </c>
      <c r="M599" s="2">
        <v>490</v>
      </c>
    </row>
    <row r="600" spans="2:13" ht="12.75">
      <c r="B600" s="288">
        <v>1500</v>
      </c>
      <c r="C600" s="1" t="s">
        <v>53</v>
      </c>
      <c r="D600" s="11" t="s">
        <v>12</v>
      </c>
      <c r="E600" s="1" t="s">
        <v>54</v>
      </c>
      <c r="F600" s="26" t="s">
        <v>299</v>
      </c>
      <c r="G600" s="26" t="s">
        <v>227</v>
      </c>
      <c r="H600" s="5">
        <f t="shared" si="24"/>
        <v>-2700</v>
      </c>
      <c r="I600" s="38">
        <f t="shared" si="23"/>
        <v>3.061224489795918</v>
      </c>
      <c r="K600" s="14" t="s">
        <v>94</v>
      </c>
      <c r="L600">
        <v>15</v>
      </c>
      <c r="M600" s="2">
        <v>490</v>
      </c>
    </row>
    <row r="601" spans="2:13" ht="12.75">
      <c r="B601" s="288">
        <v>1700</v>
      </c>
      <c r="C601" s="1" t="s">
        <v>53</v>
      </c>
      <c r="D601" s="11" t="s">
        <v>12</v>
      </c>
      <c r="E601" s="1" t="s">
        <v>54</v>
      </c>
      <c r="F601" s="26" t="s">
        <v>298</v>
      </c>
      <c r="G601" s="26" t="s">
        <v>229</v>
      </c>
      <c r="H601" s="5">
        <f t="shared" si="24"/>
        <v>-4400</v>
      </c>
      <c r="I601" s="38">
        <f t="shared" si="23"/>
        <v>3.4693877551020407</v>
      </c>
      <c r="J601" s="14"/>
      <c r="K601" t="s">
        <v>18</v>
      </c>
      <c r="L601">
        <v>15</v>
      </c>
      <c r="M601" s="2">
        <v>490</v>
      </c>
    </row>
    <row r="602" spans="2:13" ht="12.75">
      <c r="B602" s="288">
        <v>1300</v>
      </c>
      <c r="C602" s="1" t="s">
        <v>53</v>
      </c>
      <c r="D602" s="11" t="s">
        <v>12</v>
      </c>
      <c r="E602" s="1" t="s">
        <v>54</v>
      </c>
      <c r="F602" s="26" t="s">
        <v>299</v>
      </c>
      <c r="G602" s="26" t="s">
        <v>229</v>
      </c>
      <c r="H602" s="5">
        <f t="shared" si="24"/>
        <v>-5700</v>
      </c>
      <c r="I602" s="38">
        <f t="shared" si="23"/>
        <v>2.6530612244897958</v>
      </c>
      <c r="K602" s="14" t="s">
        <v>94</v>
      </c>
      <c r="L602">
        <v>15</v>
      </c>
      <c r="M602" s="2">
        <v>490</v>
      </c>
    </row>
    <row r="603" spans="2:13" ht="12.75">
      <c r="B603" s="288">
        <v>5000</v>
      </c>
      <c r="C603" s="1" t="s">
        <v>301</v>
      </c>
      <c r="D603" s="11" t="s">
        <v>12</v>
      </c>
      <c r="E603" s="1" t="s">
        <v>54</v>
      </c>
      <c r="F603" s="26" t="s">
        <v>302</v>
      </c>
      <c r="G603" s="26" t="s">
        <v>229</v>
      </c>
      <c r="H603" s="5">
        <f t="shared" si="24"/>
        <v>-10700</v>
      </c>
      <c r="I603" s="38">
        <f t="shared" si="23"/>
        <v>10.204081632653061</v>
      </c>
      <c r="K603" t="s">
        <v>172</v>
      </c>
      <c r="L603">
        <v>15</v>
      </c>
      <c r="M603" s="2">
        <v>490</v>
      </c>
    </row>
    <row r="604" spans="2:13" ht="12.75">
      <c r="B604" s="288">
        <v>3000</v>
      </c>
      <c r="C604" s="1" t="s">
        <v>265</v>
      </c>
      <c r="D604" s="11" t="s">
        <v>12</v>
      </c>
      <c r="E604" s="1" t="s">
        <v>54</v>
      </c>
      <c r="F604" s="26" t="s">
        <v>303</v>
      </c>
      <c r="G604" s="26" t="s">
        <v>229</v>
      </c>
      <c r="H604" s="5">
        <f t="shared" si="24"/>
        <v>-13700</v>
      </c>
      <c r="I604" s="38">
        <f t="shared" si="23"/>
        <v>6.122448979591836</v>
      </c>
      <c r="K604" t="s">
        <v>172</v>
      </c>
      <c r="L604">
        <v>15</v>
      </c>
      <c r="M604" s="2">
        <v>490</v>
      </c>
    </row>
    <row r="605" spans="1:13" s="59" customFormat="1" ht="12.75">
      <c r="A605" s="10"/>
      <c r="B605" s="302">
        <f>SUM(B599:B604)</f>
        <v>13700</v>
      </c>
      <c r="C605" s="10"/>
      <c r="D605" s="10"/>
      <c r="E605" s="10" t="s">
        <v>54</v>
      </c>
      <c r="F605" s="17"/>
      <c r="G605" s="17"/>
      <c r="H605" s="57">
        <v>0</v>
      </c>
      <c r="I605" s="58">
        <f t="shared" si="23"/>
        <v>27.959183673469386</v>
      </c>
      <c r="M605" s="2">
        <v>490</v>
      </c>
    </row>
    <row r="606" spans="2:13" ht="12.75">
      <c r="B606" s="288"/>
      <c r="H606" s="5">
        <f t="shared" si="24"/>
        <v>0</v>
      </c>
      <c r="I606" s="38">
        <f aca="true" t="shared" si="25" ref="I606:I669">+B606/M606</f>
        <v>0</v>
      </c>
      <c r="K606"/>
      <c r="M606" s="2">
        <v>490</v>
      </c>
    </row>
    <row r="607" spans="2:13" ht="12.75">
      <c r="B607" s="288"/>
      <c r="H607" s="5">
        <f t="shared" si="24"/>
        <v>0</v>
      </c>
      <c r="I607" s="38">
        <f t="shared" si="25"/>
        <v>0</v>
      </c>
      <c r="K607"/>
      <c r="M607" s="2">
        <v>490</v>
      </c>
    </row>
    <row r="608" spans="2:13" ht="12.75">
      <c r="B608" s="325">
        <v>5000</v>
      </c>
      <c r="C608" s="1" t="s">
        <v>56</v>
      </c>
      <c r="D608" s="11" t="s">
        <v>12</v>
      </c>
      <c r="E608" s="1" t="s">
        <v>38</v>
      </c>
      <c r="F608" s="26" t="s">
        <v>304</v>
      </c>
      <c r="G608" s="26" t="s">
        <v>227</v>
      </c>
      <c r="H608" s="5">
        <f t="shared" si="24"/>
        <v>-5000</v>
      </c>
      <c r="I608" s="38">
        <f t="shared" si="25"/>
        <v>10.204081632653061</v>
      </c>
      <c r="K608" t="s">
        <v>18</v>
      </c>
      <c r="L608">
        <v>15</v>
      </c>
      <c r="M608" s="2">
        <v>490</v>
      </c>
    </row>
    <row r="609" spans="2:13" ht="12.75">
      <c r="B609" s="288">
        <v>3000</v>
      </c>
      <c r="C609" s="1" t="s">
        <v>56</v>
      </c>
      <c r="D609" s="11" t="s">
        <v>12</v>
      </c>
      <c r="E609" s="1" t="s">
        <v>38</v>
      </c>
      <c r="F609" s="26" t="s">
        <v>305</v>
      </c>
      <c r="G609" s="26" t="s">
        <v>227</v>
      </c>
      <c r="H609" s="5">
        <f t="shared" si="24"/>
        <v>-8000</v>
      </c>
      <c r="I609" s="38">
        <f t="shared" si="25"/>
        <v>6.122448979591836</v>
      </c>
      <c r="K609" s="14" t="s">
        <v>94</v>
      </c>
      <c r="L609">
        <v>15</v>
      </c>
      <c r="M609" s="2">
        <v>490</v>
      </c>
    </row>
    <row r="610" spans="1:13" s="59" customFormat="1" ht="12.75">
      <c r="A610" s="1"/>
      <c r="B610" s="288">
        <v>5000</v>
      </c>
      <c r="C610" s="1" t="s">
        <v>56</v>
      </c>
      <c r="D610" s="11" t="s">
        <v>12</v>
      </c>
      <c r="E610" s="1" t="s">
        <v>38</v>
      </c>
      <c r="F610" s="26" t="s">
        <v>304</v>
      </c>
      <c r="G610" s="26" t="s">
        <v>229</v>
      </c>
      <c r="H610" s="5">
        <f t="shared" si="24"/>
        <v>-13000</v>
      </c>
      <c r="I610" s="38">
        <f t="shared" si="25"/>
        <v>10.204081632653061</v>
      </c>
      <c r="J610"/>
      <c r="K610" t="s">
        <v>18</v>
      </c>
      <c r="L610">
        <v>15</v>
      </c>
      <c r="M610" s="2">
        <v>490</v>
      </c>
    </row>
    <row r="611" spans="2:13" ht="12.75">
      <c r="B611" s="288">
        <v>3000</v>
      </c>
      <c r="C611" s="1" t="s">
        <v>56</v>
      </c>
      <c r="D611" s="11" t="s">
        <v>12</v>
      </c>
      <c r="E611" s="1" t="s">
        <v>38</v>
      </c>
      <c r="F611" s="26" t="s">
        <v>305</v>
      </c>
      <c r="G611" s="26" t="s">
        <v>229</v>
      </c>
      <c r="H611" s="5">
        <f t="shared" si="24"/>
        <v>-16000</v>
      </c>
      <c r="I611" s="38">
        <f t="shared" si="25"/>
        <v>6.122448979591836</v>
      </c>
      <c r="K611" s="14" t="s">
        <v>94</v>
      </c>
      <c r="L611">
        <v>15</v>
      </c>
      <c r="M611" s="2">
        <v>490</v>
      </c>
    </row>
    <row r="612" spans="1:13" ht="12.75">
      <c r="A612" s="10"/>
      <c r="B612" s="302">
        <f>SUM(B608:B611)</f>
        <v>16000</v>
      </c>
      <c r="C612" s="10" t="s">
        <v>56</v>
      </c>
      <c r="D612" s="10"/>
      <c r="E612" s="10"/>
      <c r="F612" s="17"/>
      <c r="G612" s="17"/>
      <c r="H612" s="57">
        <v>0</v>
      </c>
      <c r="I612" s="58">
        <f t="shared" si="25"/>
        <v>32.6530612244898</v>
      </c>
      <c r="J612" s="59"/>
      <c r="K612" s="59"/>
      <c r="L612" s="59"/>
      <c r="M612" s="2">
        <v>490</v>
      </c>
    </row>
    <row r="613" spans="2:13" ht="12.75">
      <c r="B613" s="288"/>
      <c r="H613" s="5">
        <f t="shared" si="24"/>
        <v>0</v>
      </c>
      <c r="I613" s="38">
        <f t="shared" si="25"/>
        <v>0</v>
      </c>
      <c r="K613"/>
      <c r="M613" s="2">
        <v>490</v>
      </c>
    </row>
    <row r="614" spans="2:13" ht="12.75">
      <c r="B614" s="288"/>
      <c r="H614" s="5">
        <f t="shared" si="24"/>
        <v>0</v>
      </c>
      <c r="I614" s="38">
        <f t="shared" si="25"/>
        <v>0</v>
      </c>
      <c r="K614"/>
      <c r="M614" s="2">
        <v>490</v>
      </c>
    </row>
    <row r="615" spans="2:13" ht="12.75">
      <c r="B615" s="288">
        <v>2000</v>
      </c>
      <c r="C615" s="1" t="s">
        <v>59</v>
      </c>
      <c r="D615" s="11" t="s">
        <v>12</v>
      </c>
      <c r="E615" s="1" t="s">
        <v>38</v>
      </c>
      <c r="F615" s="26" t="s">
        <v>298</v>
      </c>
      <c r="G615" s="26" t="s">
        <v>227</v>
      </c>
      <c r="H615" s="5">
        <f t="shared" si="24"/>
        <v>-2000</v>
      </c>
      <c r="I615" s="38">
        <f t="shared" si="25"/>
        <v>4.081632653061225</v>
      </c>
      <c r="K615" t="s">
        <v>18</v>
      </c>
      <c r="L615">
        <v>15</v>
      </c>
      <c r="M615" s="2">
        <v>490</v>
      </c>
    </row>
    <row r="616" spans="2:13" ht="12.75">
      <c r="B616" s="288">
        <v>2000</v>
      </c>
      <c r="C616" s="1" t="s">
        <v>103</v>
      </c>
      <c r="D616" s="11" t="s">
        <v>12</v>
      </c>
      <c r="E616" s="1" t="s">
        <v>38</v>
      </c>
      <c r="F616" s="26" t="s">
        <v>299</v>
      </c>
      <c r="G616" s="26" t="s">
        <v>227</v>
      </c>
      <c r="H616" s="5">
        <f t="shared" si="24"/>
        <v>-4000</v>
      </c>
      <c r="I616" s="38">
        <f t="shared" si="25"/>
        <v>4.081632653061225</v>
      </c>
      <c r="K616" s="14" t="s">
        <v>94</v>
      </c>
      <c r="L616">
        <v>15</v>
      </c>
      <c r="M616" s="2">
        <v>490</v>
      </c>
    </row>
    <row r="617" spans="2:13" ht="12.75">
      <c r="B617" s="288">
        <v>2000</v>
      </c>
      <c r="C617" s="1" t="s">
        <v>59</v>
      </c>
      <c r="D617" s="11" t="s">
        <v>12</v>
      </c>
      <c r="E617" s="1" t="s">
        <v>38</v>
      </c>
      <c r="F617" s="26" t="s">
        <v>298</v>
      </c>
      <c r="G617" s="26" t="s">
        <v>229</v>
      </c>
      <c r="H617" s="5">
        <f aca="true" t="shared" si="26" ref="H617:H654">H616-B617</f>
        <v>-6000</v>
      </c>
      <c r="I617" s="38">
        <f t="shared" si="25"/>
        <v>4.081632653061225</v>
      </c>
      <c r="K617" t="s">
        <v>18</v>
      </c>
      <c r="L617">
        <v>15</v>
      </c>
      <c r="M617" s="2">
        <v>490</v>
      </c>
    </row>
    <row r="618" spans="2:13" ht="12.75">
      <c r="B618" s="288">
        <v>2000</v>
      </c>
      <c r="C618" s="1" t="s">
        <v>103</v>
      </c>
      <c r="D618" s="11" t="s">
        <v>12</v>
      </c>
      <c r="E618" s="1" t="s">
        <v>38</v>
      </c>
      <c r="F618" s="26" t="s">
        <v>299</v>
      </c>
      <c r="G618" s="26" t="s">
        <v>229</v>
      </c>
      <c r="H618" s="5">
        <f t="shared" si="26"/>
        <v>-8000</v>
      </c>
      <c r="I618" s="38">
        <f t="shared" si="25"/>
        <v>4.081632653061225</v>
      </c>
      <c r="K618" s="14" t="s">
        <v>94</v>
      </c>
      <c r="L618">
        <v>15</v>
      </c>
      <c r="M618" s="2">
        <v>490</v>
      </c>
    </row>
    <row r="619" spans="1:13" ht="12.75">
      <c r="A619" s="10"/>
      <c r="B619" s="302">
        <f>SUM(B615:B618)</f>
        <v>8000</v>
      </c>
      <c r="C619" s="10" t="s">
        <v>59</v>
      </c>
      <c r="D619" s="10"/>
      <c r="E619" s="10"/>
      <c r="F619" s="17"/>
      <c r="G619" s="17"/>
      <c r="H619" s="57">
        <v>0</v>
      </c>
      <c r="I619" s="58">
        <f t="shared" si="25"/>
        <v>16.3265306122449</v>
      </c>
      <c r="J619" s="59"/>
      <c r="K619" s="59"/>
      <c r="L619" s="59"/>
      <c r="M619" s="2">
        <v>490</v>
      </c>
    </row>
    <row r="620" spans="2:13" ht="12.75">
      <c r="B620" s="288"/>
      <c r="H620" s="5">
        <f t="shared" si="26"/>
        <v>0</v>
      </c>
      <c r="I620" s="38">
        <f t="shared" si="25"/>
        <v>0</v>
      </c>
      <c r="K620"/>
      <c r="M620" s="2">
        <v>490</v>
      </c>
    </row>
    <row r="621" spans="2:13" ht="12.75">
      <c r="B621" s="288"/>
      <c r="H621" s="5">
        <f t="shared" si="26"/>
        <v>0</v>
      </c>
      <c r="I621" s="38">
        <f t="shared" si="25"/>
        <v>0</v>
      </c>
      <c r="K621"/>
      <c r="M621" s="2">
        <v>490</v>
      </c>
    </row>
    <row r="622" spans="2:13" ht="12.75">
      <c r="B622" s="288">
        <v>40000</v>
      </c>
      <c r="C622" s="1" t="s">
        <v>1164</v>
      </c>
      <c r="D622" s="11" t="s">
        <v>12</v>
      </c>
      <c r="E622" s="1" t="s">
        <v>61</v>
      </c>
      <c r="F622" s="60" t="s">
        <v>1168</v>
      </c>
      <c r="G622" s="26" t="s">
        <v>229</v>
      </c>
      <c r="H622" s="5">
        <f t="shared" si="26"/>
        <v>-40000</v>
      </c>
      <c r="I622" s="38">
        <f t="shared" si="25"/>
        <v>81.63265306122449</v>
      </c>
      <c r="K622" t="s">
        <v>172</v>
      </c>
      <c r="L622">
        <v>15</v>
      </c>
      <c r="M622" s="2">
        <v>490</v>
      </c>
    </row>
    <row r="623" spans="1:13" ht="12.75">
      <c r="A623" s="10"/>
      <c r="B623" s="302">
        <f>SUM(B622:B622)</f>
        <v>40000</v>
      </c>
      <c r="C623" s="10"/>
      <c r="D623" s="10"/>
      <c r="E623" s="10" t="s">
        <v>61</v>
      </c>
      <c r="F623" s="17"/>
      <c r="G623" s="17"/>
      <c r="H623" s="57">
        <v>0</v>
      </c>
      <c r="I623" s="58">
        <f t="shared" si="25"/>
        <v>81.63265306122449</v>
      </c>
      <c r="J623" s="59"/>
      <c r="K623" s="59"/>
      <c r="L623" s="59"/>
      <c r="M623" s="2">
        <v>490</v>
      </c>
    </row>
    <row r="624" spans="2:13" ht="12.75">
      <c r="B624" s="288"/>
      <c r="H624" s="5">
        <f t="shared" si="26"/>
        <v>0</v>
      </c>
      <c r="I624" s="38">
        <f t="shared" si="25"/>
        <v>0</v>
      </c>
      <c r="K624"/>
      <c r="M624" s="2">
        <v>490</v>
      </c>
    </row>
    <row r="625" spans="1:13" s="59" customFormat="1" ht="12.75">
      <c r="A625" s="1"/>
      <c r="B625" s="288"/>
      <c r="C625" s="1"/>
      <c r="D625" s="1"/>
      <c r="E625" s="1"/>
      <c r="F625" s="26"/>
      <c r="G625" s="26"/>
      <c r="H625" s="5">
        <f t="shared" si="26"/>
        <v>0</v>
      </c>
      <c r="I625" s="38">
        <f t="shared" si="25"/>
        <v>0</v>
      </c>
      <c r="J625"/>
      <c r="K625"/>
      <c r="L625"/>
      <c r="M625" s="2">
        <v>490</v>
      </c>
    </row>
    <row r="626" spans="2:13" ht="12.75">
      <c r="B626" s="288">
        <v>1000</v>
      </c>
      <c r="C626" s="1" t="s">
        <v>88</v>
      </c>
      <c r="D626" s="11" t="s">
        <v>12</v>
      </c>
      <c r="E626" s="1" t="s">
        <v>63</v>
      </c>
      <c r="F626" s="26" t="s">
        <v>299</v>
      </c>
      <c r="G626" s="26" t="s">
        <v>229</v>
      </c>
      <c r="H626" s="5">
        <f>H623-B626</f>
        <v>-1000</v>
      </c>
      <c r="I626" s="38">
        <f t="shared" si="25"/>
        <v>2.0408163265306123</v>
      </c>
      <c r="K626" s="14" t="s">
        <v>94</v>
      </c>
      <c r="L626">
        <v>15</v>
      </c>
      <c r="M626" s="2">
        <v>490</v>
      </c>
    </row>
    <row r="627" spans="1:13" ht="12.75">
      <c r="A627" s="10"/>
      <c r="B627" s="302">
        <f>SUM(B626)</f>
        <v>1000</v>
      </c>
      <c r="C627" s="10"/>
      <c r="D627" s="10"/>
      <c r="E627" s="10" t="s">
        <v>63</v>
      </c>
      <c r="F627" s="17"/>
      <c r="G627" s="17"/>
      <c r="H627" s="57">
        <v>0</v>
      </c>
      <c r="I627" s="58">
        <f t="shared" si="25"/>
        <v>2.0408163265306123</v>
      </c>
      <c r="J627" s="59"/>
      <c r="K627" s="59"/>
      <c r="L627" s="59"/>
      <c r="M627" s="2">
        <v>490</v>
      </c>
    </row>
    <row r="628" spans="2:13" ht="12.75">
      <c r="B628" s="288"/>
      <c r="H628" s="5">
        <f>H627-B628</f>
        <v>0</v>
      </c>
      <c r="I628" s="38">
        <f t="shared" si="25"/>
        <v>0</v>
      </c>
      <c r="K628"/>
      <c r="M628" s="2">
        <v>490</v>
      </c>
    </row>
    <row r="629" spans="2:13" ht="12.75">
      <c r="B629" s="288"/>
      <c r="H629" s="5">
        <f>H628-B629</f>
        <v>0</v>
      </c>
      <c r="I629" s="38">
        <f t="shared" si="25"/>
        <v>0</v>
      </c>
      <c r="K629"/>
      <c r="M629" s="2">
        <v>490</v>
      </c>
    </row>
    <row r="630" spans="2:13" ht="12.75">
      <c r="B630" s="288"/>
      <c r="H630" s="5">
        <f>H629-B630</f>
        <v>0</v>
      </c>
      <c r="I630" s="38">
        <f t="shared" si="25"/>
        <v>0</v>
      </c>
      <c r="K630"/>
      <c r="M630" s="2">
        <v>490</v>
      </c>
    </row>
    <row r="631" spans="2:13" ht="12.75">
      <c r="B631" s="288"/>
      <c r="H631" s="5">
        <f t="shared" si="26"/>
        <v>0</v>
      </c>
      <c r="I631" s="38">
        <f t="shared" si="25"/>
        <v>0</v>
      </c>
      <c r="K631"/>
      <c r="M631" s="2">
        <v>490</v>
      </c>
    </row>
    <row r="632" spans="1:13" ht="12.75">
      <c r="A632" s="10"/>
      <c r="B632" s="302">
        <f>+B639+B648+B656+B664+B670+B678+B683</f>
        <v>75300</v>
      </c>
      <c r="C632" s="53" t="s">
        <v>306</v>
      </c>
      <c r="D632" s="54" t="s">
        <v>307</v>
      </c>
      <c r="E632" s="53" t="s">
        <v>1152</v>
      </c>
      <c r="F632" s="69" t="s">
        <v>308</v>
      </c>
      <c r="G632" s="56" t="s">
        <v>217</v>
      </c>
      <c r="H632" s="57"/>
      <c r="I632" s="58">
        <f t="shared" si="25"/>
        <v>153.6734693877551</v>
      </c>
      <c r="J632" s="58"/>
      <c r="K632" s="58"/>
      <c r="L632" s="59"/>
      <c r="M632" s="2">
        <v>490</v>
      </c>
    </row>
    <row r="633" spans="2:13" ht="12.75">
      <c r="B633" s="288"/>
      <c r="H633" s="5">
        <f t="shared" si="26"/>
        <v>0</v>
      </c>
      <c r="I633" s="38">
        <f t="shared" si="25"/>
        <v>0</v>
      </c>
      <c r="K633"/>
      <c r="M633" s="2">
        <v>490</v>
      </c>
    </row>
    <row r="634" spans="2:13" ht="12.75">
      <c r="B634" s="288">
        <v>5000</v>
      </c>
      <c r="C634" s="1" t="s">
        <v>0</v>
      </c>
      <c r="D634" s="1" t="s">
        <v>12</v>
      </c>
      <c r="E634" s="1" t="s">
        <v>310</v>
      </c>
      <c r="F634" s="60" t="s">
        <v>311</v>
      </c>
      <c r="G634" s="26" t="s">
        <v>229</v>
      </c>
      <c r="H634" s="5">
        <f t="shared" si="26"/>
        <v>-5000</v>
      </c>
      <c r="I634" s="38">
        <f t="shared" si="25"/>
        <v>10.204081632653061</v>
      </c>
      <c r="K634" t="s">
        <v>0</v>
      </c>
      <c r="L634">
        <v>16</v>
      </c>
      <c r="M634" s="2">
        <v>490</v>
      </c>
    </row>
    <row r="635" spans="2:13" ht="12.75">
      <c r="B635" s="288">
        <v>5000</v>
      </c>
      <c r="C635" s="1" t="s">
        <v>0</v>
      </c>
      <c r="D635" s="1" t="s">
        <v>12</v>
      </c>
      <c r="E635" s="1" t="s">
        <v>310</v>
      </c>
      <c r="F635" s="60" t="s">
        <v>312</v>
      </c>
      <c r="G635" s="26" t="s">
        <v>236</v>
      </c>
      <c r="H635" s="5">
        <f t="shared" si="26"/>
        <v>-10000</v>
      </c>
      <c r="I635" s="38">
        <f t="shared" si="25"/>
        <v>10.204081632653061</v>
      </c>
      <c r="K635" t="s">
        <v>0</v>
      </c>
      <c r="L635">
        <v>16</v>
      </c>
      <c r="M635" s="2">
        <v>490</v>
      </c>
    </row>
    <row r="636" spans="1:13" s="59" customFormat="1" ht="12.75">
      <c r="A636" s="1"/>
      <c r="B636" s="288">
        <v>2500</v>
      </c>
      <c r="C636" s="1" t="s">
        <v>0</v>
      </c>
      <c r="D636" s="1" t="s">
        <v>12</v>
      </c>
      <c r="E636" s="1" t="s">
        <v>310</v>
      </c>
      <c r="F636" s="60" t="s">
        <v>313</v>
      </c>
      <c r="G636" s="26" t="s">
        <v>280</v>
      </c>
      <c r="H636" s="5">
        <f t="shared" si="26"/>
        <v>-12500</v>
      </c>
      <c r="I636" s="38">
        <f t="shared" si="25"/>
        <v>5.1020408163265305</v>
      </c>
      <c r="J636"/>
      <c r="K636" t="s">
        <v>0</v>
      </c>
      <c r="L636">
        <v>16</v>
      </c>
      <c r="M636" s="2">
        <v>490</v>
      </c>
    </row>
    <row r="637" spans="2:13" ht="12.75">
      <c r="B637" s="288">
        <v>5000</v>
      </c>
      <c r="C637" s="1" t="s">
        <v>0</v>
      </c>
      <c r="D637" s="1" t="s">
        <v>12</v>
      </c>
      <c r="E637" s="1" t="s">
        <v>310</v>
      </c>
      <c r="F637" s="60" t="s">
        <v>314</v>
      </c>
      <c r="G637" s="26" t="s">
        <v>282</v>
      </c>
      <c r="H637" s="5">
        <f t="shared" si="26"/>
        <v>-17500</v>
      </c>
      <c r="I637" s="38">
        <f t="shared" si="25"/>
        <v>10.204081632653061</v>
      </c>
      <c r="K637" t="s">
        <v>0</v>
      </c>
      <c r="L637">
        <v>16</v>
      </c>
      <c r="M637" s="2">
        <v>490</v>
      </c>
    </row>
    <row r="638" spans="2:13" ht="12.75">
      <c r="B638" s="288">
        <v>5000</v>
      </c>
      <c r="C638" s="1" t="s">
        <v>0</v>
      </c>
      <c r="D638" s="1" t="s">
        <v>12</v>
      </c>
      <c r="E638" s="1" t="s">
        <v>310</v>
      </c>
      <c r="F638" s="60" t="s">
        <v>315</v>
      </c>
      <c r="G638" s="26" t="s">
        <v>237</v>
      </c>
      <c r="H638" s="5">
        <f t="shared" si="26"/>
        <v>-22500</v>
      </c>
      <c r="I638" s="38">
        <f t="shared" si="25"/>
        <v>10.204081632653061</v>
      </c>
      <c r="K638" t="s">
        <v>0</v>
      </c>
      <c r="L638">
        <v>16</v>
      </c>
      <c r="M638" s="2">
        <v>490</v>
      </c>
    </row>
    <row r="639" spans="1:13" ht="12.75">
      <c r="A639" s="10"/>
      <c r="B639" s="302">
        <f>SUM(B634:B638)</f>
        <v>22500</v>
      </c>
      <c r="C639" s="10" t="s">
        <v>0</v>
      </c>
      <c r="D639" s="10"/>
      <c r="E639" s="10"/>
      <c r="F639" s="17"/>
      <c r="G639" s="17"/>
      <c r="H639" s="57">
        <v>0</v>
      </c>
      <c r="I639" s="58">
        <f t="shared" si="25"/>
        <v>45.91836734693877</v>
      </c>
      <c r="J639" s="59"/>
      <c r="K639" s="59"/>
      <c r="L639" s="59"/>
      <c r="M639" s="2">
        <v>490</v>
      </c>
    </row>
    <row r="640" spans="2:13" ht="12.75">
      <c r="B640" s="288"/>
      <c r="H640" s="5">
        <f t="shared" si="26"/>
        <v>0</v>
      </c>
      <c r="I640" s="38">
        <f t="shared" si="25"/>
        <v>0</v>
      </c>
      <c r="K640"/>
      <c r="M640" s="2">
        <v>490</v>
      </c>
    </row>
    <row r="641" spans="2:13" ht="12.75">
      <c r="B641" s="288"/>
      <c r="H641" s="5">
        <f t="shared" si="26"/>
        <v>0</v>
      </c>
      <c r="I641" s="38">
        <f t="shared" si="25"/>
        <v>0</v>
      </c>
      <c r="K641"/>
      <c r="M641" s="2">
        <v>490</v>
      </c>
    </row>
    <row r="642" spans="2:13" ht="12.75">
      <c r="B642" s="288">
        <v>2000</v>
      </c>
      <c r="C642" s="1" t="s">
        <v>316</v>
      </c>
      <c r="D642" s="1" t="s">
        <v>317</v>
      </c>
      <c r="E642" s="1" t="s">
        <v>31</v>
      </c>
      <c r="F642" s="29" t="s">
        <v>318</v>
      </c>
      <c r="G642" s="26" t="s">
        <v>282</v>
      </c>
      <c r="H642" s="5">
        <f t="shared" si="26"/>
        <v>-2000</v>
      </c>
      <c r="I642" s="38">
        <f t="shared" si="25"/>
        <v>4.081632653061225</v>
      </c>
      <c r="K642" s="14" t="s">
        <v>310</v>
      </c>
      <c r="L642">
        <v>16</v>
      </c>
      <c r="M642" s="2">
        <v>490</v>
      </c>
    </row>
    <row r="643" spans="2:13" ht="12.75">
      <c r="B643" s="288">
        <v>1600</v>
      </c>
      <c r="C643" s="1" t="s">
        <v>319</v>
      </c>
      <c r="D643" s="1" t="s">
        <v>317</v>
      </c>
      <c r="E643" s="1" t="s">
        <v>31</v>
      </c>
      <c r="F643" s="29" t="s">
        <v>320</v>
      </c>
      <c r="G643" s="26" t="s">
        <v>282</v>
      </c>
      <c r="H643" s="5">
        <f t="shared" si="26"/>
        <v>-3600</v>
      </c>
      <c r="I643" s="38">
        <f t="shared" si="25"/>
        <v>3.2653061224489797</v>
      </c>
      <c r="K643" s="14" t="s">
        <v>310</v>
      </c>
      <c r="L643">
        <v>16</v>
      </c>
      <c r="M643" s="2">
        <v>490</v>
      </c>
    </row>
    <row r="644" spans="2:13" ht="12.75">
      <c r="B644" s="288">
        <v>1600</v>
      </c>
      <c r="C644" s="1" t="s">
        <v>319</v>
      </c>
      <c r="D644" s="1" t="s">
        <v>317</v>
      </c>
      <c r="E644" s="1" t="s">
        <v>31</v>
      </c>
      <c r="F644" s="29" t="s">
        <v>321</v>
      </c>
      <c r="G644" s="26" t="s">
        <v>237</v>
      </c>
      <c r="H644" s="5">
        <f t="shared" si="26"/>
        <v>-5200</v>
      </c>
      <c r="I644" s="38">
        <f t="shared" si="25"/>
        <v>3.2653061224489797</v>
      </c>
      <c r="K644" s="14" t="s">
        <v>310</v>
      </c>
      <c r="L644">
        <v>16</v>
      </c>
      <c r="M644" s="2">
        <v>490</v>
      </c>
    </row>
    <row r="645" spans="1:13" s="59" customFormat="1" ht="12.75">
      <c r="A645" s="1"/>
      <c r="B645" s="288">
        <v>1600</v>
      </c>
      <c r="C645" s="1" t="s">
        <v>319</v>
      </c>
      <c r="D645" s="1" t="s">
        <v>317</v>
      </c>
      <c r="E645" s="1" t="s">
        <v>31</v>
      </c>
      <c r="F645" s="29" t="s">
        <v>322</v>
      </c>
      <c r="G645" s="26" t="s">
        <v>323</v>
      </c>
      <c r="H645" s="5">
        <f t="shared" si="26"/>
        <v>-6800</v>
      </c>
      <c r="I645" s="38">
        <f t="shared" si="25"/>
        <v>3.2653061224489797</v>
      </c>
      <c r="J645"/>
      <c r="K645" s="14" t="s">
        <v>310</v>
      </c>
      <c r="L645">
        <v>16</v>
      </c>
      <c r="M645" s="2">
        <v>490</v>
      </c>
    </row>
    <row r="646" spans="2:13" ht="12.75">
      <c r="B646" s="288">
        <v>1600</v>
      </c>
      <c r="C646" s="1" t="s">
        <v>319</v>
      </c>
      <c r="D646" s="1" t="s">
        <v>317</v>
      </c>
      <c r="E646" s="1" t="s">
        <v>31</v>
      </c>
      <c r="F646" s="29" t="s">
        <v>322</v>
      </c>
      <c r="G646" s="26" t="s">
        <v>324</v>
      </c>
      <c r="H646" s="5">
        <f t="shared" si="26"/>
        <v>-8400</v>
      </c>
      <c r="I646" s="38">
        <f t="shared" si="25"/>
        <v>3.2653061224489797</v>
      </c>
      <c r="K646" s="14" t="s">
        <v>310</v>
      </c>
      <c r="L646">
        <v>16</v>
      </c>
      <c r="M646" s="2">
        <v>490</v>
      </c>
    </row>
    <row r="647" spans="2:13" ht="12.75">
      <c r="B647" s="288">
        <v>1600</v>
      </c>
      <c r="C647" s="1" t="s">
        <v>319</v>
      </c>
      <c r="D647" s="1" t="s">
        <v>317</v>
      </c>
      <c r="E647" s="1" t="s">
        <v>31</v>
      </c>
      <c r="F647" s="29" t="s">
        <v>322</v>
      </c>
      <c r="G647" s="26" t="s">
        <v>325</v>
      </c>
      <c r="H647" s="5">
        <f t="shared" si="26"/>
        <v>-10000</v>
      </c>
      <c r="I647" s="38">
        <f t="shared" si="25"/>
        <v>3.2653061224489797</v>
      </c>
      <c r="K647" s="14" t="s">
        <v>310</v>
      </c>
      <c r="L647">
        <v>16</v>
      </c>
      <c r="M647" s="2">
        <v>490</v>
      </c>
    </row>
    <row r="648" spans="1:13" ht="12.75">
      <c r="A648" s="10"/>
      <c r="B648" s="302">
        <f>SUM(B642:B647)</f>
        <v>10000</v>
      </c>
      <c r="C648" s="10" t="s">
        <v>1</v>
      </c>
      <c r="D648" s="10"/>
      <c r="E648" s="10"/>
      <c r="F648" s="17"/>
      <c r="G648" s="17"/>
      <c r="H648" s="57">
        <v>0</v>
      </c>
      <c r="I648" s="58">
        <f t="shared" si="25"/>
        <v>20.408163265306122</v>
      </c>
      <c r="J648" s="59"/>
      <c r="K648" s="59"/>
      <c r="L648" s="59"/>
      <c r="M648" s="2">
        <v>490</v>
      </c>
    </row>
    <row r="649" spans="2:13" ht="12.75">
      <c r="B649" s="288"/>
      <c r="H649" s="5">
        <f t="shared" si="26"/>
        <v>0</v>
      </c>
      <c r="I649" s="38">
        <f t="shared" si="25"/>
        <v>0</v>
      </c>
      <c r="K649"/>
      <c r="M649" s="2">
        <v>490</v>
      </c>
    </row>
    <row r="650" spans="2:13" ht="12.75">
      <c r="B650" s="288"/>
      <c r="H650" s="5">
        <f t="shared" si="26"/>
        <v>0</v>
      </c>
      <c r="I650" s="38">
        <f t="shared" si="25"/>
        <v>0</v>
      </c>
      <c r="K650"/>
      <c r="M650" s="2">
        <v>490</v>
      </c>
    </row>
    <row r="651" spans="2:13" ht="12.75">
      <c r="B651" s="288">
        <v>3500</v>
      </c>
      <c r="C651" s="1" t="s">
        <v>37</v>
      </c>
      <c r="D651" s="1" t="s">
        <v>317</v>
      </c>
      <c r="E651" s="1" t="s">
        <v>38</v>
      </c>
      <c r="F651" s="29" t="s">
        <v>326</v>
      </c>
      <c r="G651" s="26" t="s">
        <v>229</v>
      </c>
      <c r="H651" s="5">
        <f t="shared" si="26"/>
        <v>-3500</v>
      </c>
      <c r="I651" s="38">
        <f t="shared" si="25"/>
        <v>7.142857142857143</v>
      </c>
      <c r="K651" s="14" t="s">
        <v>310</v>
      </c>
      <c r="L651">
        <v>16</v>
      </c>
      <c r="M651" s="2">
        <v>490</v>
      </c>
    </row>
    <row r="652" spans="2:13" ht="12.75">
      <c r="B652" s="288">
        <v>1000</v>
      </c>
      <c r="C652" s="1" t="s">
        <v>40</v>
      </c>
      <c r="D652" s="1" t="s">
        <v>317</v>
      </c>
      <c r="E652" s="1" t="s">
        <v>38</v>
      </c>
      <c r="F652" s="29" t="s">
        <v>327</v>
      </c>
      <c r="G652" s="26" t="s">
        <v>236</v>
      </c>
      <c r="H652" s="5">
        <f t="shared" si="26"/>
        <v>-4500</v>
      </c>
      <c r="I652" s="38">
        <f t="shared" si="25"/>
        <v>2.0408163265306123</v>
      </c>
      <c r="K652" s="14" t="s">
        <v>310</v>
      </c>
      <c r="L652">
        <v>16</v>
      </c>
      <c r="M652" s="2">
        <v>490</v>
      </c>
    </row>
    <row r="653" spans="1:13" s="59" customFormat="1" ht="12.75">
      <c r="A653" s="1"/>
      <c r="B653" s="288">
        <v>600</v>
      </c>
      <c r="C653" s="1" t="s">
        <v>47</v>
      </c>
      <c r="D653" s="1" t="s">
        <v>317</v>
      </c>
      <c r="E653" s="1" t="s">
        <v>38</v>
      </c>
      <c r="F653" s="29" t="s">
        <v>327</v>
      </c>
      <c r="G653" s="26" t="s">
        <v>280</v>
      </c>
      <c r="H653" s="5">
        <f t="shared" si="26"/>
        <v>-5100</v>
      </c>
      <c r="I653" s="38">
        <f t="shared" si="25"/>
        <v>1.2244897959183674</v>
      </c>
      <c r="J653"/>
      <c r="K653" s="14" t="s">
        <v>310</v>
      </c>
      <c r="L653">
        <v>16</v>
      </c>
      <c r="M653" s="2">
        <v>490</v>
      </c>
    </row>
    <row r="654" spans="2:13" ht="12.75">
      <c r="B654" s="288">
        <v>600</v>
      </c>
      <c r="C654" s="1" t="s">
        <v>328</v>
      </c>
      <c r="D654" s="1" t="s">
        <v>317</v>
      </c>
      <c r="E654" s="1" t="s">
        <v>38</v>
      </c>
      <c r="F654" s="29" t="s">
        <v>322</v>
      </c>
      <c r="G654" s="26" t="s">
        <v>280</v>
      </c>
      <c r="H654" s="5">
        <f t="shared" si="26"/>
        <v>-5700</v>
      </c>
      <c r="I654" s="38">
        <f t="shared" si="25"/>
        <v>1.2244897959183674</v>
      </c>
      <c r="K654" s="14" t="s">
        <v>310</v>
      </c>
      <c r="L654">
        <v>16</v>
      </c>
      <c r="M654" s="2">
        <v>490</v>
      </c>
    </row>
    <row r="655" spans="2:13" ht="12.75">
      <c r="B655" s="288">
        <v>5000</v>
      </c>
      <c r="C655" s="1" t="s">
        <v>329</v>
      </c>
      <c r="D655" s="1" t="s">
        <v>317</v>
      </c>
      <c r="E655" s="1" t="s">
        <v>38</v>
      </c>
      <c r="F655" s="29" t="s">
        <v>330</v>
      </c>
      <c r="G655" s="26" t="s">
        <v>237</v>
      </c>
      <c r="H655" s="5">
        <f>H654-B655</f>
        <v>-10700</v>
      </c>
      <c r="I655" s="38">
        <f t="shared" si="25"/>
        <v>10.204081632653061</v>
      </c>
      <c r="K655" s="14" t="s">
        <v>310</v>
      </c>
      <c r="L655">
        <v>16</v>
      </c>
      <c r="M655" s="2">
        <v>490</v>
      </c>
    </row>
    <row r="656" spans="1:13" ht="12.75">
      <c r="A656" s="10"/>
      <c r="B656" s="302">
        <f>SUM(B651:B655)</f>
        <v>10700</v>
      </c>
      <c r="C656" s="10" t="s">
        <v>52</v>
      </c>
      <c r="D656" s="10"/>
      <c r="E656" s="10"/>
      <c r="F656" s="17"/>
      <c r="G656" s="17"/>
      <c r="H656" s="57">
        <v>0</v>
      </c>
      <c r="I656" s="58">
        <f t="shared" si="25"/>
        <v>21.836734693877553</v>
      </c>
      <c r="J656" s="59"/>
      <c r="K656" s="59"/>
      <c r="L656" s="59"/>
      <c r="M656" s="2">
        <v>490</v>
      </c>
    </row>
    <row r="657" spans="2:13" ht="12.75">
      <c r="B657" s="288"/>
      <c r="H657" s="5">
        <f aca="true" t="shared" si="27" ref="H657:H753">H656-B657</f>
        <v>0</v>
      </c>
      <c r="I657" s="38">
        <f t="shared" si="25"/>
        <v>0</v>
      </c>
      <c r="K657"/>
      <c r="M657" s="2">
        <v>490</v>
      </c>
    </row>
    <row r="658" spans="2:13" ht="12.75">
      <c r="B658" s="288"/>
      <c r="H658" s="5">
        <f t="shared" si="27"/>
        <v>0</v>
      </c>
      <c r="I658" s="38">
        <f t="shared" si="25"/>
        <v>0</v>
      </c>
      <c r="K658"/>
      <c r="M658" s="2">
        <v>490</v>
      </c>
    </row>
    <row r="659" spans="2:13" ht="12.75">
      <c r="B659" s="288">
        <v>1600</v>
      </c>
      <c r="C659" s="1" t="s">
        <v>53</v>
      </c>
      <c r="D659" s="1" t="s">
        <v>317</v>
      </c>
      <c r="E659" s="1" t="s">
        <v>54</v>
      </c>
      <c r="F659" s="29" t="s">
        <v>322</v>
      </c>
      <c r="G659" s="26" t="s">
        <v>229</v>
      </c>
      <c r="H659" s="5">
        <f t="shared" si="27"/>
        <v>-1600</v>
      </c>
      <c r="I659" s="38">
        <f t="shared" si="25"/>
        <v>3.2653061224489797</v>
      </c>
      <c r="K659" s="14" t="s">
        <v>310</v>
      </c>
      <c r="L659">
        <v>16</v>
      </c>
      <c r="M659" s="2">
        <v>490</v>
      </c>
    </row>
    <row r="660" spans="2:13" ht="12.75">
      <c r="B660" s="288">
        <v>1300</v>
      </c>
      <c r="C660" s="1" t="s">
        <v>53</v>
      </c>
      <c r="D660" s="1" t="s">
        <v>317</v>
      </c>
      <c r="E660" s="1" t="s">
        <v>54</v>
      </c>
      <c r="F660" s="29" t="s">
        <v>322</v>
      </c>
      <c r="G660" s="26" t="s">
        <v>236</v>
      </c>
      <c r="H660" s="5">
        <f t="shared" si="27"/>
        <v>-2900</v>
      </c>
      <c r="I660" s="38">
        <f t="shared" si="25"/>
        <v>2.6530612244897958</v>
      </c>
      <c r="K660" s="14" t="s">
        <v>310</v>
      </c>
      <c r="L660">
        <v>16</v>
      </c>
      <c r="M660" s="2">
        <v>490</v>
      </c>
    </row>
    <row r="661" spans="1:13" s="59" customFormat="1" ht="12.75">
      <c r="A661" s="1"/>
      <c r="B661" s="288">
        <v>1000</v>
      </c>
      <c r="C661" s="1" t="s">
        <v>53</v>
      </c>
      <c r="D661" s="1" t="s">
        <v>317</v>
      </c>
      <c r="E661" s="1" t="s">
        <v>54</v>
      </c>
      <c r="F661" s="29" t="s">
        <v>322</v>
      </c>
      <c r="G661" s="26" t="s">
        <v>280</v>
      </c>
      <c r="H661" s="5">
        <f t="shared" si="27"/>
        <v>-3900</v>
      </c>
      <c r="I661" s="38">
        <f t="shared" si="25"/>
        <v>2.0408163265306123</v>
      </c>
      <c r="J661"/>
      <c r="K661" s="14" t="s">
        <v>310</v>
      </c>
      <c r="L661">
        <v>16</v>
      </c>
      <c r="M661" s="2">
        <v>490</v>
      </c>
    </row>
    <row r="662" spans="2:13" ht="12.75">
      <c r="B662" s="288">
        <v>800</v>
      </c>
      <c r="C662" s="1" t="s">
        <v>53</v>
      </c>
      <c r="D662" s="1" t="s">
        <v>317</v>
      </c>
      <c r="E662" s="1" t="s">
        <v>54</v>
      </c>
      <c r="F662" s="29" t="s">
        <v>322</v>
      </c>
      <c r="G662" s="26" t="s">
        <v>282</v>
      </c>
      <c r="H662" s="5">
        <f t="shared" si="27"/>
        <v>-4700</v>
      </c>
      <c r="I662" s="38">
        <f t="shared" si="25"/>
        <v>1.6326530612244898</v>
      </c>
      <c r="K662" s="14" t="s">
        <v>310</v>
      </c>
      <c r="L662">
        <v>16</v>
      </c>
      <c r="M662" s="2">
        <v>490</v>
      </c>
    </row>
    <row r="663" spans="2:13" ht="12.75">
      <c r="B663" s="288">
        <v>500</v>
      </c>
      <c r="C663" s="1" t="s">
        <v>53</v>
      </c>
      <c r="D663" s="1" t="s">
        <v>317</v>
      </c>
      <c r="E663" s="1" t="s">
        <v>54</v>
      </c>
      <c r="F663" s="29" t="s">
        <v>322</v>
      </c>
      <c r="G663" s="26" t="s">
        <v>237</v>
      </c>
      <c r="H663" s="5">
        <f>H662-B663</f>
        <v>-5200</v>
      </c>
      <c r="I663" s="38">
        <f t="shared" si="25"/>
        <v>1.0204081632653061</v>
      </c>
      <c r="K663" s="14" t="s">
        <v>310</v>
      </c>
      <c r="L663">
        <v>16</v>
      </c>
      <c r="M663" s="2">
        <v>490</v>
      </c>
    </row>
    <row r="664" spans="1:13" ht="12.75">
      <c r="A664" s="10"/>
      <c r="B664" s="302">
        <f>SUM(B659:B663)</f>
        <v>5200</v>
      </c>
      <c r="C664" s="10"/>
      <c r="D664" s="10"/>
      <c r="E664" s="10" t="s">
        <v>54</v>
      </c>
      <c r="F664" s="17"/>
      <c r="G664" s="17"/>
      <c r="H664" s="57">
        <v>0</v>
      </c>
      <c r="I664" s="58">
        <f t="shared" si="25"/>
        <v>10.612244897959183</v>
      </c>
      <c r="J664" s="59"/>
      <c r="K664" s="59"/>
      <c r="L664" s="59"/>
      <c r="M664" s="2">
        <v>490</v>
      </c>
    </row>
    <row r="665" spans="2:13" ht="12.75">
      <c r="B665" s="288"/>
      <c r="H665" s="5">
        <f t="shared" si="27"/>
        <v>0</v>
      </c>
      <c r="I665" s="38">
        <f t="shared" si="25"/>
        <v>0</v>
      </c>
      <c r="K665"/>
      <c r="M665" s="2">
        <v>490</v>
      </c>
    </row>
    <row r="666" spans="1:13" s="59" customFormat="1" ht="12.75">
      <c r="A666" s="1"/>
      <c r="B666" s="288"/>
      <c r="C666" s="1"/>
      <c r="D666" s="1"/>
      <c r="E666" s="1"/>
      <c r="F666" s="26"/>
      <c r="G666" s="26"/>
      <c r="H666" s="5">
        <f t="shared" si="27"/>
        <v>0</v>
      </c>
      <c r="I666" s="38">
        <f t="shared" si="25"/>
        <v>0</v>
      </c>
      <c r="J666"/>
      <c r="K666"/>
      <c r="L666"/>
      <c r="M666" s="2">
        <v>490</v>
      </c>
    </row>
    <row r="667" spans="2:13" ht="12.75">
      <c r="B667" s="288">
        <v>5000</v>
      </c>
      <c r="C667" s="1" t="s">
        <v>56</v>
      </c>
      <c r="D667" s="1" t="s">
        <v>317</v>
      </c>
      <c r="E667" s="1" t="s">
        <v>38</v>
      </c>
      <c r="F667" s="29" t="s">
        <v>331</v>
      </c>
      <c r="G667" s="26" t="s">
        <v>236</v>
      </c>
      <c r="H667" s="5">
        <f t="shared" si="27"/>
        <v>-5000</v>
      </c>
      <c r="I667" s="38">
        <f t="shared" si="25"/>
        <v>10.204081632653061</v>
      </c>
      <c r="K667" s="14" t="s">
        <v>310</v>
      </c>
      <c r="L667">
        <v>16</v>
      </c>
      <c r="M667" s="2">
        <v>490</v>
      </c>
    </row>
    <row r="668" spans="2:13" ht="12.75">
      <c r="B668" s="288">
        <v>5000</v>
      </c>
      <c r="C668" s="1" t="s">
        <v>56</v>
      </c>
      <c r="D668" s="1" t="s">
        <v>317</v>
      </c>
      <c r="E668" s="1" t="s">
        <v>38</v>
      </c>
      <c r="F668" s="29" t="s">
        <v>331</v>
      </c>
      <c r="G668" s="26" t="s">
        <v>280</v>
      </c>
      <c r="H668" s="5">
        <f t="shared" si="27"/>
        <v>-10000</v>
      </c>
      <c r="I668" s="38">
        <f t="shared" si="25"/>
        <v>10.204081632653061</v>
      </c>
      <c r="K668" s="14" t="s">
        <v>310</v>
      </c>
      <c r="L668">
        <v>16</v>
      </c>
      <c r="M668" s="2">
        <v>490</v>
      </c>
    </row>
    <row r="669" spans="2:13" ht="12.75">
      <c r="B669" s="288">
        <v>5000</v>
      </c>
      <c r="C669" s="1" t="s">
        <v>56</v>
      </c>
      <c r="D669" s="1" t="s">
        <v>317</v>
      </c>
      <c r="E669" s="1" t="s">
        <v>38</v>
      </c>
      <c r="F669" s="29" t="s">
        <v>331</v>
      </c>
      <c r="G669" s="26" t="s">
        <v>282</v>
      </c>
      <c r="H669" s="5">
        <f t="shared" si="27"/>
        <v>-15000</v>
      </c>
      <c r="I669" s="38">
        <f t="shared" si="25"/>
        <v>10.204081632653061</v>
      </c>
      <c r="K669" s="14" t="s">
        <v>310</v>
      </c>
      <c r="L669">
        <v>16</v>
      </c>
      <c r="M669" s="2">
        <v>490</v>
      </c>
    </row>
    <row r="670" spans="1:13" ht="12.75">
      <c r="A670" s="10"/>
      <c r="B670" s="302">
        <f>SUM(B667:B669)</f>
        <v>15000</v>
      </c>
      <c r="C670" s="10" t="s">
        <v>56</v>
      </c>
      <c r="D670" s="10"/>
      <c r="E670" s="10"/>
      <c r="F670" s="17"/>
      <c r="G670" s="17"/>
      <c r="H670" s="57">
        <v>0</v>
      </c>
      <c r="I670" s="58">
        <f aca="true" t="shared" si="28" ref="I670:I733">+B670/M670</f>
        <v>30.612244897959183</v>
      </c>
      <c r="J670" s="59"/>
      <c r="K670" s="59"/>
      <c r="L670" s="59"/>
      <c r="M670" s="2">
        <v>490</v>
      </c>
    </row>
    <row r="671" spans="2:13" ht="12.75">
      <c r="B671" s="288"/>
      <c r="H671" s="5">
        <f t="shared" si="27"/>
        <v>0</v>
      </c>
      <c r="I671" s="38">
        <f t="shared" si="28"/>
        <v>0</v>
      </c>
      <c r="K671"/>
      <c r="M671" s="2">
        <v>490</v>
      </c>
    </row>
    <row r="672" spans="2:13" ht="12.75">
      <c r="B672" s="288"/>
      <c r="H672" s="5">
        <f t="shared" si="27"/>
        <v>0</v>
      </c>
      <c r="I672" s="38">
        <f t="shared" si="28"/>
        <v>0</v>
      </c>
      <c r="K672"/>
      <c r="M672" s="2">
        <v>490</v>
      </c>
    </row>
    <row r="673" spans="2:13" ht="12.75">
      <c r="B673" s="288">
        <v>2000</v>
      </c>
      <c r="C673" s="1" t="s">
        <v>103</v>
      </c>
      <c r="D673" s="1" t="s">
        <v>317</v>
      </c>
      <c r="E673" s="1" t="s">
        <v>38</v>
      </c>
      <c r="F673" s="29" t="s">
        <v>322</v>
      </c>
      <c r="G673" s="26" t="s">
        <v>229</v>
      </c>
      <c r="H673" s="5">
        <f t="shared" si="27"/>
        <v>-2000</v>
      </c>
      <c r="I673" s="38">
        <f t="shared" si="28"/>
        <v>4.081632653061225</v>
      </c>
      <c r="K673" s="14" t="s">
        <v>310</v>
      </c>
      <c r="L673">
        <v>16</v>
      </c>
      <c r="M673" s="2">
        <v>490</v>
      </c>
    </row>
    <row r="674" spans="1:13" s="59" customFormat="1" ht="12.75">
      <c r="A674" s="1"/>
      <c r="B674" s="288">
        <v>2000</v>
      </c>
      <c r="C674" s="1" t="s">
        <v>103</v>
      </c>
      <c r="D674" s="1" t="s">
        <v>317</v>
      </c>
      <c r="E674" s="1" t="s">
        <v>38</v>
      </c>
      <c r="F674" s="29" t="s">
        <v>322</v>
      </c>
      <c r="G674" s="26" t="s">
        <v>236</v>
      </c>
      <c r="H674" s="5">
        <f t="shared" si="27"/>
        <v>-4000</v>
      </c>
      <c r="I674" s="38">
        <f t="shared" si="28"/>
        <v>4.081632653061225</v>
      </c>
      <c r="J674"/>
      <c r="K674" s="14" t="s">
        <v>310</v>
      </c>
      <c r="L674">
        <v>16</v>
      </c>
      <c r="M674" s="2">
        <v>490</v>
      </c>
    </row>
    <row r="675" spans="2:13" ht="12.75">
      <c r="B675" s="288">
        <v>2000</v>
      </c>
      <c r="C675" s="1" t="s">
        <v>103</v>
      </c>
      <c r="D675" s="1" t="s">
        <v>317</v>
      </c>
      <c r="E675" s="1" t="s">
        <v>38</v>
      </c>
      <c r="F675" s="29" t="s">
        <v>322</v>
      </c>
      <c r="G675" s="26" t="s">
        <v>280</v>
      </c>
      <c r="H675" s="5">
        <f t="shared" si="27"/>
        <v>-6000</v>
      </c>
      <c r="I675" s="38">
        <f t="shared" si="28"/>
        <v>4.081632653061225</v>
      </c>
      <c r="K675" s="14" t="s">
        <v>310</v>
      </c>
      <c r="L675">
        <v>16</v>
      </c>
      <c r="M675" s="2">
        <v>490</v>
      </c>
    </row>
    <row r="676" spans="2:13" ht="12.75">
      <c r="B676" s="288">
        <v>2000</v>
      </c>
      <c r="C676" s="1" t="s">
        <v>103</v>
      </c>
      <c r="D676" s="1" t="s">
        <v>317</v>
      </c>
      <c r="E676" s="1" t="s">
        <v>38</v>
      </c>
      <c r="F676" s="29" t="s">
        <v>322</v>
      </c>
      <c r="G676" s="26" t="s">
        <v>282</v>
      </c>
      <c r="H676" s="5">
        <f t="shared" si="27"/>
        <v>-8000</v>
      </c>
      <c r="I676" s="38">
        <f t="shared" si="28"/>
        <v>4.081632653061225</v>
      </c>
      <c r="K676" s="14" t="s">
        <v>310</v>
      </c>
      <c r="L676">
        <v>16</v>
      </c>
      <c r="M676" s="2">
        <v>490</v>
      </c>
    </row>
    <row r="677" spans="2:13" ht="12.75">
      <c r="B677" s="288">
        <v>2000</v>
      </c>
      <c r="C677" s="1" t="s">
        <v>103</v>
      </c>
      <c r="D677" s="1" t="s">
        <v>317</v>
      </c>
      <c r="E677" s="1" t="s">
        <v>38</v>
      </c>
      <c r="F677" s="29" t="s">
        <v>322</v>
      </c>
      <c r="G677" s="26" t="s">
        <v>237</v>
      </c>
      <c r="H677" s="5">
        <f t="shared" si="27"/>
        <v>-10000</v>
      </c>
      <c r="I677" s="38">
        <f t="shared" si="28"/>
        <v>4.081632653061225</v>
      </c>
      <c r="K677" s="14" t="s">
        <v>310</v>
      </c>
      <c r="L677">
        <v>16</v>
      </c>
      <c r="M677" s="2">
        <v>490</v>
      </c>
    </row>
    <row r="678" spans="1:13" ht="12.75">
      <c r="A678" s="10"/>
      <c r="B678" s="326">
        <f>SUM(B673:B677)</f>
        <v>10000</v>
      </c>
      <c r="C678" s="10" t="s">
        <v>103</v>
      </c>
      <c r="D678" s="10"/>
      <c r="E678" s="10"/>
      <c r="F678" s="17"/>
      <c r="G678" s="17"/>
      <c r="H678" s="57">
        <v>0</v>
      </c>
      <c r="I678" s="58">
        <f t="shared" si="28"/>
        <v>20.408163265306122</v>
      </c>
      <c r="J678" s="59"/>
      <c r="K678" s="59"/>
      <c r="L678" s="59"/>
      <c r="M678" s="2">
        <v>490</v>
      </c>
    </row>
    <row r="679" spans="1:13" s="59" customFormat="1" ht="12.75">
      <c r="A679" s="1"/>
      <c r="B679" s="288"/>
      <c r="C679" s="1"/>
      <c r="D679" s="1"/>
      <c r="E679" s="1"/>
      <c r="F679" s="26"/>
      <c r="G679" s="26"/>
      <c r="H679" s="5">
        <f t="shared" si="27"/>
        <v>0</v>
      </c>
      <c r="I679" s="38">
        <f t="shared" si="28"/>
        <v>0</v>
      </c>
      <c r="J679"/>
      <c r="K679"/>
      <c r="L679"/>
      <c r="M679" s="2">
        <v>490</v>
      </c>
    </row>
    <row r="680" spans="2:13" ht="12.75">
      <c r="B680" s="288"/>
      <c r="H680" s="5">
        <f t="shared" si="27"/>
        <v>0</v>
      </c>
      <c r="I680" s="38">
        <f t="shared" si="28"/>
        <v>0</v>
      </c>
      <c r="K680"/>
      <c r="M680" s="2">
        <v>490</v>
      </c>
    </row>
    <row r="681" spans="2:13" ht="12.75">
      <c r="B681" s="288">
        <v>1000</v>
      </c>
      <c r="C681" s="1" t="s">
        <v>332</v>
      </c>
      <c r="D681" s="1" t="s">
        <v>317</v>
      </c>
      <c r="E681" s="1" t="s">
        <v>63</v>
      </c>
      <c r="F681" s="29" t="s">
        <v>322</v>
      </c>
      <c r="G681" s="26" t="s">
        <v>229</v>
      </c>
      <c r="H681" s="5">
        <f t="shared" si="27"/>
        <v>-1000</v>
      </c>
      <c r="I681" s="38">
        <f t="shared" si="28"/>
        <v>2.0408163265306123</v>
      </c>
      <c r="K681" s="14" t="s">
        <v>310</v>
      </c>
      <c r="L681">
        <v>16</v>
      </c>
      <c r="M681" s="2">
        <v>490</v>
      </c>
    </row>
    <row r="682" spans="2:13" ht="12.75">
      <c r="B682" s="288">
        <v>900</v>
      </c>
      <c r="C682" s="1" t="s">
        <v>332</v>
      </c>
      <c r="D682" s="1" t="s">
        <v>317</v>
      </c>
      <c r="E682" s="1" t="s">
        <v>63</v>
      </c>
      <c r="F682" s="29" t="s">
        <v>322</v>
      </c>
      <c r="G682" s="26" t="s">
        <v>280</v>
      </c>
      <c r="H682" s="5">
        <f t="shared" si="27"/>
        <v>-1900</v>
      </c>
      <c r="I682" s="38">
        <f t="shared" si="28"/>
        <v>1.836734693877551</v>
      </c>
      <c r="K682" s="14" t="s">
        <v>310</v>
      </c>
      <c r="L682">
        <v>16</v>
      </c>
      <c r="M682" s="2">
        <v>490</v>
      </c>
    </row>
    <row r="683" spans="1:13" ht="12.75">
      <c r="A683" s="10"/>
      <c r="B683" s="302">
        <f>SUM(B681:B682)</f>
        <v>1900</v>
      </c>
      <c r="C683" s="10"/>
      <c r="D683" s="10"/>
      <c r="E683" s="10" t="s">
        <v>63</v>
      </c>
      <c r="F683" s="17"/>
      <c r="G683" s="17"/>
      <c r="H683" s="57">
        <v>0</v>
      </c>
      <c r="I683" s="58">
        <f t="shared" si="28"/>
        <v>3.877551020408163</v>
      </c>
      <c r="J683" s="59"/>
      <c r="K683" s="59"/>
      <c r="L683" s="59"/>
      <c r="M683" s="2">
        <v>490</v>
      </c>
    </row>
    <row r="684" spans="2:13" ht="12.75">
      <c r="B684" s="288"/>
      <c r="H684" s="5">
        <f t="shared" si="27"/>
        <v>0</v>
      </c>
      <c r="I684" s="38">
        <f t="shared" si="28"/>
        <v>0</v>
      </c>
      <c r="K684"/>
      <c r="M684" s="2">
        <v>490</v>
      </c>
    </row>
    <row r="685" spans="2:13" ht="12.75">
      <c r="B685" s="288"/>
      <c r="H685" s="5">
        <f t="shared" si="27"/>
        <v>0</v>
      </c>
      <c r="I685" s="38">
        <f t="shared" si="28"/>
        <v>0</v>
      </c>
      <c r="K685"/>
      <c r="M685" s="2">
        <v>490</v>
      </c>
    </row>
    <row r="686" spans="2:13" ht="12.75">
      <c r="B686" s="288"/>
      <c r="H686" s="5">
        <f t="shared" si="27"/>
        <v>0</v>
      </c>
      <c r="I686" s="38">
        <f t="shared" si="28"/>
        <v>0</v>
      </c>
      <c r="K686"/>
      <c r="M686" s="2">
        <v>490</v>
      </c>
    </row>
    <row r="687" spans="2:13" ht="12.75">
      <c r="B687" s="288"/>
      <c r="H687" s="5">
        <f t="shared" si="27"/>
        <v>0</v>
      </c>
      <c r="I687" s="38">
        <f t="shared" si="28"/>
        <v>0</v>
      </c>
      <c r="K687"/>
      <c r="M687" s="2">
        <v>490</v>
      </c>
    </row>
    <row r="688" spans="1:13" ht="12.75">
      <c r="A688" s="10"/>
      <c r="B688" s="302">
        <f>+B694+B703+B712+B718+B725+B730</f>
        <v>120400</v>
      </c>
      <c r="C688" s="53" t="s">
        <v>333</v>
      </c>
      <c r="D688" s="54" t="s">
        <v>1110</v>
      </c>
      <c r="E688" s="53" t="s">
        <v>91</v>
      </c>
      <c r="F688" s="69" t="s">
        <v>1035</v>
      </c>
      <c r="G688" s="56" t="s">
        <v>106</v>
      </c>
      <c r="H688" s="57"/>
      <c r="I688" s="58">
        <f t="shared" si="28"/>
        <v>245.71428571428572</v>
      </c>
      <c r="J688" s="58"/>
      <c r="K688" s="58"/>
      <c r="L688" s="59"/>
      <c r="M688" s="2">
        <v>490</v>
      </c>
    </row>
    <row r="689" spans="1:13" s="59" customFormat="1" ht="12.75">
      <c r="A689" s="1"/>
      <c r="B689" s="288"/>
      <c r="C689" s="1"/>
      <c r="D689" s="1"/>
      <c r="E689" s="1"/>
      <c r="F689" s="26"/>
      <c r="G689" s="26"/>
      <c r="H689" s="5">
        <f t="shared" si="27"/>
        <v>0</v>
      </c>
      <c r="I689" s="38">
        <f t="shared" si="28"/>
        <v>0</v>
      </c>
      <c r="J689"/>
      <c r="K689"/>
      <c r="L689"/>
      <c r="M689" s="2">
        <v>490</v>
      </c>
    </row>
    <row r="690" spans="2:13" ht="12.75">
      <c r="B690" s="288">
        <v>5000</v>
      </c>
      <c r="C690" s="1" t="s">
        <v>0</v>
      </c>
      <c r="D690" s="1" t="s">
        <v>12</v>
      </c>
      <c r="E690" s="1" t="s">
        <v>94</v>
      </c>
      <c r="F690" s="60" t="s">
        <v>334</v>
      </c>
      <c r="G690" s="26" t="s">
        <v>236</v>
      </c>
      <c r="H690" s="5">
        <f t="shared" si="27"/>
        <v>-5000</v>
      </c>
      <c r="I690" s="38">
        <f t="shared" si="28"/>
        <v>10.204081632653061</v>
      </c>
      <c r="K690" t="s">
        <v>0</v>
      </c>
      <c r="L690">
        <v>17</v>
      </c>
      <c r="M690" s="2">
        <v>490</v>
      </c>
    </row>
    <row r="691" spans="2:13" ht="12.75">
      <c r="B691" s="288">
        <v>7500</v>
      </c>
      <c r="C691" s="1" t="s">
        <v>0</v>
      </c>
      <c r="D691" s="1" t="s">
        <v>12</v>
      </c>
      <c r="E691" s="1" t="s">
        <v>18</v>
      </c>
      <c r="F691" s="60" t="s">
        <v>335</v>
      </c>
      <c r="G691" s="26" t="s">
        <v>236</v>
      </c>
      <c r="H691" s="5">
        <f t="shared" si="27"/>
        <v>-12500</v>
      </c>
      <c r="I691" s="38">
        <f t="shared" si="28"/>
        <v>15.306122448979592</v>
      </c>
      <c r="K691" t="s">
        <v>0</v>
      </c>
      <c r="L691">
        <v>17</v>
      </c>
      <c r="M691" s="2">
        <v>490</v>
      </c>
    </row>
    <row r="692" spans="2:13" ht="12.75">
      <c r="B692" s="288">
        <v>9000</v>
      </c>
      <c r="C692" s="1" t="s">
        <v>0</v>
      </c>
      <c r="D692" s="1" t="s">
        <v>12</v>
      </c>
      <c r="E692" s="1" t="s">
        <v>172</v>
      </c>
      <c r="F692" s="60" t="s">
        <v>337</v>
      </c>
      <c r="G692" s="26" t="s">
        <v>236</v>
      </c>
      <c r="H692" s="5">
        <f t="shared" si="27"/>
        <v>-21500</v>
      </c>
      <c r="I692" s="38">
        <f t="shared" si="28"/>
        <v>18.367346938775512</v>
      </c>
      <c r="K692" t="s">
        <v>0</v>
      </c>
      <c r="L692">
        <v>17</v>
      </c>
      <c r="M692" s="2">
        <v>490</v>
      </c>
    </row>
    <row r="693" spans="1:13" s="59" customFormat="1" ht="12.75">
      <c r="A693" s="1"/>
      <c r="B693" s="288">
        <v>7500</v>
      </c>
      <c r="C693" s="1" t="s">
        <v>0</v>
      </c>
      <c r="D693" s="1" t="s">
        <v>12</v>
      </c>
      <c r="E693" s="1" t="s">
        <v>18</v>
      </c>
      <c r="F693" s="60" t="s">
        <v>336</v>
      </c>
      <c r="G693" s="26" t="s">
        <v>280</v>
      </c>
      <c r="H693" s="5">
        <f t="shared" si="27"/>
        <v>-29000</v>
      </c>
      <c r="I693" s="38">
        <f t="shared" si="28"/>
        <v>15.306122448979592</v>
      </c>
      <c r="J693"/>
      <c r="K693" t="s">
        <v>0</v>
      </c>
      <c r="L693">
        <v>17</v>
      </c>
      <c r="M693" s="2">
        <v>490</v>
      </c>
    </row>
    <row r="694" spans="1:13" ht="12.75">
      <c r="A694" s="10"/>
      <c r="B694" s="302">
        <f>SUM(B690:B693)</f>
        <v>29000</v>
      </c>
      <c r="C694" s="10" t="s">
        <v>0</v>
      </c>
      <c r="D694" s="10"/>
      <c r="E694" s="10"/>
      <c r="F694" s="17"/>
      <c r="G694" s="17"/>
      <c r="H694" s="57">
        <v>0</v>
      </c>
      <c r="I694" s="58">
        <f t="shared" si="28"/>
        <v>59.183673469387756</v>
      </c>
      <c r="J694" s="59"/>
      <c r="K694" s="59"/>
      <c r="L694" s="59"/>
      <c r="M694" s="2">
        <v>490</v>
      </c>
    </row>
    <row r="695" spans="2:13" ht="12.75">
      <c r="B695" s="288"/>
      <c r="H695" s="5">
        <f t="shared" si="27"/>
        <v>0</v>
      </c>
      <c r="I695" s="38">
        <f t="shared" si="28"/>
        <v>0</v>
      </c>
      <c r="K695"/>
      <c r="M695" s="2">
        <v>490</v>
      </c>
    </row>
    <row r="696" spans="2:13" ht="12.75">
      <c r="B696" s="288"/>
      <c r="H696" s="5">
        <f t="shared" si="27"/>
        <v>0</v>
      </c>
      <c r="I696" s="38">
        <f t="shared" si="28"/>
        <v>0</v>
      </c>
      <c r="K696"/>
      <c r="M696" s="2">
        <v>490</v>
      </c>
    </row>
    <row r="697" spans="1:256" s="59" customFormat="1" ht="12.75">
      <c r="A697" s="1"/>
      <c r="B697" s="288">
        <v>1000</v>
      </c>
      <c r="C697" s="1" t="s">
        <v>260</v>
      </c>
      <c r="D697" s="11" t="s">
        <v>12</v>
      </c>
      <c r="E697" s="1" t="s">
        <v>38</v>
      </c>
      <c r="F697" s="26" t="s">
        <v>338</v>
      </c>
      <c r="G697" s="26" t="s">
        <v>236</v>
      </c>
      <c r="H697" s="5">
        <f t="shared" si="27"/>
        <v>-1000</v>
      </c>
      <c r="I697" s="38">
        <f t="shared" si="28"/>
        <v>2.0408163265306123</v>
      </c>
      <c r="J697"/>
      <c r="K697" s="14" t="s">
        <v>94</v>
      </c>
      <c r="L697">
        <v>17</v>
      </c>
      <c r="M697" s="2">
        <v>490</v>
      </c>
      <c r="IV697" s="59">
        <f>SUM(M697:IU697)</f>
        <v>490</v>
      </c>
    </row>
    <row r="698" spans="2:13" ht="12.75">
      <c r="B698" s="288">
        <v>1000</v>
      </c>
      <c r="C698" s="1" t="s">
        <v>260</v>
      </c>
      <c r="D698" s="11" t="s">
        <v>12</v>
      </c>
      <c r="E698" s="1" t="s">
        <v>38</v>
      </c>
      <c r="F698" s="26" t="s">
        <v>339</v>
      </c>
      <c r="G698" s="26" t="s">
        <v>236</v>
      </c>
      <c r="H698" s="5">
        <f>H697-B698</f>
        <v>-2000</v>
      </c>
      <c r="I698" s="38">
        <f t="shared" si="28"/>
        <v>2.0408163265306123</v>
      </c>
      <c r="K698" t="s">
        <v>18</v>
      </c>
      <c r="L698">
        <v>17</v>
      </c>
      <c r="M698" s="2">
        <v>490</v>
      </c>
    </row>
    <row r="699" spans="2:13" ht="12.75">
      <c r="B699" s="288">
        <v>1000</v>
      </c>
      <c r="C699" s="1" t="s">
        <v>260</v>
      </c>
      <c r="D699" s="11" t="s">
        <v>12</v>
      </c>
      <c r="E699" s="1" t="s">
        <v>38</v>
      </c>
      <c r="F699" s="26" t="s">
        <v>339</v>
      </c>
      <c r="G699" s="26" t="s">
        <v>236</v>
      </c>
      <c r="H699" s="5">
        <f>H698-B699</f>
        <v>-3000</v>
      </c>
      <c r="I699" s="38">
        <f t="shared" si="28"/>
        <v>2.0408163265306123</v>
      </c>
      <c r="K699" t="s">
        <v>18</v>
      </c>
      <c r="L699">
        <v>17</v>
      </c>
      <c r="M699" s="2">
        <v>490</v>
      </c>
    </row>
    <row r="700" spans="2:13" ht="12.75">
      <c r="B700" s="288">
        <v>1000</v>
      </c>
      <c r="C700" s="1" t="s">
        <v>260</v>
      </c>
      <c r="D700" s="11" t="s">
        <v>12</v>
      </c>
      <c r="E700" s="1" t="s">
        <v>38</v>
      </c>
      <c r="F700" s="26" t="s">
        <v>339</v>
      </c>
      <c r="G700" s="26" t="s">
        <v>280</v>
      </c>
      <c r="H700" s="5">
        <f>H699-B700</f>
        <v>-4000</v>
      </c>
      <c r="I700" s="38">
        <f t="shared" si="28"/>
        <v>2.0408163265306123</v>
      </c>
      <c r="K700" t="s">
        <v>18</v>
      </c>
      <c r="L700">
        <v>17</v>
      </c>
      <c r="M700" s="2">
        <v>490</v>
      </c>
    </row>
    <row r="701" spans="2:13" ht="12.75">
      <c r="B701" s="288">
        <v>1000</v>
      </c>
      <c r="C701" s="1" t="s">
        <v>260</v>
      </c>
      <c r="D701" s="11" t="s">
        <v>12</v>
      </c>
      <c r="E701" s="1" t="s">
        <v>38</v>
      </c>
      <c r="F701" s="26" t="s">
        <v>339</v>
      </c>
      <c r="G701" s="26" t="s">
        <v>280</v>
      </c>
      <c r="H701" s="5">
        <f>H700-B701</f>
        <v>-5000</v>
      </c>
      <c r="I701" s="38">
        <f t="shared" si="28"/>
        <v>2.0408163265306123</v>
      </c>
      <c r="K701" t="s">
        <v>18</v>
      </c>
      <c r="L701">
        <v>17</v>
      </c>
      <c r="M701" s="2">
        <v>490</v>
      </c>
    </row>
    <row r="702" spans="1:13" s="59" customFormat="1" ht="12.75">
      <c r="A702" s="1"/>
      <c r="B702" s="288">
        <v>15000</v>
      </c>
      <c r="C702" s="1" t="s">
        <v>260</v>
      </c>
      <c r="D702" s="11" t="s">
        <v>12</v>
      </c>
      <c r="E702" s="1" t="s">
        <v>38</v>
      </c>
      <c r="F702" s="26" t="s">
        <v>340</v>
      </c>
      <c r="G702" s="26" t="s">
        <v>236</v>
      </c>
      <c r="H702" s="5">
        <f>H701-B702</f>
        <v>-20000</v>
      </c>
      <c r="I702" s="38">
        <f t="shared" si="28"/>
        <v>30.612244897959183</v>
      </c>
      <c r="J702"/>
      <c r="K702" t="s">
        <v>172</v>
      </c>
      <c r="L702">
        <v>17</v>
      </c>
      <c r="M702" s="2">
        <v>490</v>
      </c>
    </row>
    <row r="703" spans="1:13" s="14" customFormat="1" ht="12.75">
      <c r="A703" s="10"/>
      <c r="B703" s="302">
        <f>SUM(B697:B702)</f>
        <v>20000</v>
      </c>
      <c r="C703" s="10" t="s">
        <v>52</v>
      </c>
      <c r="D703" s="10"/>
      <c r="E703" s="10"/>
      <c r="F703" s="17"/>
      <c r="G703" s="17"/>
      <c r="H703" s="57">
        <v>0</v>
      </c>
      <c r="I703" s="58">
        <f t="shared" si="28"/>
        <v>40.816326530612244</v>
      </c>
      <c r="J703" s="59"/>
      <c r="K703" s="59"/>
      <c r="L703" s="59"/>
      <c r="M703" s="2">
        <v>490</v>
      </c>
    </row>
    <row r="704" spans="2:13" ht="12.75">
      <c r="B704" s="288"/>
      <c r="H704" s="5">
        <f t="shared" si="27"/>
        <v>0</v>
      </c>
      <c r="I704" s="38">
        <f t="shared" si="28"/>
        <v>0</v>
      </c>
      <c r="K704"/>
      <c r="M704" s="2">
        <v>490</v>
      </c>
    </row>
    <row r="705" spans="2:13" ht="12.75">
      <c r="B705" s="325"/>
      <c r="H705" s="5">
        <f t="shared" si="27"/>
        <v>0</v>
      </c>
      <c r="I705" s="38">
        <f t="shared" si="28"/>
        <v>0</v>
      </c>
      <c r="K705"/>
      <c r="M705" s="2">
        <v>490</v>
      </c>
    </row>
    <row r="706" spans="2:13" ht="12.75">
      <c r="B706" s="288">
        <v>1500</v>
      </c>
      <c r="C706" s="1" t="s">
        <v>53</v>
      </c>
      <c r="D706" s="11" t="s">
        <v>12</v>
      </c>
      <c r="E706" s="1" t="s">
        <v>54</v>
      </c>
      <c r="F706" s="26" t="s">
        <v>341</v>
      </c>
      <c r="G706" s="26" t="s">
        <v>236</v>
      </c>
      <c r="H706" s="5">
        <f t="shared" si="27"/>
        <v>-1500</v>
      </c>
      <c r="I706" s="38">
        <f t="shared" si="28"/>
        <v>3.061224489795918</v>
      </c>
      <c r="K706" s="14" t="s">
        <v>94</v>
      </c>
      <c r="L706">
        <v>17</v>
      </c>
      <c r="M706" s="2">
        <v>490</v>
      </c>
    </row>
    <row r="707" spans="1:13" s="59" customFormat="1" ht="12.75">
      <c r="A707" s="1"/>
      <c r="B707" s="288">
        <v>1000</v>
      </c>
      <c r="C707" s="1" t="s">
        <v>53</v>
      </c>
      <c r="D707" s="11" t="s">
        <v>12</v>
      </c>
      <c r="E707" s="1" t="s">
        <v>54</v>
      </c>
      <c r="F707" s="26" t="s">
        <v>339</v>
      </c>
      <c r="G707" s="26" t="s">
        <v>236</v>
      </c>
      <c r="H707" s="5">
        <f t="shared" si="27"/>
        <v>-2500</v>
      </c>
      <c r="I707" s="38">
        <f t="shared" si="28"/>
        <v>2.0408163265306123</v>
      </c>
      <c r="J707"/>
      <c r="K707" t="s">
        <v>18</v>
      </c>
      <c r="L707">
        <v>17</v>
      </c>
      <c r="M707" s="2">
        <v>490</v>
      </c>
    </row>
    <row r="708" spans="2:13" ht="12.75">
      <c r="B708" s="288">
        <v>2000</v>
      </c>
      <c r="C708" s="1" t="s">
        <v>342</v>
      </c>
      <c r="D708" s="11" t="s">
        <v>12</v>
      </c>
      <c r="E708" s="1" t="s">
        <v>54</v>
      </c>
      <c r="F708" s="26" t="s">
        <v>339</v>
      </c>
      <c r="G708" s="26" t="s">
        <v>236</v>
      </c>
      <c r="H708" s="5">
        <f t="shared" si="27"/>
        <v>-4500</v>
      </c>
      <c r="I708" s="38">
        <f t="shared" si="28"/>
        <v>4.081632653061225</v>
      </c>
      <c r="K708" t="s">
        <v>18</v>
      </c>
      <c r="L708">
        <v>17</v>
      </c>
      <c r="M708" s="2">
        <v>490</v>
      </c>
    </row>
    <row r="709" spans="2:13" ht="12.75">
      <c r="B709" s="288">
        <v>1400</v>
      </c>
      <c r="C709" s="1" t="s">
        <v>53</v>
      </c>
      <c r="D709" s="11" t="s">
        <v>12</v>
      </c>
      <c r="E709" s="1" t="s">
        <v>54</v>
      </c>
      <c r="F709" s="26" t="s">
        <v>339</v>
      </c>
      <c r="G709" s="26" t="s">
        <v>280</v>
      </c>
      <c r="H709" s="5">
        <f t="shared" si="27"/>
        <v>-5900</v>
      </c>
      <c r="I709" s="38">
        <f t="shared" si="28"/>
        <v>2.857142857142857</v>
      </c>
      <c r="K709" t="s">
        <v>18</v>
      </c>
      <c r="L709">
        <v>17</v>
      </c>
      <c r="M709" s="2">
        <v>490</v>
      </c>
    </row>
    <row r="710" spans="1:13" ht="12.75">
      <c r="A710" s="11"/>
      <c r="B710" s="292">
        <v>1500</v>
      </c>
      <c r="C710" s="11" t="s">
        <v>343</v>
      </c>
      <c r="D710" s="11" t="s">
        <v>12</v>
      </c>
      <c r="E710" s="11" t="s">
        <v>54</v>
      </c>
      <c r="F710" s="29" t="s">
        <v>339</v>
      </c>
      <c r="G710" s="29" t="s">
        <v>280</v>
      </c>
      <c r="H710" s="5">
        <f t="shared" si="27"/>
        <v>-7400</v>
      </c>
      <c r="I710" s="38">
        <f t="shared" si="28"/>
        <v>3.061224489795918</v>
      </c>
      <c r="J710" s="14"/>
      <c r="K710" s="14" t="s">
        <v>18</v>
      </c>
      <c r="L710" s="14">
        <v>17</v>
      </c>
      <c r="M710" s="2">
        <v>490</v>
      </c>
    </row>
    <row r="711" spans="2:13" ht="12.75">
      <c r="B711" s="288">
        <v>3000</v>
      </c>
      <c r="C711" s="1" t="s">
        <v>265</v>
      </c>
      <c r="D711" s="11" t="s">
        <v>12</v>
      </c>
      <c r="E711" s="1" t="s">
        <v>54</v>
      </c>
      <c r="F711" s="26" t="s">
        <v>344</v>
      </c>
      <c r="G711" s="26" t="s">
        <v>236</v>
      </c>
      <c r="H711" s="5">
        <f t="shared" si="27"/>
        <v>-10400</v>
      </c>
      <c r="I711" s="38">
        <f t="shared" si="28"/>
        <v>6.122448979591836</v>
      </c>
      <c r="K711" t="s">
        <v>172</v>
      </c>
      <c r="L711">
        <v>17</v>
      </c>
      <c r="M711" s="2">
        <v>490</v>
      </c>
    </row>
    <row r="712" spans="1:13" ht="12.75">
      <c r="A712" s="10"/>
      <c r="B712" s="326">
        <f>SUM(B706:B711)</f>
        <v>10400</v>
      </c>
      <c r="C712" s="10"/>
      <c r="D712" s="10"/>
      <c r="E712" s="10" t="s">
        <v>54</v>
      </c>
      <c r="F712" s="17"/>
      <c r="G712" s="17"/>
      <c r="H712" s="57">
        <v>0</v>
      </c>
      <c r="I712" s="58">
        <f t="shared" si="28"/>
        <v>21.224489795918366</v>
      </c>
      <c r="J712" s="59"/>
      <c r="K712" s="59"/>
      <c r="L712" s="59"/>
      <c r="M712" s="2">
        <v>490</v>
      </c>
    </row>
    <row r="713" spans="2:13" ht="12.75">
      <c r="B713" s="288"/>
      <c r="H713" s="5">
        <f t="shared" si="27"/>
        <v>0</v>
      </c>
      <c r="I713" s="38">
        <f t="shared" si="28"/>
        <v>0</v>
      </c>
      <c r="K713"/>
      <c r="M713" s="2">
        <v>490</v>
      </c>
    </row>
    <row r="714" spans="2:13" ht="12.75">
      <c r="B714" s="288"/>
      <c r="H714" s="5">
        <f t="shared" si="27"/>
        <v>0</v>
      </c>
      <c r="I714" s="38">
        <f t="shared" si="28"/>
        <v>0</v>
      </c>
      <c r="K714"/>
      <c r="M714" s="2">
        <v>490</v>
      </c>
    </row>
    <row r="715" spans="2:13" ht="12.75">
      <c r="B715" s="288">
        <v>3000</v>
      </c>
      <c r="C715" s="1" t="s">
        <v>56</v>
      </c>
      <c r="D715" s="11" t="s">
        <v>12</v>
      </c>
      <c r="E715" s="1" t="s">
        <v>38</v>
      </c>
      <c r="F715" s="26" t="s">
        <v>345</v>
      </c>
      <c r="G715" s="26" t="s">
        <v>236</v>
      </c>
      <c r="H715" s="5">
        <f t="shared" si="27"/>
        <v>-3000</v>
      </c>
      <c r="I715" s="38">
        <f t="shared" si="28"/>
        <v>6.122448979591836</v>
      </c>
      <c r="K715" s="14" t="s">
        <v>94</v>
      </c>
      <c r="L715">
        <v>17</v>
      </c>
      <c r="M715" s="2">
        <v>490</v>
      </c>
    </row>
    <row r="716" spans="2:13" ht="12.75">
      <c r="B716" s="288">
        <v>5000</v>
      </c>
      <c r="C716" s="1" t="s">
        <v>56</v>
      </c>
      <c r="D716" s="11" t="s">
        <v>12</v>
      </c>
      <c r="E716" s="1" t="s">
        <v>38</v>
      </c>
      <c r="F716" s="26" t="s">
        <v>346</v>
      </c>
      <c r="G716" s="26" t="s">
        <v>236</v>
      </c>
      <c r="H716" s="5">
        <f t="shared" si="27"/>
        <v>-8000</v>
      </c>
      <c r="I716" s="38">
        <f t="shared" si="28"/>
        <v>10.204081632653061</v>
      </c>
      <c r="K716" t="s">
        <v>18</v>
      </c>
      <c r="L716">
        <v>17</v>
      </c>
      <c r="M716" s="2">
        <v>490</v>
      </c>
    </row>
    <row r="717" spans="2:13" ht="12.75">
      <c r="B717" s="288">
        <v>5000</v>
      </c>
      <c r="C717" s="1" t="s">
        <v>56</v>
      </c>
      <c r="D717" s="11" t="s">
        <v>12</v>
      </c>
      <c r="E717" s="1" t="s">
        <v>38</v>
      </c>
      <c r="F717" s="26" t="s">
        <v>346</v>
      </c>
      <c r="G717" s="26" t="s">
        <v>280</v>
      </c>
      <c r="H717" s="5">
        <f t="shared" si="27"/>
        <v>-13000</v>
      </c>
      <c r="I717" s="38">
        <f t="shared" si="28"/>
        <v>10.204081632653061</v>
      </c>
      <c r="K717" t="s">
        <v>18</v>
      </c>
      <c r="L717">
        <v>17</v>
      </c>
      <c r="M717" s="2">
        <v>490</v>
      </c>
    </row>
    <row r="718" spans="1:13" s="59" customFormat="1" ht="12.75">
      <c r="A718" s="10"/>
      <c r="B718" s="302">
        <f>SUM(B715:B717)</f>
        <v>13000</v>
      </c>
      <c r="C718" s="10" t="s">
        <v>56</v>
      </c>
      <c r="D718" s="10"/>
      <c r="E718" s="10"/>
      <c r="F718" s="17"/>
      <c r="G718" s="17"/>
      <c r="H718" s="57">
        <v>0</v>
      </c>
      <c r="I718" s="58">
        <f t="shared" si="28"/>
        <v>26.53061224489796</v>
      </c>
      <c r="M718" s="2">
        <v>490</v>
      </c>
    </row>
    <row r="719" spans="2:13" ht="12.75">
      <c r="B719" s="288"/>
      <c r="H719" s="5">
        <f t="shared" si="27"/>
        <v>0</v>
      </c>
      <c r="I719" s="38">
        <f t="shared" si="28"/>
        <v>0</v>
      </c>
      <c r="K719"/>
      <c r="M719" s="2">
        <v>490</v>
      </c>
    </row>
    <row r="720" spans="2:13" ht="12.75">
      <c r="B720" s="288"/>
      <c r="H720" s="5">
        <f t="shared" si="27"/>
        <v>0</v>
      </c>
      <c r="I720" s="38">
        <f t="shared" si="28"/>
        <v>0</v>
      </c>
      <c r="K720"/>
      <c r="M720" s="2">
        <v>490</v>
      </c>
    </row>
    <row r="721" spans="2:13" ht="12.75">
      <c r="B721" s="288">
        <v>2000</v>
      </c>
      <c r="C721" s="1" t="s">
        <v>103</v>
      </c>
      <c r="D721" s="11" t="s">
        <v>12</v>
      </c>
      <c r="E721" s="1" t="s">
        <v>38</v>
      </c>
      <c r="F721" s="26" t="s">
        <v>341</v>
      </c>
      <c r="G721" s="26" t="s">
        <v>236</v>
      </c>
      <c r="H721" s="5">
        <f t="shared" si="27"/>
        <v>-2000</v>
      </c>
      <c r="I721" s="38">
        <f t="shared" si="28"/>
        <v>4.081632653061225</v>
      </c>
      <c r="K721" s="14" t="s">
        <v>94</v>
      </c>
      <c r="L721">
        <v>17</v>
      </c>
      <c r="M721" s="2">
        <v>490</v>
      </c>
    </row>
    <row r="722" spans="2:13" ht="12.75">
      <c r="B722" s="288">
        <v>2000</v>
      </c>
      <c r="C722" s="1" t="s">
        <v>59</v>
      </c>
      <c r="D722" s="11" t="s">
        <v>12</v>
      </c>
      <c r="E722" s="1" t="s">
        <v>38</v>
      </c>
      <c r="F722" s="26" t="s">
        <v>339</v>
      </c>
      <c r="G722" s="26" t="s">
        <v>236</v>
      </c>
      <c r="H722" s="5">
        <f t="shared" si="27"/>
        <v>-4000</v>
      </c>
      <c r="I722" s="38">
        <f t="shared" si="28"/>
        <v>4.081632653061225</v>
      </c>
      <c r="K722" t="s">
        <v>18</v>
      </c>
      <c r="L722">
        <v>17</v>
      </c>
      <c r="M722" s="2">
        <v>490</v>
      </c>
    </row>
    <row r="723" spans="1:13" s="59" customFormat="1" ht="12.75">
      <c r="A723" s="1"/>
      <c r="B723" s="288">
        <v>2000</v>
      </c>
      <c r="C723" s="1" t="s">
        <v>59</v>
      </c>
      <c r="D723" s="11" t="s">
        <v>12</v>
      </c>
      <c r="E723" s="1" t="s">
        <v>38</v>
      </c>
      <c r="F723" s="26" t="s">
        <v>339</v>
      </c>
      <c r="G723" s="26" t="s">
        <v>280</v>
      </c>
      <c r="H723" s="5">
        <f t="shared" si="27"/>
        <v>-6000</v>
      </c>
      <c r="I723" s="38">
        <f t="shared" si="28"/>
        <v>4.081632653061225</v>
      </c>
      <c r="J723"/>
      <c r="K723" t="s">
        <v>18</v>
      </c>
      <c r="L723">
        <v>17</v>
      </c>
      <c r="M723" s="2">
        <v>490</v>
      </c>
    </row>
    <row r="724" spans="2:13" ht="12.75">
      <c r="B724" s="288">
        <v>2000</v>
      </c>
      <c r="C724" s="1" t="s">
        <v>103</v>
      </c>
      <c r="D724" s="11" t="s">
        <v>12</v>
      </c>
      <c r="E724" s="1" t="s">
        <v>38</v>
      </c>
      <c r="F724" s="26" t="s">
        <v>344</v>
      </c>
      <c r="G724" s="26" t="s">
        <v>236</v>
      </c>
      <c r="H724" s="5">
        <f t="shared" si="27"/>
        <v>-8000</v>
      </c>
      <c r="I724" s="38">
        <f t="shared" si="28"/>
        <v>4.081632653061225</v>
      </c>
      <c r="K724" t="s">
        <v>172</v>
      </c>
      <c r="L724">
        <v>17</v>
      </c>
      <c r="M724" s="2">
        <v>490</v>
      </c>
    </row>
    <row r="725" spans="1:13" ht="12.75">
      <c r="A725" s="10"/>
      <c r="B725" s="302">
        <f>SUM(B721:B724)</f>
        <v>8000</v>
      </c>
      <c r="C725" s="10" t="s">
        <v>103</v>
      </c>
      <c r="D725" s="10"/>
      <c r="E725" s="10"/>
      <c r="F725" s="17"/>
      <c r="G725" s="17"/>
      <c r="H725" s="57">
        <v>0</v>
      </c>
      <c r="I725" s="58">
        <f t="shared" si="28"/>
        <v>16.3265306122449</v>
      </c>
      <c r="J725" s="59"/>
      <c r="K725" s="59"/>
      <c r="L725" s="59"/>
      <c r="M725" s="2">
        <v>490</v>
      </c>
    </row>
    <row r="726" spans="2:13" ht="12.75">
      <c r="B726" s="288"/>
      <c r="H726" s="5">
        <f t="shared" si="27"/>
        <v>0</v>
      </c>
      <c r="I726" s="38">
        <f t="shared" si="28"/>
        <v>0</v>
      </c>
      <c r="K726"/>
      <c r="M726" s="2">
        <v>490</v>
      </c>
    </row>
    <row r="727" spans="2:13" ht="12.75">
      <c r="B727" s="288"/>
      <c r="H727" s="5">
        <f t="shared" si="27"/>
        <v>0</v>
      </c>
      <c r="I727" s="38">
        <f t="shared" si="28"/>
        <v>0</v>
      </c>
      <c r="K727"/>
      <c r="M727" s="2">
        <v>490</v>
      </c>
    </row>
    <row r="728" spans="1:13" s="59" customFormat="1" ht="12.75">
      <c r="A728" s="1"/>
      <c r="B728" s="288">
        <v>30000</v>
      </c>
      <c r="C728" s="1" t="s">
        <v>1163</v>
      </c>
      <c r="D728" s="11" t="s">
        <v>12</v>
      </c>
      <c r="E728" s="1" t="s">
        <v>61</v>
      </c>
      <c r="F728" s="60" t="s">
        <v>1169</v>
      </c>
      <c r="G728" s="26" t="s">
        <v>236</v>
      </c>
      <c r="H728" s="5">
        <f t="shared" si="27"/>
        <v>-30000</v>
      </c>
      <c r="I728" s="38">
        <f t="shared" si="28"/>
        <v>61.224489795918366</v>
      </c>
      <c r="J728"/>
      <c r="K728" t="s">
        <v>172</v>
      </c>
      <c r="L728">
        <v>17</v>
      </c>
      <c r="M728" s="2">
        <v>490</v>
      </c>
    </row>
    <row r="729" spans="2:13" ht="12.75">
      <c r="B729" s="288">
        <v>10000</v>
      </c>
      <c r="C729" s="1" t="s">
        <v>192</v>
      </c>
      <c r="D729" s="11" t="s">
        <v>12</v>
      </c>
      <c r="E729" s="1" t="s">
        <v>61</v>
      </c>
      <c r="F729" s="26" t="s">
        <v>347</v>
      </c>
      <c r="G729" s="26" t="s">
        <v>236</v>
      </c>
      <c r="H729" s="5">
        <f t="shared" si="27"/>
        <v>-40000</v>
      </c>
      <c r="I729" s="38">
        <f t="shared" si="28"/>
        <v>20.408163265306122</v>
      </c>
      <c r="K729" t="s">
        <v>172</v>
      </c>
      <c r="L729">
        <v>17</v>
      </c>
      <c r="M729" s="2">
        <v>490</v>
      </c>
    </row>
    <row r="730" spans="1:13" ht="12.75">
      <c r="A730" s="10"/>
      <c r="B730" s="302">
        <f>SUM(B728:B729)</f>
        <v>40000</v>
      </c>
      <c r="C730" s="10"/>
      <c r="D730" s="10"/>
      <c r="E730" s="10" t="s">
        <v>61</v>
      </c>
      <c r="F730" s="17"/>
      <c r="G730" s="17"/>
      <c r="H730" s="57">
        <v>0</v>
      </c>
      <c r="I730" s="58">
        <f t="shared" si="28"/>
        <v>81.63265306122449</v>
      </c>
      <c r="J730" s="59"/>
      <c r="K730" s="59"/>
      <c r="L730" s="59"/>
      <c r="M730" s="2">
        <v>490</v>
      </c>
    </row>
    <row r="731" spans="2:13" ht="12.75">
      <c r="B731" s="288"/>
      <c r="H731" s="5">
        <f t="shared" si="27"/>
        <v>0</v>
      </c>
      <c r="I731" s="38">
        <f t="shared" si="28"/>
        <v>0</v>
      </c>
      <c r="K731"/>
      <c r="M731" s="2">
        <v>490</v>
      </c>
    </row>
    <row r="732" spans="1:13" s="59" customFormat="1" ht="12.75">
      <c r="A732" s="1"/>
      <c r="B732" s="288"/>
      <c r="C732" s="1"/>
      <c r="D732" s="1"/>
      <c r="E732" s="1"/>
      <c r="F732" s="26"/>
      <c r="G732" s="26"/>
      <c r="H732" s="5">
        <f t="shared" si="27"/>
        <v>0</v>
      </c>
      <c r="I732" s="38">
        <f t="shared" si="28"/>
        <v>0</v>
      </c>
      <c r="J732"/>
      <c r="K732"/>
      <c r="L732"/>
      <c r="M732" s="2">
        <v>490</v>
      </c>
    </row>
    <row r="733" spans="2:13" ht="12.75">
      <c r="B733" s="288"/>
      <c r="H733" s="5">
        <f t="shared" si="27"/>
        <v>0</v>
      </c>
      <c r="I733" s="38">
        <f t="shared" si="28"/>
        <v>0</v>
      </c>
      <c r="K733"/>
      <c r="M733" s="2">
        <v>490</v>
      </c>
    </row>
    <row r="734" spans="2:13" ht="12.75">
      <c r="B734" s="288"/>
      <c r="H734" s="5">
        <f t="shared" si="27"/>
        <v>0</v>
      </c>
      <c r="I734" s="38">
        <f aca="true" t="shared" si="29" ref="I734:I797">+B734/M734</f>
        <v>0</v>
      </c>
      <c r="K734"/>
      <c r="M734" s="2">
        <v>490</v>
      </c>
    </row>
    <row r="735" spans="1:13" ht="12.75">
      <c r="A735" s="10"/>
      <c r="B735" s="302">
        <f>+B738+B742+B746+B750+B754+B758</f>
        <v>12000</v>
      </c>
      <c r="C735" s="53" t="s">
        <v>348</v>
      </c>
      <c r="D735" s="54" t="s">
        <v>349</v>
      </c>
      <c r="E735" s="53" t="s">
        <v>91</v>
      </c>
      <c r="F735" s="69" t="s">
        <v>350</v>
      </c>
      <c r="G735" s="56" t="s">
        <v>106</v>
      </c>
      <c r="H735" s="57"/>
      <c r="I735" s="58">
        <f t="shared" si="29"/>
        <v>24.489795918367346</v>
      </c>
      <c r="J735" s="58"/>
      <c r="K735" s="58"/>
      <c r="L735" s="59"/>
      <c r="M735" s="2">
        <v>490</v>
      </c>
    </row>
    <row r="736" spans="1:13" s="59" customFormat="1" ht="12.75">
      <c r="A736" s="1"/>
      <c r="B736" s="288"/>
      <c r="C736" s="1"/>
      <c r="D736" s="1"/>
      <c r="E736" s="1"/>
      <c r="F736" s="26"/>
      <c r="G736" s="26"/>
      <c r="H736" s="5">
        <f t="shared" si="27"/>
        <v>0</v>
      </c>
      <c r="I736" s="38">
        <f t="shared" si="29"/>
        <v>0</v>
      </c>
      <c r="J736"/>
      <c r="K736"/>
      <c r="L736"/>
      <c r="M736" s="2">
        <v>490</v>
      </c>
    </row>
    <row r="737" spans="2:13" ht="12.75">
      <c r="B737" s="288">
        <v>2500</v>
      </c>
      <c r="C737" s="1" t="s">
        <v>0</v>
      </c>
      <c r="D737" s="1" t="s">
        <v>12</v>
      </c>
      <c r="E737" s="1" t="s">
        <v>94</v>
      </c>
      <c r="F737" s="60" t="s">
        <v>351</v>
      </c>
      <c r="G737" s="26" t="s">
        <v>280</v>
      </c>
      <c r="H737" s="5">
        <f t="shared" si="27"/>
        <v>-2500</v>
      </c>
      <c r="I737" s="38">
        <f t="shared" si="29"/>
        <v>5.1020408163265305</v>
      </c>
      <c r="K737" t="s">
        <v>0</v>
      </c>
      <c r="L737">
        <v>18</v>
      </c>
      <c r="M737" s="2">
        <v>490</v>
      </c>
    </row>
    <row r="738" spans="1:13" ht="12.75">
      <c r="A738" s="10"/>
      <c r="B738" s="302">
        <f>SUM(B737)</f>
        <v>2500</v>
      </c>
      <c r="C738" s="10" t="s">
        <v>0</v>
      </c>
      <c r="D738" s="10"/>
      <c r="E738" s="10"/>
      <c r="F738" s="17"/>
      <c r="G738" s="17"/>
      <c r="H738" s="57">
        <v>0</v>
      </c>
      <c r="I738" s="58">
        <f t="shared" si="29"/>
        <v>5.1020408163265305</v>
      </c>
      <c r="J738" s="59"/>
      <c r="K738" s="59"/>
      <c r="L738" s="59"/>
      <c r="M738" s="2">
        <v>490</v>
      </c>
    </row>
    <row r="739" spans="2:13" ht="12.75">
      <c r="B739" s="288"/>
      <c r="H739" s="5">
        <f t="shared" si="27"/>
        <v>0</v>
      </c>
      <c r="I739" s="38">
        <f t="shared" si="29"/>
        <v>0</v>
      </c>
      <c r="K739"/>
      <c r="M739" s="2">
        <v>490</v>
      </c>
    </row>
    <row r="740" spans="1:13" s="59" customFormat="1" ht="12.75">
      <c r="A740" s="1"/>
      <c r="B740" s="288"/>
      <c r="C740" s="1"/>
      <c r="D740" s="1"/>
      <c r="E740" s="1"/>
      <c r="F740" s="26"/>
      <c r="G740" s="26"/>
      <c r="H740" s="5">
        <f t="shared" si="27"/>
        <v>0</v>
      </c>
      <c r="I740" s="38">
        <f t="shared" si="29"/>
        <v>0</v>
      </c>
      <c r="J740"/>
      <c r="K740"/>
      <c r="L740"/>
      <c r="M740" s="2">
        <v>490</v>
      </c>
    </row>
    <row r="741" spans="2:13" ht="12.75">
      <c r="B741" s="288">
        <v>2000</v>
      </c>
      <c r="C741" s="1" t="s">
        <v>145</v>
      </c>
      <c r="D741" s="11" t="s">
        <v>12</v>
      </c>
      <c r="E741" s="1" t="s">
        <v>38</v>
      </c>
      <c r="F741" s="26" t="s">
        <v>352</v>
      </c>
      <c r="G741" s="26" t="s">
        <v>280</v>
      </c>
      <c r="H741" s="5">
        <f t="shared" si="27"/>
        <v>-2000</v>
      </c>
      <c r="I741" s="38">
        <f t="shared" si="29"/>
        <v>4.081632653061225</v>
      </c>
      <c r="K741" s="14" t="s">
        <v>94</v>
      </c>
      <c r="L741">
        <v>18</v>
      </c>
      <c r="M741" s="2">
        <v>490</v>
      </c>
    </row>
    <row r="742" spans="1:13" ht="12.75">
      <c r="A742" s="10"/>
      <c r="B742" s="302">
        <f>SUM(B741)</f>
        <v>2000</v>
      </c>
      <c r="C742" s="10" t="s">
        <v>52</v>
      </c>
      <c r="D742" s="10"/>
      <c r="E742" s="10"/>
      <c r="F742" s="17"/>
      <c r="G742" s="17"/>
      <c r="H742" s="57">
        <v>0</v>
      </c>
      <c r="I742" s="58">
        <f t="shared" si="29"/>
        <v>4.081632653061225</v>
      </c>
      <c r="J742" s="59"/>
      <c r="K742" s="59"/>
      <c r="L742" s="59"/>
      <c r="M742" s="2">
        <v>490</v>
      </c>
    </row>
    <row r="743" spans="2:13" ht="12.75">
      <c r="B743" s="288"/>
      <c r="H743" s="5">
        <f t="shared" si="27"/>
        <v>0</v>
      </c>
      <c r="I743" s="38">
        <f t="shared" si="29"/>
        <v>0</v>
      </c>
      <c r="K743"/>
      <c r="M743" s="2">
        <v>490</v>
      </c>
    </row>
    <row r="744" spans="2:13" ht="12.75">
      <c r="B744" s="288"/>
      <c r="H744" s="5">
        <f t="shared" si="27"/>
        <v>0</v>
      </c>
      <c r="I744" s="38">
        <f t="shared" si="29"/>
        <v>0</v>
      </c>
      <c r="K744"/>
      <c r="M744" s="2">
        <v>490</v>
      </c>
    </row>
    <row r="745" spans="2:13" ht="12.75">
      <c r="B745" s="288">
        <v>1500</v>
      </c>
      <c r="C745" s="1" t="s">
        <v>53</v>
      </c>
      <c r="D745" s="11" t="s">
        <v>12</v>
      </c>
      <c r="E745" s="1" t="s">
        <v>54</v>
      </c>
      <c r="F745" s="26" t="s">
        <v>352</v>
      </c>
      <c r="G745" s="26" t="s">
        <v>280</v>
      </c>
      <c r="H745" s="5">
        <f t="shared" si="27"/>
        <v>-1500</v>
      </c>
      <c r="I745" s="38">
        <f t="shared" si="29"/>
        <v>3.061224489795918</v>
      </c>
      <c r="K745" s="14" t="s">
        <v>94</v>
      </c>
      <c r="L745">
        <v>18</v>
      </c>
      <c r="M745" s="2">
        <v>490</v>
      </c>
    </row>
    <row r="746" spans="1:13" ht="12.75">
      <c r="A746" s="10"/>
      <c r="B746" s="302">
        <f>SUM(B745)</f>
        <v>1500</v>
      </c>
      <c r="C746" s="10"/>
      <c r="D746" s="10"/>
      <c r="E746" s="10" t="s">
        <v>54</v>
      </c>
      <c r="F746" s="17"/>
      <c r="G746" s="17"/>
      <c r="H746" s="57">
        <v>0</v>
      </c>
      <c r="I746" s="58">
        <f t="shared" si="29"/>
        <v>3.061224489795918</v>
      </c>
      <c r="J746" s="59"/>
      <c r="K746" s="59"/>
      <c r="L746" s="59"/>
      <c r="M746" s="2">
        <v>490</v>
      </c>
    </row>
    <row r="747" spans="2:13" ht="12.75">
      <c r="B747" s="288"/>
      <c r="H747" s="5">
        <f t="shared" si="27"/>
        <v>0</v>
      </c>
      <c r="I747" s="38">
        <f t="shared" si="29"/>
        <v>0</v>
      </c>
      <c r="K747"/>
      <c r="M747" s="2">
        <v>490</v>
      </c>
    </row>
    <row r="748" spans="2:13" ht="12.75">
      <c r="B748" s="288"/>
      <c r="H748" s="5">
        <f t="shared" si="27"/>
        <v>0</v>
      </c>
      <c r="I748" s="38">
        <f t="shared" si="29"/>
        <v>0</v>
      </c>
      <c r="K748"/>
      <c r="M748" s="2">
        <v>490</v>
      </c>
    </row>
    <row r="749" spans="1:13" s="59" customFormat="1" ht="12.75">
      <c r="A749" s="1"/>
      <c r="B749" s="288">
        <v>3000</v>
      </c>
      <c r="C749" s="1" t="s">
        <v>56</v>
      </c>
      <c r="D749" s="11" t="s">
        <v>12</v>
      </c>
      <c r="E749" s="1" t="s">
        <v>38</v>
      </c>
      <c r="F749" s="26" t="s">
        <v>353</v>
      </c>
      <c r="G749" s="26" t="s">
        <v>280</v>
      </c>
      <c r="H749" s="5">
        <f t="shared" si="27"/>
        <v>-3000</v>
      </c>
      <c r="I749" s="38">
        <f t="shared" si="29"/>
        <v>6.122448979591836</v>
      </c>
      <c r="J749"/>
      <c r="K749" s="14" t="s">
        <v>94</v>
      </c>
      <c r="L749">
        <v>18</v>
      </c>
      <c r="M749" s="2">
        <v>490</v>
      </c>
    </row>
    <row r="750" spans="1:13" ht="12.75">
      <c r="A750" s="10"/>
      <c r="B750" s="302">
        <f>SUM(B749)</f>
        <v>3000</v>
      </c>
      <c r="C750" s="10" t="s">
        <v>56</v>
      </c>
      <c r="D750" s="10"/>
      <c r="E750" s="10"/>
      <c r="F750" s="17"/>
      <c r="G750" s="17"/>
      <c r="H750" s="57">
        <v>0</v>
      </c>
      <c r="I750" s="58">
        <f t="shared" si="29"/>
        <v>6.122448979591836</v>
      </c>
      <c r="J750" s="59"/>
      <c r="K750" s="59"/>
      <c r="L750" s="59"/>
      <c r="M750" s="2">
        <v>490</v>
      </c>
    </row>
    <row r="751" spans="2:13" ht="12.75">
      <c r="B751" s="288"/>
      <c r="H751" s="5">
        <f t="shared" si="27"/>
        <v>0</v>
      </c>
      <c r="I751" s="38">
        <f t="shared" si="29"/>
        <v>0</v>
      </c>
      <c r="K751"/>
      <c r="M751" s="2">
        <v>490</v>
      </c>
    </row>
    <row r="752" spans="2:13" ht="12.75">
      <c r="B752" s="288"/>
      <c r="H752" s="5">
        <f t="shared" si="27"/>
        <v>0</v>
      </c>
      <c r="I752" s="38">
        <f t="shared" si="29"/>
        <v>0</v>
      </c>
      <c r="K752"/>
      <c r="M752" s="2">
        <v>490</v>
      </c>
    </row>
    <row r="753" spans="2:13" ht="12.75">
      <c r="B753" s="288">
        <v>2000</v>
      </c>
      <c r="C753" s="1" t="s">
        <v>103</v>
      </c>
      <c r="D753" s="11" t="s">
        <v>12</v>
      </c>
      <c r="E753" s="1" t="s">
        <v>38</v>
      </c>
      <c r="F753" s="26" t="s">
        <v>352</v>
      </c>
      <c r="G753" s="26" t="s">
        <v>280</v>
      </c>
      <c r="H753" s="5">
        <f t="shared" si="27"/>
        <v>-2000</v>
      </c>
      <c r="I753" s="38">
        <f t="shared" si="29"/>
        <v>4.081632653061225</v>
      </c>
      <c r="K753" s="14" t="s">
        <v>94</v>
      </c>
      <c r="L753">
        <v>18</v>
      </c>
      <c r="M753" s="2">
        <v>490</v>
      </c>
    </row>
    <row r="754" spans="1:13" s="59" customFormat="1" ht="12.75">
      <c r="A754" s="10"/>
      <c r="B754" s="302">
        <f>SUM(B753)</f>
        <v>2000</v>
      </c>
      <c r="C754" s="10" t="s">
        <v>103</v>
      </c>
      <c r="D754" s="10"/>
      <c r="E754" s="10"/>
      <c r="F754" s="17"/>
      <c r="G754" s="17"/>
      <c r="H754" s="57">
        <v>0</v>
      </c>
      <c r="I754" s="58">
        <f t="shared" si="29"/>
        <v>4.081632653061225</v>
      </c>
      <c r="M754" s="2">
        <v>490</v>
      </c>
    </row>
    <row r="755" spans="2:13" ht="12.75">
      <c r="B755" s="288"/>
      <c r="H755" s="5">
        <f aca="true" t="shared" si="30" ref="H755:H810">H754-B755</f>
        <v>0</v>
      </c>
      <c r="I755" s="38">
        <f t="shared" si="29"/>
        <v>0</v>
      </c>
      <c r="K755"/>
      <c r="M755" s="2">
        <v>490</v>
      </c>
    </row>
    <row r="756" spans="2:13" ht="12.75">
      <c r="B756" s="288"/>
      <c r="H756" s="5">
        <f t="shared" si="30"/>
        <v>0</v>
      </c>
      <c r="I756" s="38">
        <f t="shared" si="29"/>
        <v>0</v>
      </c>
      <c r="K756"/>
      <c r="M756" s="2">
        <v>490</v>
      </c>
    </row>
    <row r="757" spans="2:13" ht="12.75">
      <c r="B757" s="288">
        <v>1000</v>
      </c>
      <c r="C757" s="1" t="s">
        <v>88</v>
      </c>
      <c r="D757" s="11" t="s">
        <v>12</v>
      </c>
      <c r="E757" s="1" t="s">
        <v>63</v>
      </c>
      <c r="F757" s="26" t="s">
        <v>352</v>
      </c>
      <c r="G757" s="26" t="s">
        <v>280</v>
      </c>
      <c r="H757" s="5">
        <f t="shared" si="30"/>
        <v>-1000</v>
      </c>
      <c r="I757" s="38">
        <f t="shared" si="29"/>
        <v>2.0408163265306123</v>
      </c>
      <c r="K757" s="14" t="s">
        <v>94</v>
      </c>
      <c r="L757">
        <v>18</v>
      </c>
      <c r="M757" s="2">
        <v>490</v>
      </c>
    </row>
    <row r="758" spans="1:13" ht="12.75">
      <c r="A758" s="10"/>
      <c r="B758" s="302">
        <f>SUM(B757)</f>
        <v>1000</v>
      </c>
      <c r="C758" s="10"/>
      <c r="D758" s="10"/>
      <c r="E758" s="10" t="s">
        <v>63</v>
      </c>
      <c r="F758" s="17"/>
      <c r="G758" s="17"/>
      <c r="H758" s="57">
        <v>0</v>
      </c>
      <c r="I758" s="58">
        <f t="shared" si="29"/>
        <v>2.0408163265306123</v>
      </c>
      <c r="J758" s="59"/>
      <c r="K758" s="59"/>
      <c r="L758" s="59"/>
      <c r="M758" s="2">
        <v>490</v>
      </c>
    </row>
    <row r="759" spans="1:13" s="59" customFormat="1" ht="12.75">
      <c r="A759" s="1"/>
      <c r="B759" s="40"/>
      <c r="C759" s="1"/>
      <c r="D759" s="1"/>
      <c r="E759" s="1"/>
      <c r="F759" s="26"/>
      <c r="G759" s="26"/>
      <c r="H759" s="5">
        <f t="shared" si="30"/>
        <v>0</v>
      </c>
      <c r="I759" s="38">
        <f t="shared" si="29"/>
        <v>0</v>
      </c>
      <c r="J759"/>
      <c r="K759"/>
      <c r="L759"/>
      <c r="M759" s="2">
        <v>490</v>
      </c>
    </row>
    <row r="760" spans="2:13" ht="12.75">
      <c r="B760" s="40"/>
      <c r="H760" s="5">
        <f t="shared" si="30"/>
        <v>0</v>
      </c>
      <c r="I760" s="38">
        <f t="shared" si="29"/>
        <v>0</v>
      </c>
      <c r="K760"/>
      <c r="M760" s="2">
        <v>490</v>
      </c>
    </row>
    <row r="761" spans="2:13" ht="12.75">
      <c r="B761" s="40"/>
      <c r="H761" s="5">
        <f t="shared" si="30"/>
        <v>0</v>
      </c>
      <c r="I761" s="38">
        <f t="shared" si="29"/>
        <v>0</v>
      </c>
      <c r="K761"/>
      <c r="M761" s="2">
        <v>490</v>
      </c>
    </row>
    <row r="762" spans="2:13" ht="12.75">
      <c r="B762" s="40"/>
      <c r="H762" s="5">
        <f t="shared" si="30"/>
        <v>0</v>
      </c>
      <c r="I762" s="38">
        <f t="shared" si="29"/>
        <v>0</v>
      </c>
      <c r="K762"/>
      <c r="M762" s="2">
        <v>490</v>
      </c>
    </row>
    <row r="763" spans="1:13" ht="12.75">
      <c r="A763" s="10"/>
      <c r="B763" s="302">
        <f>+B767+B772+B777+B781+B786+B791</f>
        <v>19600</v>
      </c>
      <c r="C763" s="53" t="s">
        <v>354</v>
      </c>
      <c r="D763" s="54" t="s">
        <v>355</v>
      </c>
      <c r="E763" s="53" t="s">
        <v>91</v>
      </c>
      <c r="F763" s="69" t="s">
        <v>350</v>
      </c>
      <c r="G763" s="56" t="s">
        <v>106</v>
      </c>
      <c r="H763" s="57"/>
      <c r="I763" s="58">
        <f t="shared" si="29"/>
        <v>40</v>
      </c>
      <c r="J763" s="58"/>
      <c r="K763" s="58"/>
      <c r="L763" s="59"/>
      <c r="M763" s="2">
        <v>490</v>
      </c>
    </row>
    <row r="764" spans="1:13" s="59" customFormat="1" ht="12.75">
      <c r="A764" s="1"/>
      <c r="B764" s="288"/>
      <c r="C764" s="1"/>
      <c r="D764" s="1"/>
      <c r="E764" s="1"/>
      <c r="F764" s="26"/>
      <c r="G764" s="26"/>
      <c r="H764" s="5">
        <f t="shared" si="30"/>
        <v>0</v>
      </c>
      <c r="I764" s="38">
        <f t="shared" si="29"/>
        <v>0</v>
      </c>
      <c r="J764"/>
      <c r="K764"/>
      <c r="L764"/>
      <c r="M764" s="2">
        <v>490</v>
      </c>
    </row>
    <row r="765" spans="2:13" ht="12.75">
      <c r="B765" s="288">
        <v>2500</v>
      </c>
      <c r="C765" s="1" t="s">
        <v>0</v>
      </c>
      <c r="D765" s="1" t="s">
        <v>12</v>
      </c>
      <c r="E765" s="1" t="s">
        <v>94</v>
      </c>
      <c r="F765" s="60" t="s">
        <v>356</v>
      </c>
      <c r="G765" s="26" t="s">
        <v>282</v>
      </c>
      <c r="H765" s="5">
        <f t="shared" si="30"/>
        <v>-2500</v>
      </c>
      <c r="I765" s="38">
        <f t="shared" si="29"/>
        <v>5.1020408163265305</v>
      </c>
      <c r="K765" t="s">
        <v>0</v>
      </c>
      <c r="L765">
        <v>19</v>
      </c>
      <c r="M765" s="2">
        <v>490</v>
      </c>
    </row>
    <row r="766" spans="2:13" ht="12.75">
      <c r="B766" s="288">
        <v>2500</v>
      </c>
      <c r="C766" s="1" t="s">
        <v>0</v>
      </c>
      <c r="D766" s="1" t="s">
        <v>12</v>
      </c>
      <c r="E766" s="1" t="s">
        <v>94</v>
      </c>
      <c r="F766" s="60" t="s">
        <v>357</v>
      </c>
      <c r="G766" s="26" t="s">
        <v>237</v>
      </c>
      <c r="H766" s="5">
        <f t="shared" si="30"/>
        <v>-5000</v>
      </c>
      <c r="I766" s="38">
        <f t="shared" si="29"/>
        <v>5.1020408163265305</v>
      </c>
      <c r="K766" t="s">
        <v>0</v>
      </c>
      <c r="L766">
        <v>19</v>
      </c>
      <c r="M766" s="2">
        <v>490</v>
      </c>
    </row>
    <row r="767" spans="1:13" ht="12.75">
      <c r="A767" s="10"/>
      <c r="B767" s="302">
        <f>SUM(B765:B766)</f>
        <v>5000</v>
      </c>
      <c r="C767" s="10" t="s">
        <v>0</v>
      </c>
      <c r="D767" s="10"/>
      <c r="E767" s="10"/>
      <c r="F767" s="17"/>
      <c r="G767" s="17"/>
      <c r="H767" s="57">
        <v>0</v>
      </c>
      <c r="I767" s="58">
        <f t="shared" si="29"/>
        <v>10.204081632653061</v>
      </c>
      <c r="J767" s="59"/>
      <c r="K767" s="59"/>
      <c r="L767" s="59"/>
      <c r="M767" s="2">
        <v>490</v>
      </c>
    </row>
    <row r="768" spans="2:13" ht="12.75">
      <c r="B768" s="288"/>
      <c r="H768" s="5">
        <f t="shared" si="30"/>
        <v>0</v>
      </c>
      <c r="I768" s="38">
        <f t="shared" si="29"/>
        <v>0</v>
      </c>
      <c r="K768"/>
      <c r="M768" s="2">
        <v>490</v>
      </c>
    </row>
    <row r="769" spans="1:13" s="59" customFormat="1" ht="12.75">
      <c r="A769" s="1"/>
      <c r="B769" s="288"/>
      <c r="C769" s="1"/>
      <c r="D769" s="1"/>
      <c r="E769" s="1"/>
      <c r="F769" s="26"/>
      <c r="G769" s="26"/>
      <c r="H769" s="5">
        <f t="shared" si="30"/>
        <v>0</v>
      </c>
      <c r="I769" s="38">
        <f t="shared" si="29"/>
        <v>0</v>
      </c>
      <c r="J769"/>
      <c r="K769"/>
      <c r="L769"/>
      <c r="M769" s="2">
        <v>490</v>
      </c>
    </row>
    <row r="770" spans="2:13" ht="12.75">
      <c r="B770" s="288">
        <v>1000</v>
      </c>
      <c r="C770" s="1" t="s">
        <v>144</v>
      </c>
      <c r="D770" s="11" t="s">
        <v>12</v>
      </c>
      <c r="E770" s="1" t="s">
        <v>38</v>
      </c>
      <c r="F770" s="26" t="s">
        <v>358</v>
      </c>
      <c r="G770" s="26" t="s">
        <v>282</v>
      </c>
      <c r="H770" s="5">
        <f t="shared" si="30"/>
        <v>-1000</v>
      </c>
      <c r="I770" s="38">
        <f t="shared" si="29"/>
        <v>2.0408163265306123</v>
      </c>
      <c r="K770" s="14" t="s">
        <v>94</v>
      </c>
      <c r="L770">
        <v>19</v>
      </c>
      <c r="M770" s="2">
        <v>490</v>
      </c>
    </row>
    <row r="771" spans="2:13" ht="12.75">
      <c r="B771" s="288">
        <v>1500</v>
      </c>
      <c r="C771" s="1" t="s">
        <v>144</v>
      </c>
      <c r="D771" s="11" t="s">
        <v>12</v>
      </c>
      <c r="E771" s="1" t="s">
        <v>38</v>
      </c>
      <c r="F771" s="26" t="s">
        <v>358</v>
      </c>
      <c r="G771" s="26" t="s">
        <v>237</v>
      </c>
      <c r="H771" s="5">
        <f t="shared" si="30"/>
        <v>-2500</v>
      </c>
      <c r="I771" s="38">
        <f t="shared" si="29"/>
        <v>3.061224489795918</v>
      </c>
      <c r="K771" s="14" t="s">
        <v>94</v>
      </c>
      <c r="L771">
        <v>19</v>
      </c>
      <c r="M771" s="2">
        <v>490</v>
      </c>
    </row>
    <row r="772" spans="1:13" ht="12.75">
      <c r="A772" s="10"/>
      <c r="B772" s="302">
        <f>SUM(B770:B771)</f>
        <v>2500</v>
      </c>
      <c r="C772" s="10" t="s">
        <v>52</v>
      </c>
      <c r="D772" s="10"/>
      <c r="E772" s="10"/>
      <c r="F772" s="17"/>
      <c r="G772" s="17"/>
      <c r="H772" s="57">
        <v>0</v>
      </c>
      <c r="I772" s="58">
        <f t="shared" si="29"/>
        <v>5.1020408163265305</v>
      </c>
      <c r="J772" s="59"/>
      <c r="K772" s="59"/>
      <c r="L772" s="59"/>
      <c r="M772" s="2">
        <v>490</v>
      </c>
    </row>
    <row r="773" spans="2:13" ht="12.75">
      <c r="B773" s="288"/>
      <c r="H773" s="5">
        <f t="shared" si="30"/>
        <v>0</v>
      </c>
      <c r="I773" s="38">
        <f t="shared" si="29"/>
        <v>0</v>
      </c>
      <c r="K773"/>
      <c r="M773" s="2">
        <v>490</v>
      </c>
    </row>
    <row r="774" spans="1:13" s="59" customFormat="1" ht="12.75">
      <c r="A774" s="1"/>
      <c r="B774" s="288"/>
      <c r="C774" s="1"/>
      <c r="D774" s="1"/>
      <c r="E774" s="1"/>
      <c r="F774" s="26"/>
      <c r="G774" s="26"/>
      <c r="H774" s="5">
        <f t="shared" si="30"/>
        <v>0</v>
      </c>
      <c r="I774" s="38">
        <f t="shared" si="29"/>
        <v>0</v>
      </c>
      <c r="J774"/>
      <c r="K774"/>
      <c r="L774"/>
      <c r="M774" s="2">
        <v>490</v>
      </c>
    </row>
    <row r="775" spans="2:13" ht="12.75">
      <c r="B775" s="288">
        <v>1600</v>
      </c>
      <c r="C775" s="1" t="s">
        <v>53</v>
      </c>
      <c r="D775" s="11" t="s">
        <v>12</v>
      </c>
      <c r="E775" s="1" t="s">
        <v>54</v>
      </c>
      <c r="F775" s="26" t="s">
        <v>358</v>
      </c>
      <c r="G775" s="26" t="s">
        <v>282</v>
      </c>
      <c r="H775" s="5">
        <f t="shared" si="30"/>
        <v>-1600</v>
      </c>
      <c r="I775" s="38">
        <f t="shared" si="29"/>
        <v>3.2653061224489797</v>
      </c>
      <c r="K775" s="14" t="s">
        <v>94</v>
      </c>
      <c r="L775">
        <v>19</v>
      </c>
      <c r="M775" s="2">
        <v>490</v>
      </c>
    </row>
    <row r="776" spans="2:13" ht="12.75">
      <c r="B776" s="288">
        <v>1500</v>
      </c>
      <c r="C776" s="1" t="s">
        <v>53</v>
      </c>
      <c r="D776" s="11" t="s">
        <v>12</v>
      </c>
      <c r="E776" s="1" t="s">
        <v>54</v>
      </c>
      <c r="F776" s="26" t="s">
        <v>358</v>
      </c>
      <c r="G776" s="26" t="s">
        <v>237</v>
      </c>
      <c r="H776" s="5">
        <f t="shared" si="30"/>
        <v>-3100</v>
      </c>
      <c r="I776" s="38">
        <f t="shared" si="29"/>
        <v>3.061224489795918</v>
      </c>
      <c r="K776" s="14" t="s">
        <v>94</v>
      </c>
      <c r="L776">
        <v>19</v>
      </c>
      <c r="M776" s="2">
        <v>490</v>
      </c>
    </row>
    <row r="777" spans="1:13" ht="12.75">
      <c r="A777" s="10"/>
      <c r="B777" s="302">
        <f>SUM(B775:B776)</f>
        <v>3100</v>
      </c>
      <c r="C777" s="10"/>
      <c r="D777" s="10"/>
      <c r="E777" s="10" t="s">
        <v>54</v>
      </c>
      <c r="F777" s="17"/>
      <c r="G777" s="17"/>
      <c r="H777" s="57">
        <v>0</v>
      </c>
      <c r="I777" s="58">
        <f t="shared" si="29"/>
        <v>6.326530612244898</v>
      </c>
      <c r="J777" s="59"/>
      <c r="K777" s="59"/>
      <c r="L777" s="59"/>
      <c r="M777" s="2">
        <v>490</v>
      </c>
    </row>
    <row r="778" spans="2:13" ht="12.75">
      <c r="B778" s="288"/>
      <c r="H778" s="5">
        <f t="shared" si="30"/>
        <v>0</v>
      </c>
      <c r="I778" s="38">
        <f t="shared" si="29"/>
        <v>0</v>
      </c>
      <c r="K778"/>
      <c r="M778" s="2">
        <v>490</v>
      </c>
    </row>
    <row r="779" spans="2:13" ht="12.75">
      <c r="B779" s="288"/>
      <c r="H779" s="5">
        <f t="shared" si="30"/>
        <v>0</v>
      </c>
      <c r="I779" s="38">
        <f t="shared" si="29"/>
        <v>0</v>
      </c>
      <c r="K779"/>
      <c r="M779" s="2">
        <v>490</v>
      </c>
    </row>
    <row r="780" spans="2:13" ht="12.75">
      <c r="B780" s="288">
        <v>3000</v>
      </c>
      <c r="C780" s="1" t="s">
        <v>56</v>
      </c>
      <c r="D780" s="11" t="s">
        <v>12</v>
      </c>
      <c r="E780" s="1" t="s">
        <v>38</v>
      </c>
      <c r="F780" s="26" t="s">
        <v>359</v>
      </c>
      <c r="G780" s="26" t="s">
        <v>282</v>
      </c>
      <c r="H780" s="5">
        <f t="shared" si="30"/>
        <v>-3000</v>
      </c>
      <c r="I780" s="38">
        <f t="shared" si="29"/>
        <v>6.122448979591836</v>
      </c>
      <c r="K780" s="14" t="s">
        <v>94</v>
      </c>
      <c r="L780">
        <v>19</v>
      </c>
      <c r="M780" s="2">
        <v>490</v>
      </c>
    </row>
    <row r="781" spans="1:13" ht="12.75">
      <c r="A781" s="10"/>
      <c r="B781" s="302">
        <f>SUM(B780:B780)</f>
        <v>3000</v>
      </c>
      <c r="C781" s="10" t="s">
        <v>56</v>
      </c>
      <c r="D781" s="10"/>
      <c r="E781" s="10"/>
      <c r="F781" s="17"/>
      <c r="G781" s="17"/>
      <c r="H781" s="57">
        <v>0</v>
      </c>
      <c r="I781" s="58">
        <f t="shared" si="29"/>
        <v>6.122448979591836</v>
      </c>
      <c r="J781" s="59"/>
      <c r="K781" s="59"/>
      <c r="L781" s="59"/>
      <c r="M781" s="2">
        <v>490</v>
      </c>
    </row>
    <row r="782" spans="1:13" s="59" customFormat="1" ht="12.75">
      <c r="A782" s="1"/>
      <c r="B782" s="288"/>
      <c r="C782" s="1"/>
      <c r="D782" s="1"/>
      <c r="E782" s="1"/>
      <c r="F782" s="26"/>
      <c r="G782" s="26"/>
      <c r="H782" s="5">
        <f t="shared" si="30"/>
        <v>0</v>
      </c>
      <c r="I782" s="38">
        <f t="shared" si="29"/>
        <v>0</v>
      </c>
      <c r="J782"/>
      <c r="K782"/>
      <c r="L782"/>
      <c r="M782" s="2">
        <v>490</v>
      </c>
    </row>
    <row r="783" spans="2:13" ht="12.75">
      <c r="B783" s="288"/>
      <c r="H783" s="5">
        <f t="shared" si="30"/>
        <v>0</v>
      </c>
      <c r="I783" s="38">
        <f t="shared" si="29"/>
        <v>0</v>
      </c>
      <c r="K783"/>
      <c r="M783" s="2">
        <v>490</v>
      </c>
    </row>
    <row r="784" spans="2:13" ht="12.75">
      <c r="B784" s="288">
        <v>2000</v>
      </c>
      <c r="C784" s="1" t="s">
        <v>103</v>
      </c>
      <c r="D784" s="11" t="s">
        <v>12</v>
      </c>
      <c r="E784" s="1" t="s">
        <v>38</v>
      </c>
      <c r="F784" s="26" t="s">
        <v>358</v>
      </c>
      <c r="G784" s="26" t="s">
        <v>282</v>
      </c>
      <c r="H784" s="5">
        <f t="shared" si="30"/>
        <v>-2000</v>
      </c>
      <c r="I784" s="38">
        <f t="shared" si="29"/>
        <v>4.081632653061225</v>
      </c>
      <c r="K784" s="14" t="s">
        <v>94</v>
      </c>
      <c r="L784">
        <v>19</v>
      </c>
      <c r="M784" s="2">
        <v>490</v>
      </c>
    </row>
    <row r="785" spans="2:13" ht="12.75">
      <c r="B785" s="288">
        <v>2000</v>
      </c>
      <c r="C785" s="1" t="s">
        <v>103</v>
      </c>
      <c r="D785" s="11" t="s">
        <v>12</v>
      </c>
      <c r="E785" s="1" t="s">
        <v>38</v>
      </c>
      <c r="F785" s="26" t="s">
        <v>358</v>
      </c>
      <c r="G785" s="26" t="s">
        <v>237</v>
      </c>
      <c r="H785" s="5">
        <f t="shared" si="30"/>
        <v>-4000</v>
      </c>
      <c r="I785" s="38">
        <f t="shared" si="29"/>
        <v>4.081632653061225</v>
      </c>
      <c r="K785" s="14" t="s">
        <v>94</v>
      </c>
      <c r="L785">
        <v>19</v>
      </c>
      <c r="M785" s="2">
        <v>490</v>
      </c>
    </row>
    <row r="786" spans="1:13" ht="12.75">
      <c r="A786" s="10"/>
      <c r="B786" s="302">
        <f>SUM(B784:B785)</f>
        <v>4000</v>
      </c>
      <c r="C786" s="10" t="s">
        <v>103</v>
      </c>
      <c r="D786" s="10"/>
      <c r="E786" s="10"/>
      <c r="F786" s="17"/>
      <c r="G786" s="17"/>
      <c r="H786" s="57">
        <v>0</v>
      </c>
      <c r="I786" s="58">
        <f t="shared" si="29"/>
        <v>8.16326530612245</v>
      </c>
      <c r="J786" s="59"/>
      <c r="K786" s="59"/>
      <c r="L786" s="59"/>
      <c r="M786" s="2">
        <v>490</v>
      </c>
    </row>
    <row r="787" spans="2:13" ht="12.75">
      <c r="B787" s="288"/>
      <c r="H787" s="5">
        <f t="shared" si="30"/>
        <v>0</v>
      </c>
      <c r="I787" s="38">
        <f t="shared" si="29"/>
        <v>0</v>
      </c>
      <c r="K787"/>
      <c r="M787" s="2">
        <v>490</v>
      </c>
    </row>
    <row r="788" spans="1:13" s="59" customFormat="1" ht="12.75">
      <c r="A788" s="1"/>
      <c r="B788" s="288"/>
      <c r="C788" s="1"/>
      <c r="D788" s="1"/>
      <c r="E788" s="1"/>
      <c r="F788" s="26"/>
      <c r="G788" s="26"/>
      <c r="H788" s="5">
        <f t="shared" si="30"/>
        <v>0</v>
      </c>
      <c r="I788" s="38">
        <f t="shared" si="29"/>
        <v>0</v>
      </c>
      <c r="J788"/>
      <c r="K788"/>
      <c r="L788"/>
      <c r="M788" s="2">
        <v>490</v>
      </c>
    </row>
    <row r="789" spans="2:13" ht="12.75">
      <c r="B789" s="288">
        <v>1000</v>
      </c>
      <c r="C789" s="1" t="s">
        <v>88</v>
      </c>
      <c r="D789" s="11" t="s">
        <v>12</v>
      </c>
      <c r="E789" s="1" t="s">
        <v>63</v>
      </c>
      <c r="F789" s="26" t="s">
        <v>358</v>
      </c>
      <c r="G789" s="26" t="s">
        <v>282</v>
      </c>
      <c r="H789" s="5">
        <f t="shared" si="30"/>
        <v>-1000</v>
      </c>
      <c r="I789" s="38">
        <f t="shared" si="29"/>
        <v>2.0408163265306123</v>
      </c>
      <c r="K789" s="14" t="s">
        <v>94</v>
      </c>
      <c r="L789">
        <v>19</v>
      </c>
      <c r="M789" s="2">
        <v>490</v>
      </c>
    </row>
    <row r="790" spans="2:13" ht="12.75">
      <c r="B790" s="288">
        <v>1000</v>
      </c>
      <c r="C790" s="1" t="s">
        <v>88</v>
      </c>
      <c r="D790" s="11" t="s">
        <v>12</v>
      </c>
      <c r="E790" s="1" t="s">
        <v>63</v>
      </c>
      <c r="F790" s="26" t="s">
        <v>358</v>
      </c>
      <c r="G790" s="26" t="s">
        <v>237</v>
      </c>
      <c r="H790" s="5">
        <f t="shared" si="30"/>
        <v>-2000</v>
      </c>
      <c r="I790" s="38">
        <f t="shared" si="29"/>
        <v>2.0408163265306123</v>
      </c>
      <c r="K790" s="14" t="s">
        <v>94</v>
      </c>
      <c r="L790">
        <v>19</v>
      </c>
      <c r="M790" s="2">
        <v>490</v>
      </c>
    </row>
    <row r="791" spans="1:13" ht="12.75">
      <c r="A791" s="10"/>
      <c r="B791" s="302">
        <f>SUM(B789:B790)</f>
        <v>2000</v>
      </c>
      <c r="C791" s="10"/>
      <c r="D791" s="10"/>
      <c r="E791" s="10" t="s">
        <v>63</v>
      </c>
      <c r="F791" s="17"/>
      <c r="G791" s="17"/>
      <c r="H791" s="57">
        <v>0</v>
      </c>
      <c r="I791" s="58">
        <f t="shared" si="29"/>
        <v>4.081632653061225</v>
      </c>
      <c r="J791" s="59"/>
      <c r="K791" s="59"/>
      <c r="L791" s="59"/>
      <c r="M791" s="2">
        <v>490</v>
      </c>
    </row>
    <row r="792" spans="2:13" ht="12.75">
      <c r="B792" s="40"/>
      <c r="H792" s="5">
        <f t="shared" si="30"/>
        <v>0</v>
      </c>
      <c r="I792" s="38">
        <f t="shared" si="29"/>
        <v>0</v>
      </c>
      <c r="K792"/>
      <c r="M792" s="2">
        <v>490</v>
      </c>
    </row>
    <row r="793" spans="2:13" ht="12.75">
      <c r="B793" s="40"/>
      <c r="H793" s="5">
        <f t="shared" si="30"/>
        <v>0</v>
      </c>
      <c r="I793" s="38">
        <f t="shared" si="29"/>
        <v>0</v>
      </c>
      <c r="K793"/>
      <c r="M793" s="2">
        <v>490</v>
      </c>
    </row>
    <row r="794" spans="1:13" s="59" customFormat="1" ht="12.75">
      <c r="A794" s="1"/>
      <c r="B794" s="40"/>
      <c r="C794" s="1"/>
      <c r="D794" s="1"/>
      <c r="E794" s="1"/>
      <c r="F794" s="26"/>
      <c r="G794" s="26"/>
      <c r="H794" s="5">
        <f t="shared" si="30"/>
        <v>0</v>
      </c>
      <c r="I794" s="38">
        <f t="shared" si="29"/>
        <v>0</v>
      </c>
      <c r="J794"/>
      <c r="K794"/>
      <c r="L794"/>
      <c r="M794" s="2">
        <v>490</v>
      </c>
    </row>
    <row r="795" spans="2:13" ht="12.75">
      <c r="B795" s="40"/>
      <c r="H795" s="5">
        <f t="shared" si="30"/>
        <v>0</v>
      </c>
      <c r="I795" s="38">
        <f t="shared" si="29"/>
        <v>0</v>
      </c>
      <c r="K795"/>
      <c r="M795" s="2">
        <v>490</v>
      </c>
    </row>
    <row r="796" spans="1:13" ht="12.75">
      <c r="A796" s="10"/>
      <c r="B796" s="302">
        <f>+B803+B811+B819+B824+B831+B837+B841</f>
        <v>125900</v>
      </c>
      <c r="C796" s="53" t="s">
        <v>360</v>
      </c>
      <c r="D796" s="54" t="s">
        <v>361</v>
      </c>
      <c r="E796" s="53" t="s">
        <v>91</v>
      </c>
      <c r="F796" s="69" t="s">
        <v>362</v>
      </c>
      <c r="G796" s="56" t="s">
        <v>106</v>
      </c>
      <c r="H796" s="57"/>
      <c r="I796" s="58">
        <f t="shared" si="29"/>
        <v>256.9387755102041</v>
      </c>
      <c r="J796" s="58"/>
      <c r="K796" s="58"/>
      <c r="L796" s="59"/>
      <c r="M796" s="2">
        <v>490</v>
      </c>
    </row>
    <row r="797" spans="2:13" ht="12.75">
      <c r="B797" s="325"/>
      <c r="H797" s="5">
        <f t="shared" si="30"/>
        <v>0</v>
      </c>
      <c r="I797" s="38">
        <f t="shared" si="29"/>
        <v>0</v>
      </c>
      <c r="K797"/>
      <c r="M797" s="2">
        <v>490</v>
      </c>
    </row>
    <row r="798" spans="1:13" s="14" customFormat="1" ht="12.75">
      <c r="A798" s="11"/>
      <c r="B798" s="292">
        <v>5000</v>
      </c>
      <c r="C798" s="11" t="s">
        <v>0</v>
      </c>
      <c r="D798" s="11" t="s">
        <v>12</v>
      </c>
      <c r="E798" s="11" t="s">
        <v>172</v>
      </c>
      <c r="F798" s="80" t="s">
        <v>1082</v>
      </c>
      <c r="G798" s="29" t="s">
        <v>282</v>
      </c>
      <c r="H798" s="5">
        <f t="shared" si="30"/>
        <v>-5000</v>
      </c>
      <c r="I798" s="38">
        <f aca="true" t="shared" si="31" ref="I798:I861">+B798/M798</f>
        <v>10.204081632653061</v>
      </c>
      <c r="K798" s="14" t="s">
        <v>0</v>
      </c>
      <c r="L798" s="14">
        <v>20</v>
      </c>
      <c r="M798" s="39">
        <v>490</v>
      </c>
    </row>
    <row r="799" spans="2:13" ht="12.75">
      <c r="B799" s="288">
        <v>5000</v>
      </c>
      <c r="C799" s="1" t="s">
        <v>0</v>
      </c>
      <c r="D799" s="1" t="s">
        <v>12</v>
      </c>
      <c r="E799" s="1" t="s">
        <v>18</v>
      </c>
      <c r="F799" s="60" t="s">
        <v>363</v>
      </c>
      <c r="G799" s="26" t="s">
        <v>282</v>
      </c>
      <c r="H799" s="5">
        <f t="shared" si="30"/>
        <v>-10000</v>
      </c>
      <c r="I799" s="38">
        <f t="shared" si="31"/>
        <v>10.204081632653061</v>
      </c>
      <c r="K799" t="s">
        <v>0</v>
      </c>
      <c r="L799">
        <v>20</v>
      </c>
      <c r="M799" s="2">
        <v>490</v>
      </c>
    </row>
    <row r="800" spans="1:13" s="59" customFormat="1" ht="12.75">
      <c r="A800" s="1"/>
      <c r="B800" s="288">
        <v>7500</v>
      </c>
      <c r="C800" s="1" t="s">
        <v>0</v>
      </c>
      <c r="D800" s="1" t="s">
        <v>12</v>
      </c>
      <c r="E800" s="1" t="s">
        <v>18</v>
      </c>
      <c r="F800" s="60" t="s">
        <v>364</v>
      </c>
      <c r="G800" s="26" t="s">
        <v>237</v>
      </c>
      <c r="H800" s="5">
        <f t="shared" si="30"/>
        <v>-17500</v>
      </c>
      <c r="I800" s="38">
        <f t="shared" si="31"/>
        <v>15.306122448979592</v>
      </c>
      <c r="J800"/>
      <c r="K800" t="s">
        <v>0</v>
      </c>
      <c r="L800">
        <v>20</v>
      </c>
      <c r="M800" s="2">
        <v>490</v>
      </c>
    </row>
    <row r="801" spans="2:13" ht="12.75">
      <c r="B801" s="288">
        <v>6000</v>
      </c>
      <c r="C801" s="1" t="s">
        <v>0</v>
      </c>
      <c r="D801" s="1" t="s">
        <v>12</v>
      </c>
      <c r="E801" s="1" t="s">
        <v>172</v>
      </c>
      <c r="F801" s="60" t="s">
        <v>365</v>
      </c>
      <c r="G801" s="26" t="s">
        <v>237</v>
      </c>
      <c r="H801" s="5">
        <f t="shared" si="30"/>
        <v>-23500</v>
      </c>
      <c r="I801" s="38">
        <f t="shared" si="31"/>
        <v>12.244897959183673</v>
      </c>
      <c r="K801" t="s">
        <v>0</v>
      </c>
      <c r="L801">
        <v>20</v>
      </c>
      <c r="M801" s="2">
        <v>490</v>
      </c>
    </row>
    <row r="802" spans="2:13" ht="12.75">
      <c r="B802" s="292">
        <v>2000</v>
      </c>
      <c r="C802" s="1" t="s">
        <v>0</v>
      </c>
      <c r="D802" s="1" t="s">
        <v>12</v>
      </c>
      <c r="E802" s="1" t="s">
        <v>172</v>
      </c>
      <c r="F802" s="60" t="s">
        <v>366</v>
      </c>
      <c r="G802" s="26" t="s">
        <v>323</v>
      </c>
      <c r="H802" s="5">
        <f t="shared" si="30"/>
        <v>-25500</v>
      </c>
      <c r="I802" s="38">
        <f t="shared" si="31"/>
        <v>4.081632653061225</v>
      </c>
      <c r="K802" t="s">
        <v>0</v>
      </c>
      <c r="L802">
        <v>20</v>
      </c>
      <c r="M802" s="2">
        <v>490</v>
      </c>
    </row>
    <row r="803" spans="1:13" ht="12.75">
      <c r="A803" s="10"/>
      <c r="B803" s="302">
        <f>SUM(B798:B802)</f>
        <v>25500</v>
      </c>
      <c r="C803" s="10" t="s">
        <v>0</v>
      </c>
      <c r="D803" s="10"/>
      <c r="E803" s="10"/>
      <c r="F803" s="17"/>
      <c r="G803" s="17"/>
      <c r="H803" s="57">
        <v>0</v>
      </c>
      <c r="I803" s="58">
        <f t="shared" si="31"/>
        <v>52.04081632653061</v>
      </c>
      <c r="J803" s="59"/>
      <c r="K803" s="59"/>
      <c r="L803" s="59"/>
      <c r="M803" s="2">
        <v>490</v>
      </c>
    </row>
    <row r="804" spans="1:13" s="59" customFormat="1" ht="12.75">
      <c r="A804" s="1"/>
      <c r="B804" s="288"/>
      <c r="C804" s="1"/>
      <c r="D804" s="1"/>
      <c r="E804" s="1"/>
      <c r="F804" s="26"/>
      <c r="G804" s="26"/>
      <c r="H804" s="5">
        <f t="shared" si="30"/>
        <v>0</v>
      </c>
      <c r="I804" s="38">
        <f t="shared" si="31"/>
        <v>0</v>
      </c>
      <c r="J804"/>
      <c r="K804"/>
      <c r="L804"/>
      <c r="M804" s="2">
        <v>490</v>
      </c>
    </row>
    <row r="805" spans="1:13" s="14" customFormat="1" ht="12.75">
      <c r="A805" s="1"/>
      <c r="B805" s="288"/>
      <c r="C805" s="1"/>
      <c r="D805" s="1"/>
      <c r="E805" s="1"/>
      <c r="F805" s="26"/>
      <c r="G805" s="26"/>
      <c r="H805" s="5">
        <f t="shared" si="30"/>
        <v>0</v>
      </c>
      <c r="I805" s="38">
        <f t="shared" si="31"/>
        <v>0</v>
      </c>
      <c r="J805"/>
      <c r="K805"/>
      <c r="L805"/>
      <c r="M805" s="2">
        <v>490</v>
      </c>
    </row>
    <row r="806" spans="1:13" ht="12.75">
      <c r="A806" s="11"/>
      <c r="B806" s="292">
        <v>9000</v>
      </c>
      <c r="C806" s="11" t="s">
        <v>1080</v>
      </c>
      <c r="D806" s="11" t="s">
        <v>12</v>
      </c>
      <c r="E806" s="11" t="s">
        <v>38</v>
      </c>
      <c r="F806" s="29" t="s">
        <v>369</v>
      </c>
      <c r="G806" s="29" t="s">
        <v>282</v>
      </c>
      <c r="H806" s="5">
        <f t="shared" si="30"/>
        <v>-9000</v>
      </c>
      <c r="I806" s="38">
        <f t="shared" si="31"/>
        <v>18.367346938775512</v>
      </c>
      <c r="J806" s="14"/>
      <c r="K806" s="14" t="s">
        <v>172</v>
      </c>
      <c r="L806" s="14">
        <v>20</v>
      </c>
      <c r="M806" s="2">
        <v>490</v>
      </c>
    </row>
    <row r="807" spans="2:13" ht="12.75">
      <c r="B807" s="288">
        <v>1400</v>
      </c>
      <c r="C807" s="1" t="s">
        <v>258</v>
      </c>
      <c r="D807" s="11" t="s">
        <v>12</v>
      </c>
      <c r="E807" s="1" t="s">
        <v>38</v>
      </c>
      <c r="F807" s="26" t="s">
        <v>367</v>
      </c>
      <c r="G807" s="26" t="s">
        <v>282</v>
      </c>
      <c r="H807" s="5">
        <f t="shared" si="30"/>
        <v>-10400</v>
      </c>
      <c r="I807" s="38">
        <f t="shared" si="31"/>
        <v>2.857142857142857</v>
      </c>
      <c r="K807" t="s">
        <v>18</v>
      </c>
      <c r="L807">
        <v>20</v>
      </c>
      <c r="M807" s="2">
        <v>490</v>
      </c>
    </row>
    <row r="808" spans="2:13" ht="12.75">
      <c r="B808" s="288">
        <v>1400</v>
      </c>
      <c r="C808" s="1" t="s">
        <v>258</v>
      </c>
      <c r="D808" s="11" t="s">
        <v>12</v>
      </c>
      <c r="E808" s="1" t="s">
        <v>38</v>
      </c>
      <c r="F808" s="26" t="s">
        <v>367</v>
      </c>
      <c r="G808" s="26" t="s">
        <v>237</v>
      </c>
      <c r="H808" s="5">
        <f t="shared" si="30"/>
        <v>-11800</v>
      </c>
      <c r="I808" s="38">
        <f t="shared" si="31"/>
        <v>2.857142857142857</v>
      </c>
      <c r="K808" t="s">
        <v>18</v>
      </c>
      <c r="L808">
        <v>20</v>
      </c>
      <c r="M808" s="2">
        <v>490</v>
      </c>
    </row>
    <row r="809" spans="2:13" ht="12.75">
      <c r="B809" s="288">
        <v>1400</v>
      </c>
      <c r="C809" s="1" t="s">
        <v>258</v>
      </c>
      <c r="D809" s="11" t="s">
        <v>12</v>
      </c>
      <c r="E809" s="1" t="s">
        <v>38</v>
      </c>
      <c r="F809" s="26" t="s">
        <v>367</v>
      </c>
      <c r="G809" s="26" t="s">
        <v>237</v>
      </c>
      <c r="H809" s="5">
        <f t="shared" si="30"/>
        <v>-13200</v>
      </c>
      <c r="I809" s="38">
        <f t="shared" si="31"/>
        <v>2.857142857142857</v>
      </c>
      <c r="K809" t="s">
        <v>18</v>
      </c>
      <c r="L809">
        <v>20</v>
      </c>
      <c r="M809" s="2">
        <v>490</v>
      </c>
    </row>
    <row r="810" spans="1:13" s="59" customFormat="1" ht="12.75">
      <c r="A810" s="1"/>
      <c r="B810" s="288">
        <v>15000</v>
      </c>
      <c r="C810" s="1" t="s">
        <v>258</v>
      </c>
      <c r="D810" s="11" t="s">
        <v>12</v>
      </c>
      <c r="E810" s="1" t="s">
        <v>38</v>
      </c>
      <c r="F810" s="26" t="s">
        <v>368</v>
      </c>
      <c r="G810" s="26" t="s">
        <v>237</v>
      </c>
      <c r="H810" s="5">
        <f t="shared" si="30"/>
        <v>-28200</v>
      </c>
      <c r="I810" s="38">
        <f t="shared" si="31"/>
        <v>30.612244897959183</v>
      </c>
      <c r="J810"/>
      <c r="K810" t="s">
        <v>172</v>
      </c>
      <c r="L810">
        <v>20</v>
      </c>
      <c r="M810" s="2">
        <v>490</v>
      </c>
    </row>
    <row r="811" spans="1:13" ht="12.75">
      <c r="A811" s="10"/>
      <c r="B811" s="302">
        <f>SUM(B806:B810)</f>
        <v>28200</v>
      </c>
      <c r="C811" s="10" t="s">
        <v>52</v>
      </c>
      <c r="D811" s="10"/>
      <c r="E811" s="10"/>
      <c r="F811" s="17"/>
      <c r="G811" s="17"/>
      <c r="H811" s="57">
        <v>0</v>
      </c>
      <c r="I811" s="58">
        <f t="shared" si="31"/>
        <v>57.55102040816327</v>
      </c>
      <c r="J811" s="59"/>
      <c r="K811" s="59"/>
      <c r="L811" s="59"/>
      <c r="M811" s="2">
        <v>490</v>
      </c>
    </row>
    <row r="812" spans="2:13" ht="12.75">
      <c r="B812" s="288"/>
      <c r="H812" s="5">
        <f aca="true" t="shared" si="32" ref="H812:H881">H811-B812</f>
        <v>0</v>
      </c>
      <c r="I812" s="38">
        <f t="shared" si="31"/>
        <v>0</v>
      </c>
      <c r="K812"/>
      <c r="M812" s="2">
        <v>490</v>
      </c>
    </row>
    <row r="813" spans="1:13" s="14" customFormat="1" ht="12.75">
      <c r="A813" s="1"/>
      <c r="B813" s="288"/>
      <c r="C813" s="1"/>
      <c r="D813" s="1"/>
      <c r="E813" s="1"/>
      <c r="F813" s="26"/>
      <c r="G813" s="26"/>
      <c r="H813" s="5">
        <f t="shared" si="32"/>
        <v>0</v>
      </c>
      <c r="I813" s="38">
        <f t="shared" si="31"/>
        <v>0</v>
      </c>
      <c r="J813"/>
      <c r="K813"/>
      <c r="L813"/>
      <c r="M813" s="2">
        <v>490</v>
      </c>
    </row>
    <row r="814" spans="1:13" ht="12.75">
      <c r="A814" s="11"/>
      <c r="B814" s="292">
        <v>1800</v>
      </c>
      <c r="C814" s="11" t="s">
        <v>53</v>
      </c>
      <c r="D814" s="11" t="s">
        <v>12</v>
      </c>
      <c r="E814" s="11" t="s">
        <v>54</v>
      </c>
      <c r="F814" s="29" t="s">
        <v>369</v>
      </c>
      <c r="G814" s="29" t="s">
        <v>282</v>
      </c>
      <c r="H814" s="5">
        <f t="shared" si="32"/>
        <v>-1800</v>
      </c>
      <c r="I814" s="38">
        <f t="shared" si="31"/>
        <v>3.673469387755102</v>
      </c>
      <c r="J814" s="14"/>
      <c r="K814" s="14" t="s">
        <v>172</v>
      </c>
      <c r="L814" s="14">
        <v>20</v>
      </c>
      <c r="M814" s="2">
        <v>490</v>
      </c>
    </row>
    <row r="815" spans="2:13" ht="12.75">
      <c r="B815" s="288">
        <v>1800</v>
      </c>
      <c r="C815" s="1" t="s">
        <v>53</v>
      </c>
      <c r="D815" s="11" t="s">
        <v>12</v>
      </c>
      <c r="E815" s="1" t="s">
        <v>54</v>
      </c>
      <c r="F815" s="26" t="s">
        <v>367</v>
      </c>
      <c r="G815" s="26" t="s">
        <v>282</v>
      </c>
      <c r="H815" s="5">
        <f t="shared" si="32"/>
        <v>-3600</v>
      </c>
      <c r="I815" s="38">
        <f t="shared" si="31"/>
        <v>3.673469387755102</v>
      </c>
      <c r="K815" t="s">
        <v>18</v>
      </c>
      <c r="L815">
        <v>20</v>
      </c>
      <c r="M815" s="2">
        <v>490</v>
      </c>
    </row>
    <row r="816" spans="1:13" s="59" customFormat="1" ht="12.75">
      <c r="A816" s="1"/>
      <c r="B816" s="288">
        <v>3000</v>
      </c>
      <c r="C816" s="1" t="s">
        <v>342</v>
      </c>
      <c r="D816" s="11" t="s">
        <v>12</v>
      </c>
      <c r="E816" s="1" t="s">
        <v>54</v>
      </c>
      <c r="F816" s="26" t="s">
        <v>367</v>
      </c>
      <c r="G816" s="26" t="s">
        <v>237</v>
      </c>
      <c r="H816" s="5">
        <f t="shared" si="32"/>
        <v>-6600</v>
      </c>
      <c r="I816" s="38">
        <f t="shared" si="31"/>
        <v>6.122448979591836</v>
      </c>
      <c r="J816"/>
      <c r="K816" t="s">
        <v>18</v>
      </c>
      <c r="L816">
        <v>20</v>
      </c>
      <c r="M816" s="2">
        <v>490</v>
      </c>
    </row>
    <row r="817" spans="2:13" ht="12.75">
      <c r="B817" s="288">
        <v>1100</v>
      </c>
      <c r="C817" s="1" t="s">
        <v>53</v>
      </c>
      <c r="D817" s="11" t="s">
        <v>12</v>
      </c>
      <c r="E817" s="1" t="s">
        <v>54</v>
      </c>
      <c r="F817" s="26" t="s">
        <v>367</v>
      </c>
      <c r="G817" s="26" t="s">
        <v>237</v>
      </c>
      <c r="H817" s="5">
        <f t="shared" si="32"/>
        <v>-7700</v>
      </c>
      <c r="I817" s="38">
        <f t="shared" si="31"/>
        <v>2.2448979591836733</v>
      </c>
      <c r="K817" t="s">
        <v>18</v>
      </c>
      <c r="L817">
        <v>20</v>
      </c>
      <c r="M817" s="2">
        <v>490</v>
      </c>
    </row>
    <row r="818" spans="2:13" ht="12.75">
      <c r="B818" s="288">
        <v>3000</v>
      </c>
      <c r="C818" s="1" t="s">
        <v>265</v>
      </c>
      <c r="D818" s="11" t="s">
        <v>12</v>
      </c>
      <c r="E818" s="1" t="s">
        <v>54</v>
      </c>
      <c r="F818" s="26" t="s">
        <v>369</v>
      </c>
      <c r="G818" s="26" t="s">
        <v>237</v>
      </c>
      <c r="H818" s="5">
        <f t="shared" si="32"/>
        <v>-10700</v>
      </c>
      <c r="I818" s="38">
        <f t="shared" si="31"/>
        <v>6.122448979591836</v>
      </c>
      <c r="K818" t="s">
        <v>172</v>
      </c>
      <c r="L818">
        <v>20</v>
      </c>
      <c r="M818" s="2">
        <v>490</v>
      </c>
    </row>
    <row r="819" spans="1:13" ht="12.75">
      <c r="A819" s="10"/>
      <c r="B819" s="302">
        <f>SUM(B814:B818)</f>
        <v>10700</v>
      </c>
      <c r="C819" s="10"/>
      <c r="D819" s="10"/>
      <c r="E819" s="10" t="s">
        <v>54</v>
      </c>
      <c r="F819" s="17"/>
      <c r="G819" s="17"/>
      <c r="H819" s="57">
        <v>0</v>
      </c>
      <c r="I819" s="58">
        <f t="shared" si="31"/>
        <v>21.836734693877553</v>
      </c>
      <c r="J819" s="59"/>
      <c r="K819" s="59"/>
      <c r="L819" s="59"/>
      <c r="M819" s="2">
        <v>490</v>
      </c>
    </row>
    <row r="820" spans="2:13" ht="12.75">
      <c r="B820" s="288"/>
      <c r="H820" s="5">
        <f t="shared" si="32"/>
        <v>0</v>
      </c>
      <c r="I820" s="38">
        <f t="shared" si="31"/>
        <v>0</v>
      </c>
      <c r="K820"/>
      <c r="M820" s="2">
        <v>490</v>
      </c>
    </row>
    <row r="821" spans="2:13" ht="12.75">
      <c r="B821" s="288"/>
      <c r="H821" s="5">
        <f t="shared" si="32"/>
        <v>0</v>
      </c>
      <c r="I821" s="38">
        <f t="shared" si="31"/>
        <v>0</v>
      </c>
      <c r="K821"/>
      <c r="M821" s="2">
        <v>490</v>
      </c>
    </row>
    <row r="822" spans="2:13" ht="12.75">
      <c r="B822" s="325">
        <v>5000</v>
      </c>
      <c r="C822" s="1" t="s">
        <v>56</v>
      </c>
      <c r="D822" s="11" t="s">
        <v>12</v>
      </c>
      <c r="E822" s="1" t="s">
        <v>38</v>
      </c>
      <c r="F822" s="26" t="s">
        <v>370</v>
      </c>
      <c r="G822" s="26" t="s">
        <v>282</v>
      </c>
      <c r="H822" s="5">
        <f t="shared" si="32"/>
        <v>-5000</v>
      </c>
      <c r="I822" s="38">
        <f t="shared" si="31"/>
        <v>10.204081632653061</v>
      </c>
      <c r="K822" t="s">
        <v>18</v>
      </c>
      <c r="L822">
        <v>20</v>
      </c>
      <c r="M822" s="2">
        <v>490</v>
      </c>
    </row>
    <row r="823" spans="2:13" ht="12.75">
      <c r="B823" s="288">
        <v>5000</v>
      </c>
      <c r="C823" s="1" t="s">
        <v>56</v>
      </c>
      <c r="D823" s="11" t="s">
        <v>12</v>
      </c>
      <c r="E823" s="1" t="s">
        <v>38</v>
      </c>
      <c r="F823" s="26" t="s">
        <v>370</v>
      </c>
      <c r="G823" s="26" t="s">
        <v>237</v>
      </c>
      <c r="H823" s="5">
        <f t="shared" si="32"/>
        <v>-10000</v>
      </c>
      <c r="I823" s="38">
        <f t="shared" si="31"/>
        <v>10.204081632653061</v>
      </c>
      <c r="K823" t="s">
        <v>18</v>
      </c>
      <c r="L823">
        <v>20</v>
      </c>
      <c r="M823" s="2">
        <v>490</v>
      </c>
    </row>
    <row r="824" spans="1:13" ht="12.75">
      <c r="A824" s="10"/>
      <c r="B824" s="302">
        <f>SUM(B822:B823)</f>
        <v>10000</v>
      </c>
      <c r="C824" s="10" t="s">
        <v>56</v>
      </c>
      <c r="D824" s="10"/>
      <c r="E824" s="10"/>
      <c r="F824" s="17"/>
      <c r="G824" s="17"/>
      <c r="H824" s="57">
        <v>0</v>
      </c>
      <c r="I824" s="58">
        <f t="shared" si="31"/>
        <v>20.408163265306122</v>
      </c>
      <c r="J824" s="59"/>
      <c r="K824" s="59"/>
      <c r="L824" s="59"/>
      <c r="M824" s="2">
        <v>490</v>
      </c>
    </row>
    <row r="825" spans="2:13" ht="12.75">
      <c r="B825" s="288"/>
      <c r="H825" s="5">
        <f t="shared" si="32"/>
        <v>0</v>
      </c>
      <c r="I825" s="38">
        <f t="shared" si="31"/>
        <v>0</v>
      </c>
      <c r="K825"/>
      <c r="M825" s="2">
        <v>490</v>
      </c>
    </row>
    <row r="826" spans="1:13" s="14" customFormat="1" ht="12.75">
      <c r="A826" s="1"/>
      <c r="B826" s="288"/>
      <c r="C826" s="1"/>
      <c r="D826" s="1"/>
      <c r="E826" s="1"/>
      <c r="F826" s="26"/>
      <c r="G826" s="26"/>
      <c r="H826" s="5">
        <f t="shared" si="32"/>
        <v>0</v>
      </c>
      <c r="I826" s="38">
        <f t="shared" si="31"/>
        <v>0</v>
      </c>
      <c r="J826"/>
      <c r="K826"/>
      <c r="L826"/>
      <c r="M826" s="2">
        <v>490</v>
      </c>
    </row>
    <row r="827" spans="1:13" s="59" customFormat="1" ht="12.75">
      <c r="A827" s="11"/>
      <c r="B827" s="292">
        <v>2000</v>
      </c>
      <c r="C827" s="11" t="s">
        <v>103</v>
      </c>
      <c r="D827" s="11" t="s">
        <v>12</v>
      </c>
      <c r="E827" s="11" t="s">
        <v>38</v>
      </c>
      <c r="F827" s="29" t="s">
        <v>369</v>
      </c>
      <c r="G827" s="29" t="s">
        <v>282</v>
      </c>
      <c r="H827" s="28">
        <f t="shared" si="32"/>
        <v>-2000</v>
      </c>
      <c r="I827" s="38">
        <f t="shared" si="31"/>
        <v>4.081632653061225</v>
      </c>
      <c r="J827" s="14"/>
      <c r="K827" s="14" t="s">
        <v>172</v>
      </c>
      <c r="L827" s="14">
        <v>20</v>
      </c>
      <c r="M827" s="2">
        <v>490</v>
      </c>
    </row>
    <row r="828" spans="2:13" ht="12.75">
      <c r="B828" s="288">
        <v>2000</v>
      </c>
      <c r="C828" s="1" t="s">
        <v>59</v>
      </c>
      <c r="D828" s="11" t="s">
        <v>12</v>
      </c>
      <c r="E828" s="1" t="s">
        <v>38</v>
      </c>
      <c r="F828" s="26" t="s">
        <v>367</v>
      </c>
      <c r="G828" s="26" t="s">
        <v>282</v>
      </c>
      <c r="H828" s="28">
        <f t="shared" si="32"/>
        <v>-4000</v>
      </c>
      <c r="I828" s="38">
        <f t="shared" si="31"/>
        <v>4.081632653061225</v>
      </c>
      <c r="K828" t="s">
        <v>18</v>
      </c>
      <c r="L828">
        <v>20</v>
      </c>
      <c r="M828" s="2">
        <v>490</v>
      </c>
    </row>
    <row r="829" spans="2:13" ht="12.75">
      <c r="B829" s="288">
        <v>2000</v>
      </c>
      <c r="C829" s="1" t="s">
        <v>59</v>
      </c>
      <c r="D829" s="11" t="s">
        <v>12</v>
      </c>
      <c r="E829" s="1" t="s">
        <v>38</v>
      </c>
      <c r="F829" s="26" t="s">
        <v>367</v>
      </c>
      <c r="G829" s="26" t="s">
        <v>237</v>
      </c>
      <c r="H829" s="28">
        <f t="shared" si="32"/>
        <v>-6000</v>
      </c>
      <c r="I829" s="38">
        <f t="shared" si="31"/>
        <v>4.081632653061225</v>
      </c>
      <c r="K829" t="s">
        <v>18</v>
      </c>
      <c r="L829">
        <v>20</v>
      </c>
      <c r="M829" s="2">
        <v>490</v>
      </c>
    </row>
    <row r="830" spans="2:13" ht="12.75">
      <c r="B830" s="288">
        <v>2000</v>
      </c>
      <c r="C830" s="1" t="s">
        <v>103</v>
      </c>
      <c r="D830" s="11" t="s">
        <v>12</v>
      </c>
      <c r="E830" s="1" t="s">
        <v>38</v>
      </c>
      <c r="F830" s="26" t="s">
        <v>369</v>
      </c>
      <c r="G830" s="26" t="s">
        <v>237</v>
      </c>
      <c r="H830" s="28">
        <f t="shared" si="32"/>
        <v>-8000</v>
      </c>
      <c r="I830" s="38">
        <f t="shared" si="31"/>
        <v>4.081632653061225</v>
      </c>
      <c r="K830" t="s">
        <v>172</v>
      </c>
      <c r="L830">
        <v>20</v>
      </c>
      <c r="M830" s="2">
        <v>490</v>
      </c>
    </row>
    <row r="831" spans="1:13" ht="12.75">
      <c r="A831" s="10"/>
      <c r="B831" s="302">
        <f>SUM(B827:B830)</f>
        <v>8000</v>
      </c>
      <c r="C831" s="10" t="s">
        <v>59</v>
      </c>
      <c r="D831" s="10"/>
      <c r="E831" s="10"/>
      <c r="F831" s="17"/>
      <c r="G831" s="17"/>
      <c r="H831" s="57">
        <v>0</v>
      </c>
      <c r="I831" s="58">
        <f t="shared" si="31"/>
        <v>16.3265306122449</v>
      </c>
      <c r="J831" s="59"/>
      <c r="K831" s="59"/>
      <c r="L831" s="59"/>
      <c r="M831" s="2">
        <v>490</v>
      </c>
    </row>
    <row r="832" spans="2:13" ht="12.75">
      <c r="B832" s="288"/>
      <c r="H832" s="5">
        <f t="shared" si="32"/>
        <v>0</v>
      </c>
      <c r="I832" s="38">
        <f t="shared" si="31"/>
        <v>0</v>
      </c>
      <c r="K832"/>
      <c r="M832" s="2">
        <v>490</v>
      </c>
    </row>
    <row r="833" spans="2:13" ht="12.75">
      <c r="B833" s="288"/>
      <c r="H833" s="5">
        <f t="shared" si="32"/>
        <v>0</v>
      </c>
      <c r="I833" s="38">
        <f t="shared" si="31"/>
        <v>0</v>
      </c>
      <c r="K833"/>
      <c r="M833" s="2">
        <v>490</v>
      </c>
    </row>
    <row r="834" spans="2:13" ht="12.75">
      <c r="B834" s="288">
        <v>30000</v>
      </c>
      <c r="C834" s="11" t="s">
        <v>1163</v>
      </c>
      <c r="D834" s="11" t="s">
        <v>12</v>
      </c>
      <c r="E834" s="1" t="s">
        <v>61</v>
      </c>
      <c r="F834" s="60" t="s">
        <v>1170</v>
      </c>
      <c r="G834" s="26" t="s">
        <v>237</v>
      </c>
      <c r="H834" s="5">
        <f t="shared" si="32"/>
        <v>-30000</v>
      </c>
      <c r="I834" s="38">
        <f t="shared" si="31"/>
        <v>61.224489795918366</v>
      </c>
      <c r="K834" t="s">
        <v>172</v>
      </c>
      <c r="L834">
        <v>20</v>
      </c>
      <c r="M834" s="2">
        <v>490</v>
      </c>
    </row>
    <row r="835" spans="1:13" s="59" customFormat="1" ht="12.75">
      <c r="A835" s="1"/>
      <c r="B835" s="288">
        <v>10000</v>
      </c>
      <c r="C835" s="1" t="s">
        <v>192</v>
      </c>
      <c r="D835" s="11" t="s">
        <v>12</v>
      </c>
      <c r="E835" s="1" t="s">
        <v>38</v>
      </c>
      <c r="F835" s="60" t="s">
        <v>372</v>
      </c>
      <c r="G835" s="26" t="s">
        <v>237</v>
      </c>
      <c r="H835" s="5">
        <f t="shared" si="32"/>
        <v>-40000</v>
      </c>
      <c r="I835" s="38">
        <f t="shared" si="31"/>
        <v>20.408163265306122</v>
      </c>
      <c r="J835"/>
      <c r="K835" t="s">
        <v>172</v>
      </c>
      <c r="L835">
        <v>20</v>
      </c>
      <c r="M835" s="2">
        <v>490</v>
      </c>
    </row>
    <row r="836" spans="2:13" ht="12.75">
      <c r="B836" s="288">
        <v>2500</v>
      </c>
      <c r="C836" s="1" t="s">
        <v>60</v>
      </c>
      <c r="D836" s="11" t="s">
        <v>12</v>
      </c>
      <c r="E836" s="1" t="s">
        <v>61</v>
      </c>
      <c r="F836" s="26" t="s">
        <v>367</v>
      </c>
      <c r="G836" s="26" t="s">
        <v>237</v>
      </c>
      <c r="H836" s="5">
        <f t="shared" si="32"/>
        <v>-42500</v>
      </c>
      <c r="I836" s="38">
        <f t="shared" si="31"/>
        <v>5.1020408163265305</v>
      </c>
      <c r="K836" t="s">
        <v>18</v>
      </c>
      <c r="L836">
        <v>20</v>
      </c>
      <c r="M836" s="2">
        <v>490</v>
      </c>
    </row>
    <row r="837" spans="1:13" ht="12.75">
      <c r="A837" s="10"/>
      <c r="B837" s="302">
        <f>SUM(B834:B836)</f>
        <v>42500</v>
      </c>
      <c r="C837" s="10"/>
      <c r="D837" s="10"/>
      <c r="E837" s="10" t="s">
        <v>61</v>
      </c>
      <c r="F837" s="17"/>
      <c r="G837" s="17"/>
      <c r="H837" s="57">
        <v>0</v>
      </c>
      <c r="I837" s="58">
        <f t="shared" si="31"/>
        <v>86.73469387755102</v>
      </c>
      <c r="J837" s="59"/>
      <c r="K837" s="59"/>
      <c r="L837" s="59"/>
      <c r="M837" s="2">
        <v>490</v>
      </c>
    </row>
    <row r="838" spans="2:13" ht="12.75">
      <c r="B838" s="288"/>
      <c r="H838" s="5">
        <f t="shared" si="32"/>
        <v>0</v>
      </c>
      <c r="I838" s="38">
        <f t="shared" si="31"/>
        <v>0</v>
      </c>
      <c r="K838"/>
      <c r="M838" s="2">
        <v>490</v>
      </c>
    </row>
    <row r="839" spans="2:13" ht="12.75">
      <c r="B839" s="288"/>
      <c r="H839" s="5">
        <f t="shared" si="32"/>
        <v>0</v>
      </c>
      <c r="I839" s="38">
        <f t="shared" si="31"/>
        <v>0</v>
      </c>
      <c r="K839"/>
      <c r="M839" s="2">
        <v>490</v>
      </c>
    </row>
    <row r="840" spans="1:13" s="59" customFormat="1" ht="12.75">
      <c r="A840" s="1"/>
      <c r="B840" s="288">
        <v>1000</v>
      </c>
      <c r="C840" s="1" t="s">
        <v>62</v>
      </c>
      <c r="D840" s="11" t="s">
        <v>12</v>
      </c>
      <c r="E840" s="1" t="s">
        <v>63</v>
      </c>
      <c r="F840" s="26" t="s">
        <v>367</v>
      </c>
      <c r="G840" s="26" t="s">
        <v>282</v>
      </c>
      <c r="H840" s="5">
        <f t="shared" si="32"/>
        <v>-1000</v>
      </c>
      <c r="I840" s="38">
        <f t="shared" si="31"/>
        <v>2.0408163265306123</v>
      </c>
      <c r="J840"/>
      <c r="K840" t="s">
        <v>18</v>
      </c>
      <c r="L840">
        <v>20</v>
      </c>
      <c r="M840" s="2">
        <v>490</v>
      </c>
    </row>
    <row r="841" spans="1:13" ht="12.75">
      <c r="A841" s="10"/>
      <c r="B841" s="302">
        <f>SUM(B840)</f>
        <v>1000</v>
      </c>
      <c r="C841" s="10"/>
      <c r="D841" s="10"/>
      <c r="E841" s="10" t="s">
        <v>63</v>
      </c>
      <c r="F841" s="17"/>
      <c r="G841" s="17"/>
      <c r="H841" s="57">
        <v>0</v>
      </c>
      <c r="I841" s="58">
        <f t="shared" si="31"/>
        <v>2.0408163265306123</v>
      </c>
      <c r="J841" s="59"/>
      <c r="K841" s="59"/>
      <c r="L841" s="59"/>
      <c r="M841" s="2">
        <v>490</v>
      </c>
    </row>
    <row r="842" spans="2:13" ht="12.75">
      <c r="B842" s="40"/>
      <c r="H842" s="5">
        <f t="shared" si="32"/>
        <v>0</v>
      </c>
      <c r="I842" s="38">
        <f t="shared" si="31"/>
        <v>0</v>
      </c>
      <c r="K842"/>
      <c r="M842" s="2">
        <v>490</v>
      </c>
    </row>
    <row r="843" spans="2:13" ht="12.75">
      <c r="B843" s="40"/>
      <c r="H843" s="5">
        <f t="shared" si="32"/>
        <v>0</v>
      </c>
      <c r="I843" s="38">
        <f t="shared" si="31"/>
        <v>0</v>
      </c>
      <c r="K843"/>
      <c r="M843" s="2">
        <v>490</v>
      </c>
    </row>
    <row r="844" spans="2:13" ht="12.75">
      <c r="B844" s="40"/>
      <c r="H844" s="5">
        <f t="shared" si="32"/>
        <v>0</v>
      </c>
      <c r="I844" s="38">
        <f t="shared" si="31"/>
        <v>0</v>
      </c>
      <c r="K844"/>
      <c r="M844" s="2">
        <v>490</v>
      </c>
    </row>
    <row r="845" spans="1:13" s="59" customFormat="1" ht="12.75">
      <c r="A845" s="1"/>
      <c r="B845" s="40"/>
      <c r="C845" s="1"/>
      <c r="D845" s="1"/>
      <c r="E845" s="1"/>
      <c r="F845" s="26"/>
      <c r="G845" s="26"/>
      <c r="H845" s="5">
        <f t="shared" si="32"/>
        <v>0</v>
      </c>
      <c r="I845" s="38">
        <f t="shared" si="31"/>
        <v>0</v>
      </c>
      <c r="J845"/>
      <c r="K845"/>
      <c r="L845"/>
      <c r="M845" s="2">
        <v>490</v>
      </c>
    </row>
    <row r="846" spans="1:13" ht="12.75">
      <c r="A846" s="10"/>
      <c r="B846" s="302">
        <f>+B850+B856+B861+B866</f>
        <v>9700</v>
      </c>
      <c r="C846" s="53" t="s">
        <v>373</v>
      </c>
      <c r="D846" s="54" t="s">
        <v>374</v>
      </c>
      <c r="E846" s="53" t="s">
        <v>91</v>
      </c>
      <c r="F846" s="69" t="s">
        <v>375</v>
      </c>
      <c r="G846" s="56" t="s">
        <v>106</v>
      </c>
      <c r="H846" s="57"/>
      <c r="I846" s="58">
        <f t="shared" si="31"/>
        <v>19.79591836734694</v>
      </c>
      <c r="J846" s="58"/>
      <c r="K846" s="58"/>
      <c r="L846" s="59"/>
      <c r="M846" s="2">
        <v>490</v>
      </c>
    </row>
    <row r="847" spans="2:13" ht="12.75">
      <c r="B847" s="288"/>
      <c r="H847" s="5">
        <f t="shared" si="32"/>
        <v>0</v>
      </c>
      <c r="I847" s="38">
        <f t="shared" si="31"/>
        <v>0</v>
      </c>
      <c r="K847"/>
      <c r="M847" s="2">
        <v>490</v>
      </c>
    </row>
    <row r="848" spans="2:13" ht="12.75">
      <c r="B848" s="288">
        <v>2000</v>
      </c>
      <c r="C848" s="1" t="s">
        <v>0</v>
      </c>
      <c r="D848" s="1" t="s">
        <v>12</v>
      </c>
      <c r="E848" s="1" t="s">
        <v>376</v>
      </c>
      <c r="F848" s="60" t="s">
        <v>377</v>
      </c>
      <c r="G848" s="26" t="s">
        <v>323</v>
      </c>
      <c r="H848" s="5">
        <f t="shared" si="32"/>
        <v>-2000</v>
      </c>
      <c r="I848" s="38">
        <f t="shared" si="31"/>
        <v>4.081632653061225</v>
      </c>
      <c r="K848" t="s">
        <v>0</v>
      </c>
      <c r="L848">
        <v>21</v>
      </c>
      <c r="M848" s="2">
        <v>490</v>
      </c>
    </row>
    <row r="849" spans="2:13" ht="12.75">
      <c r="B849" s="288">
        <v>2000</v>
      </c>
      <c r="C849" s="1" t="s">
        <v>0</v>
      </c>
      <c r="D849" s="1" t="s">
        <v>12</v>
      </c>
      <c r="E849" s="1" t="s">
        <v>376</v>
      </c>
      <c r="F849" s="60" t="s">
        <v>378</v>
      </c>
      <c r="G849" s="26" t="s">
        <v>324</v>
      </c>
      <c r="H849" s="5">
        <f t="shared" si="32"/>
        <v>-4000</v>
      </c>
      <c r="I849" s="38">
        <f t="shared" si="31"/>
        <v>4.081632653061225</v>
      </c>
      <c r="K849" t="s">
        <v>0</v>
      </c>
      <c r="L849">
        <v>21</v>
      </c>
      <c r="M849" s="2">
        <v>490</v>
      </c>
    </row>
    <row r="850" spans="1:13" ht="12.75">
      <c r="A850" s="10"/>
      <c r="B850" s="302">
        <f>SUM(B848:B849)</f>
        <v>4000</v>
      </c>
      <c r="C850" s="10" t="s">
        <v>0</v>
      </c>
      <c r="D850" s="10"/>
      <c r="E850" s="10"/>
      <c r="F850" s="17"/>
      <c r="G850" s="17"/>
      <c r="H850" s="57">
        <v>0</v>
      </c>
      <c r="I850" s="58">
        <f t="shared" si="31"/>
        <v>8.16326530612245</v>
      </c>
      <c r="J850" s="59"/>
      <c r="K850" s="59"/>
      <c r="L850" s="59"/>
      <c r="M850" s="2">
        <v>490</v>
      </c>
    </row>
    <row r="851" spans="2:13" ht="12.75">
      <c r="B851" s="288"/>
      <c r="H851" s="5">
        <f t="shared" si="32"/>
        <v>0</v>
      </c>
      <c r="I851" s="38">
        <f t="shared" si="31"/>
        <v>0</v>
      </c>
      <c r="K851"/>
      <c r="M851" s="2">
        <v>490</v>
      </c>
    </row>
    <row r="852" spans="2:13" ht="12.75">
      <c r="B852" s="288"/>
      <c r="H852" s="5">
        <f t="shared" si="32"/>
        <v>0</v>
      </c>
      <c r="I852" s="38">
        <f t="shared" si="31"/>
        <v>0</v>
      </c>
      <c r="K852"/>
      <c r="M852" s="2">
        <v>490</v>
      </c>
    </row>
    <row r="853" spans="2:13" ht="12.75">
      <c r="B853" s="288">
        <v>700</v>
      </c>
      <c r="C853" s="1" t="s">
        <v>114</v>
      </c>
      <c r="D853" s="1" t="s">
        <v>12</v>
      </c>
      <c r="E853" s="1" t="s">
        <v>38</v>
      </c>
      <c r="F853" s="26" t="s">
        <v>1161</v>
      </c>
      <c r="G853" s="26" t="s">
        <v>237</v>
      </c>
      <c r="H853" s="5">
        <f t="shared" si="32"/>
        <v>-700</v>
      </c>
      <c r="I853" s="38">
        <f t="shared" si="31"/>
        <v>1.4285714285714286</v>
      </c>
      <c r="K853" t="s">
        <v>1158</v>
      </c>
      <c r="L853">
        <v>21</v>
      </c>
      <c r="M853" s="2">
        <v>490</v>
      </c>
    </row>
    <row r="854" spans="2:13" ht="12.75">
      <c r="B854" s="288">
        <v>1000</v>
      </c>
      <c r="C854" s="1" t="s">
        <v>379</v>
      </c>
      <c r="D854" s="1" t="s">
        <v>12</v>
      </c>
      <c r="E854" s="1" t="s">
        <v>38</v>
      </c>
      <c r="F854" s="26" t="s">
        <v>1161</v>
      </c>
      <c r="G854" s="26" t="s">
        <v>323</v>
      </c>
      <c r="H854" s="5">
        <f t="shared" si="32"/>
        <v>-1700</v>
      </c>
      <c r="I854" s="38">
        <f t="shared" si="31"/>
        <v>2.0408163265306123</v>
      </c>
      <c r="K854" t="s">
        <v>1158</v>
      </c>
      <c r="L854">
        <v>21</v>
      </c>
      <c r="M854" s="2">
        <v>490</v>
      </c>
    </row>
    <row r="855" spans="1:13" s="59" customFormat="1" ht="12.75">
      <c r="A855" s="1"/>
      <c r="B855" s="288">
        <v>1500</v>
      </c>
      <c r="C855" s="1" t="s">
        <v>380</v>
      </c>
      <c r="D855" s="1" t="s">
        <v>12</v>
      </c>
      <c r="E855" s="1" t="s">
        <v>38</v>
      </c>
      <c r="F855" s="26" t="s">
        <v>1161</v>
      </c>
      <c r="G855" s="26" t="s">
        <v>324</v>
      </c>
      <c r="H855" s="5">
        <f t="shared" si="32"/>
        <v>-3200</v>
      </c>
      <c r="I855" s="38">
        <f t="shared" si="31"/>
        <v>3.061224489795918</v>
      </c>
      <c r="J855"/>
      <c r="K855" t="s">
        <v>1158</v>
      </c>
      <c r="L855">
        <v>21</v>
      </c>
      <c r="M855" s="2">
        <v>490</v>
      </c>
    </row>
    <row r="856" spans="1:13" ht="12.75">
      <c r="A856" s="10"/>
      <c r="B856" s="302">
        <f>SUM(B853:B855)</f>
        <v>3200</v>
      </c>
      <c r="C856" s="10" t="s">
        <v>52</v>
      </c>
      <c r="D856" s="10"/>
      <c r="E856" s="10"/>
      <c r="F856" s="17"/>
      <c r="G856" s="17"/>
      <c r="H856" s="57">
        <v>0</v>
      </c>
      <c r="I856" s="58">
        <f t="shared" si="31"/>
        <v>6.530612244897959</v>
      </c>
      <c r="J856" s="59"/>
      <c r="K856" s="59"/>
      <c r="L856" s="59"/>
      <c r="M856" s="2">
        <v>490</v>
      </c>
    </row>
    <row r="857" spans="2:13" ht="12.75">
      <c r="B857" s="288"/>
      <c r="H857" s="5">
        <f t="shared" si="32"/>
        <v>0</v>
      </c>
      <c r="I857" s="38">
        <f t="shared" si="31"/>
        <v>0</v>
      </c>
      <c r="K857"/>
      <c r="M857" s="2">
        <v>490</v>
      </c>
    </row>
    <row r="858" spans="2:13" ht="12.75">
      <c r="B858" s="288"/>
      <c r="H858" s="5">
        <f t="shared" si="32"/>
        <v>0</v>
      </c>
      <c r="I858" s="38">
        <f t="shared" si="31"/>
        <v>0</v>
      </c>
      <c r="K858"/>
      <c r="M858" s="2">
        <v>490</v>
      </c>
    </row>
    <row r="859" spans="2:13" ht="12.75">
      <c r="B859" s="288">
        <v>500</v>
      </c>
      <c r="C859" s="1" t="s">
        <v>53</v>
      </c>
      <c r="D859" s="1" t="s">
        <v>12</v>
      </c>
      <c r="E859" s="1" t="s">
        <v>54</v>
      </c>
      <c r="F859" s="26" t="s">
        <v>1161</v>
      </c>
      <c r="G859" s="26" t="s">
        <v>237</v>
      </c>
      <c r="H859" s="5">
        <f t="shared" si="32"/>
        <v>-500</v>
      </c>
      <c r="I859" s="38">
        <f t="shared" si="31"/>
        <v>1.0204081632653061</v>
      </c>
      <c r="K859" t="s">
        <v>1158</v>
      </c>
      <c r="L859">
        <v>21</v>
      </c>
      <c r="M859" s="2">
        <v>490</v>
      </c>
    </row>
    <row r="860" spans="2:13" ht="12.75">
      <c r="B860" s="288">
        <v>500</v>
      </c>
      <c r="C860" s="1" t="s">
        <v>53</v>
      </c>
      <c r="D860" s="1" t="s">
        <v>12</v>
      </c>
      <c r="E860" s="1" t="s">
        <v>54</v>
      </c>
      <c r="F860" s="26" t="s">
        <v>1161</v>
      </c>
      <c r="G860" s="26" t="s">
        <v>323</v>
      </c>
      <c r="H860" s="5">
        <f t="shared" si="32"/>
        <v>-1000</v>
      </c>
      <c r="I860" s="38">
        <f t="shared" si="31"/>
        <v>1.0204081632653061</v>
      </c>
      <c r="K860" t="s">
        <v>1158</v>
      </c>
      <c r="L860">
        <v>21</v>
      </c>
      <c r="M860" s="2">
        <v>490</v>
      </c>
    </row>
    <row r="861" spans="1:13" ht="12.75">
      <c r="A861" s="10"/>
      <c r="B861" s="302">
        <f>SUM(B859:B860)</f>
        <v>1000</v>
      </c>
      <c r="C861" s="10"/>
      <c r="D861" s="10"/>
      <c r="E861" s="10" t="s">
        <v>54</v>
      </c>
      <c r="F861" s="17"/>
      <c r="G861" s="17"/>
      <c r="H861" s="57">
        <v>0</v>
      </c>
      <c r="I861" s="58">
        <f t="shared" si="31"/>
        <v>2.0408163265306123</v>
      </c>
      <c r="J861" s="59"/>
      <c r="K861" s="59"/>
      <c r="L861" s="59"/>
      <c r="M861" s="2">
        <v>490</v>
      </c>
    </row>
    <row r="862" spans="1:13" s="59" customFormat="1" ht="12.75">
      <c r="A862" s="1"/>
      <c r="B862" s="288"/>
      <c r="C862" s="1"/>
      <c r="D862" s="1"/>
      <c r="E862" s="1"/>
      <c r="F862" s="26"/>
      <c r="G862" s="26"/>
      <c r="H862" s="5">
        <f t="shared" si="32"/>
        <v>0</v>
      </c>
      <c r="I862" s="38">
        <f aca="true" t="shared" si="33" ref="I862:I925">+B862/M862</f>
        <v>0</v>
      </c>
      <c r="J862"/>
      <c r="K862"/>
      <c r="L862"/>
      <c r="M862" s="2">
        <v>490</v>
      </c>
    </row>
    <row r="863" spans="2:13" ht="12.75">
      <c r="B863" s="288"/>
      <c r="H863" s="5">
        <f t="shared" si="32"/>
        <v>0</v>
      </c>
      <c r="I863" s="38">
        <f t="shared" si="33"/>
        <v>0</v>
      </c>
      <c r="K863"/>
      <c r="M863" s="2">
        <v>490</v>
      </c>
    </row>
    <row r="864" spans="2:13" ht="12.75">
      <c r="B864" s="288">
        <v>500</v>
      </c>
      <c r="C864" s="11" t="s">
        <v>62</v>
      </c>
      <c r="D864" s="1" t="s">
        <v>12</v>
      </c>
      <c r="E864" s="1" t="s">
        <v>63</v>
      </c>
      <c r="F864" s="26" t="s">
        <v>1161</v>
      </c>
      <c r="G864" s="26" t="s">
        <v>237</v>
      </c>
      <c r="H864" s="5">
        <f t="shared" si="32"/>
        <v>-500</v>
      </c>
      <c r="I864" s="38">
        <f t="shared" si="33"/>
        <v>1.0204081632653061</v>
      </c>
      <c r="K864" t="s">
        <v>1158</v>
      </c>
      <c r="L864">
        <v>21</v>
      </c>
      <c r="M864" s="2">
        <v>490</v>
      </c>
    </row>
    <row r="865" spans="2:13" ht="12.75">
      <c r="B865" s="288">
        <v>1000</v>
      </c>
      <c r="C865" s="11" t="s">
        <v>62</v>
      </c>
      <c r="D865" s="1" t="s">
        <v>12</v>
      </c>
      <c r="E865" s="1" t="s">
        <v>63</v>
      </c>
      <c r="F865" s="26" t="s">
        <v>1161</v>
      </c>
      <c r="G865" s="26" t="s">
        <v>324</v>
      </c>
      <c r="H865" s="5">
        <f t="shared" si="32"/>
        <v>-1500</v>
      </c>
      <c r="I865" s="38">
        <f t="shared" si="33"/>
        <v>2.0408163265306123</v>
      </c>
      <c r="K865" t="s">
        <v>1158</v>
      </c>
      <c r="L865">
        <v>21</v>
      </c>
      <c r="M865" s="2">
        <v>490</v>
      </c>
    </row>
    <row r="866" spans="1:13" ht="12.75">
      <c r="A866" s="10"/>
      <c r="B866" s="302">
        <f>SUM(B864:B865)</f>
        <v>1500</v>
      </c>
      <c r="C866" s="10"/>
      <c r="D866" s="10"/>
      <c r="E866" s="10" t="s">
        <v>63</v>
      </c>
      <c r="F866" s="17"/>
      <c r="G866" s="17"/>
      <c r="H866" s="57">
        <v>0</v>
      </c>
      <c r="I866" s="58">
        <f t="shared" si="33"/>
        <v>3.061224489795918</v>
      </c>
      <c r="J866" s="59"/>
      <c r="K866" s="59"/>
      <c r="L866" s="59"/>
      <c r="M866" s="2">
        <v>490</v>
      </c>
    </row>
    <row r="867" spans="2:13" ht="12.75">
      <c r="B867" s="40"/>
      <c r="H867" s="5">
        <f t="shared" si="32"/>
        <v>0</v>
      </c>
      <c r="I867" s="38">
        <f t="shared" si="33"/>
        <v>0</v>
      </c>
      <c r="K867"/>
      <c r="M867" s="2">
        <v>490</v>
      </c>
    </row>
    <row r="868" spans="1:13" s="59" customFormat="1" ht="12.75">
      <c r="A868" s="1"/>
      <c r="B868" s="40"/>
      <c r="C868" s="1"/>
      <c r="D868" s="1"/>
      <c r="E868" s="1"/>
      <c r="F868" s="26"/>
      <c r="G868" s="26"/>
      <c r="H868" s="5">
        <f t="shared" si="32"/>
        <v>0</v>
      </c>
      <c r="I868" s="38">
        <f t="shared" si="33"/>
        <v>0</v>
      </c>
      <c r="J868"/>
      <c r="K868"/>
      <c r="L868"/>
      <c r="M868" s="2">
        <v>490</v>
      </c>
    </row>
    <row r="869" spans="2:13" ht="12.75">
      <c r="B869" s="40"/>
      <c r="H869" s="5">
        <f t="shared" si="32"/>
        <v>0</v>
      </c>
      <c r="I869" s="38">
        <f t="shared" si="33"/>
        <v>0</v>
      </c>
      <c r="K869"/>
      <c r="M869" s="2">
        <v>490</v>
      </c>
    </row>
    <row r="870" spans="2:13" ht="12.75">
      <c r="B870" s="40"/>
      <c r="H870" s="5">
        <f t="shared" si="32"/>
        <v>0</v>
      </c>
      <c r="I870" s="38">
        <f t="shared" si="33"/>
        <v>0</v>
      </c>
      <c r="K870"/>
      <c r="M870" s="2">
        <v>490</v>
      </c>
    </row>
    <row r="871" spans="1:13" s="68" customFormat="1" ht="12.75">
      <c r="A871" s="10"/>
      <c r="B871" s="226">
        <f>+B876+B884+B890+B897+B903+B907</f>
        <v>43000</v>
      </c>
      <c r="C871" s="53" t="s">
        <v>381</v>
      </c>
      <c r="D871" s="54" t="s">
        <v>382</v>
      </c>
      <c r="E871" s="53" t="s">
        <v>196</v>
      </c>
      <c r="F871" s="69" t="s">
        <v>383</v>
      </c>
      <c r="G871" s="56" t="s">
        <v>93</v>
      </c>
      <c r="H871" s="57"/>
      <c r="I871" s="58">
        <f t="shared" si="33"/>
        <v>87.75510204081633</v>
      </c>
      <c r="J871" s="58"/>
      <c r="K871" s="58"/>
      <c r="L871" s="59"/>
      <c r="M871" s="2">
        <v>490</v>
      </c>
    </row>
    <row r="872" spans="2:13" ht="12.75">
      <c r="B872" s="220"/>
      <c r="H872" s="5">
        <f t="shared" si="32"/>
        <v>0</v>
      </c>
      <c r="I872" s="38">
        <f t="shared" si="33"/>
        <v>0</v>
      </c>
      <c r="K872"/>
      <c r="M872" s="2">
        <v>490</v>
      </c>
    </row>
    <row r="873" spans="2:13" ht="12.75">
      <c r="B873" s="220">
        <v>2500</v>
      </c>
      <c r="C873" s="1" t="s">
        <v>0</v>
      </c>
      <c r="D873" s="1" t="s">
        <v>12</v>
      </c>
      <c r="E873" s="1" t="s">
        <v>94</v>
      </c>
      <c r="F873" s="60" t="s">
        <v>384</v>
      </c>
      <c r="G873" s="26" t="s">
        <v>323</v>
      </c>
      <c r="H873" s="5">
        <f t="shared" si="32"/>
        <v>-2500</v>
      </c>
      <c r="I873" s="38">
        <f t="shared" si="33"/>
        <v>5.1020408163265305</v>
      </c>
      <c r="K873" t="s">
        <v>0</v>
      </c>
      <c r="L873">
        <v>22</v>
      </c>
      <c r="M873" s="2">
        <v>490</v>
      </c>
    </row>
    <row r="874" spans="1:13" s="59" customFormat="1" ht="12.75">
      <c r="A874" s="1"/>
      <c r="B874" s="220">
        <v>2500</v>
      </c>
      <c r="C874" s="1" t="s">
        <v>0</v>
      </c>
      <c r="D874" s="1" t="s">
        <v>12</v>
      </c>
      <c r="E874" s="1" t="s">
        <v>94</v>
      </c>
      <c r="F874" s="60" t="s">
        <v>385</v>
      </c>
      <c r="G874" s="26" t="s">
        <v>324</v>
      </c>
      <c r="H874" s="5">
        <f t="shared" si="32"/>
        <v>-5000</v>
      </c>
      <c r="I874" s="38">
        <f t="shared" si="33"/>
        <v>5.1020408163265305</v>
      </c>
      <c r="J874"/>
      <c r="K874" t="s">
        <v>0</v>
      </c>
      <c r="L874">
        <v>22</v>
      </c>
      <c r="M874" s="2">
        <v>490</v>
      </c>
    </row>
    <row r="875" spans="2:13" ht="12.75">
      <c r="B875" s="220">
        <v>2500</v>
      </c>
      <c r="C875" s="1" t="s">
        <v>0</v>
      </c>
      <c r="D875" s="1" t="s">
        <v>12</v>
      </c>
      <c r="E875" s="1" t="s">
        <v>94</v>
      </c>
      <c r="F875" s="60" t="s">
        <v>386</v>
      </c>
      <c r="G875" s="26" t="s">
        <v>325</v>
      </c>
      <c r="H875" s="5">
        <f t="shared" si="32"/>
        <v>-7500</v>
      </c>
      <c r="I875" s="38">
        <f t="shared" si="33"/>
        <v>5.1020408163265305</v>
      </c>
      <c r="K875" t="s">
        <v>0</v>
      </c>
      <c r="L875">
        <v>22</v>
      </c>
      <c r="M875" s="2">
        <v>490</v>
      </c>
    </row>
    <row r="876" spans="1:13" ht="12.75">
      <c r="A876" s="10"/>
      <c r="B876" s="226">
        <f>SUM(B873:B875)</f>
        <v>7500</v>
      </c>
      <c r="C876" s="10" t="s">
        <v>0</v>
      </c>
      <c r="D876" s="10"/>
      <c r="E876" s="10"/>
      <c r="F876" s="17"/>
      <c r="G876" s="17"/>
      <c r="H876" s="57">
        <v>0</v>
      </c>
      <c r="I876" s="58">
        <f t="shared" si="33"/>
        <v>15.306122448979592</v>
      </c>
      <c r="J876" s="59"/>
      <c r="K876" s="59"/>
      <c r="L876" s="59"/>
      <c r="M876" s="2">
        <v>490</v>
      </c>
    </row>
    <row r="877" spans="2:13" ht="12.75">
      <c r="B877" s="220"/>
      <c r="H877" s="5">
        <f t="shared" si="32"/>
        <v>0</v>
      </c>
      <c r="I877" s="38">
        <f t="shared" si="33"/>
        <v>0</v>
      </c>
      <c r="K877"/>
      <c r="M877" s="2">
        <v>490</v>
      </c>
    </row>
    <row r="878" spans="2:13" ht="12.75">
      <c r="B878" s="220"/>
      <c r="H878" s="5">
        <f t="shared" si="32"/>
        <v>0</v>
      </c>
      <c r="I878" s="38">
        <f t="shared" si="33"/>
        <v>0</v>
      </c>
      <c r="K878"/>
      <c r="M878" s="2">
        <v>490</v>
      </c>
    </row>
    <row r="879" spans="2:13" ht="12.75">
      <c r="B879" s="220">
        <v>1500</v>
      </c>
      <c r="C879" s="1" t="s">
        <v>200</v>
      </c>
      <c r="D879" s="11" t="s">
        <v>12</v>
      </c>
      <c r="E879" s="1" t="s">
        <v>38</v>
      </c>
      <c r="F879" s="26" t="s">
        <v>388</v>
      </c>
      <c r="G879" s="26" t="s">
        <v>237</v>
      </c>
      <c r="H879" s="5">
        <f t="shared" si="32"/>
        <v>-1500</v>
      </c>
      <c r="I879" s="38">
        <f t="shared" si="33"/>
        <v>3.061224489795918</v>
      </c>
      <c r="K879" s="14" t="s">
        <v>94</v>
      </c>
      <c r="L879">
        <v>22</v>
      </c>
      <c r="M879" s="2">
        <v>490</v>
      </c>
    </row>
    <row r="880" spans="2:13" ht="12.75">
      <c r="B880" s="220">
        <v>2600</v>
      </c>
      <c r="C880" s="11" t="s">
        <v>387</v>
      </c>
      <c r="D880" s="11" t="s">
        <v>12</v>
      </c>
      <c r="E880" s="1" t="s">
        <v>38</v>
      </c>
      <c r="F880" s="26" t="s">
        <v>388</v>
      </c>
      <c r="G880" s="26" t="s">
        <v>323</v>
      </c>
      <c r="H880" s="5">
        <f t="shared" si="32"/>
        <v>-4100</v>
      </c>
      <c r="I880" s="38">
        <f t="shared" si="33"/>
        <v>5.3061224489795915</v>
      </c>
      <c r="K880" s="14" t="s">
        <v>94</v>
      </c>
      <c r="L880">
        <v>22</v>
      </c>
      <c r="M880" s="2">
        <v>490</v>
      </c>
    </row>
    <row r="881" spans="1:13" s="59" customFormat="1" ht="12.75">
      <c r="A881" s="1"/>
      <c r="B881" s="220">
        <v>2000</v>
      </c>
      <c r="C881" s="1" t="s">
        <v>389</v>
      </c>
      <c r="D881" s="11" t="s">
        <v>12</v>
      </c>
      <c r="E881" s="1" t="s">
        <v>38</v>
      </c>
      <c r="F881" s="26" t="s">
        <v>388</v>
      </c>
      <c r="G881" s="26" t="s">
        <v>324</v>
      </c>
      <c r="H881" s="5">
        <f t="shared" si="32"/>
        <v>-6100</v>
      </c>
      <c r="I881" s="38">
        <f t="shared" si="33"/>
        <v>4.081632653061225</v>
      </c>
      <c r="J881"/>
      <c r="K881" s="14" t="s">
        <v>94</v>
      </c>
      <c r="L881">
        <v>22</v>
      </c>
      <c r="M881" s="2">
        <v>490</v>
      </c>
    </row>
    <row r="882" spans="2:13" ht="12.75">
      <c r="B882" s="220">
        <v>1500</v>
      </c>
      <c r="C882" s="1" t="s">
        <v>204</v>
      </c>
      <c r="D882" s="11" t="s">
        <v>12</v>
      </c>
      <c r="E882" s="1" t="s">
        <v>38</v>
      </c>
      <c r="F882" s="26" t="s">
        <v>388</v>
      </c>
      <c r="G882" s="26" t="s">
        <v>324</v>
      </c>
      <c r="H882" s="5">
        <f>H881-B882</f>
        <v>-7600</v>
      </c>
      <c r="I882" s="38">
        <f t="shared" si="33"/>
        <v>3.061224489795918</v>
      </c>
      <c r="K882" s="14" t="s">
        <v>94</v>
      </c>
      <c r="L882">
        <v>22</v>
      </c>
      <c r="M882" s="2">
        <v>490</v>
      </c>
    </row>
    <row r="883" spans="2:13" ht="12.75">
      <c r="B883" s="220">
        <v>2400</v>
      </c>
      <c r="C883" s="1" t="s">
        <v>390</v>
      </c>
      <c r="D883" s="11" t="s">
        <v>12</v>
      </c>
      <c r="E883" s="1" t="s">
        <v>38</v>
      </c>
      <c r="F883" s="26" t="s">
        <v>388</v>
      </c>
      <c r="G883" s="26" t="s">
        <v>325</v>
      </c>
      <c r="H883" s="5">
        <f>H882-B883</f>
        <v>-10000</v>
      </c>
      <c r="I883" s="38">
        <f t="shared" si="33"/>
        <v>4.8979591836734695</v>
      </c>
      <c r="K883" s="14" t="s">
        <v>94</v>
      </c>
      <c r="L883">
        <v>22</v>
      </c>
      <c r="M883" s="2">
        <v>490</v>
      </c>
    </row>
    <row r="884" spans="1:13" ht="12.75">
      <c r="A884" s="10"/>
      <c r="B884" s="226">
        <f>SUM(B879:B883)</f>
        <v>10000</v>
      </c>
      <c r="C884" s="10" t="s">
        <v>52</v>
      </c>
      <c r="D884" s="10"/>
      <c r="E884" s="10"/>
      <c r="F884" s="17"/>
      <c r="G884" s="17"/>
      <c r="H884" s="57">
        <v>0</v>
      </c>
      <c r="I884" s="58">
        <f t="shared" si="33"/>
        <v>20.408163265306122</v>
      </c>
      <c r="J884" s="59"/>
      <c r="K884" s="59"/>
      <c r="L884" s="59"/>
      <c r="M884" s="2">
        <v>490</v>
      </c>
    </row>
    <row r="885" spans="1:13" s="59" customFormat="1" ht="12.75">
      <c r="A885" s="1"/>
      <c r="B885" s="220"/>
      <c r="C885" s="1"/>
      <c r="D885" s="1"/>
      <c r="E885" s="1"/>
      <c r="F885" s="26"/>
      <c r="G885" s="26"/>
      <c r="H885" s="5">
        <f aca="true" t="shared" si="34" ref="H885:H966">H884-B885</f>
        <v>0</v>
      </c>
      <c r="I885" s="38">
        <f t="shared" si="33"/>
        <v>0</v>
      </c>
      <c r="J885"/>
      <c r="K885"/>
      <c r="L885"/>
      <c r="M885" s="2">
        <v>490</v>
      </c>
    </row>
    <row r="886" spans="2:13" ht="12.75">
      <c r="B886" s="220"/>
      <c r="H886" s="5">
        <f t="shared" si="34"/>
        <v>0</v>
      </c>
      <c r="I886" s="38">
        <f t="shared" si="33"/>
        <v>0</v>
      </c>
      <c r="K886"/>
      <c r="M886" s="2">
        <v>490</v>
      </c>
    </row>
    <row r="887" spans="2:13" ht="12.75">
      <c r="B887" s="220">
        <v>1500</v>
      </c>
      <c r="C887" s="1" t="s">
        <v>53</v>
      </c>
      <c r="D887" s="11" t="s">
        <v>12</v>
      </c>
      <c r="E887" s="1" t="s">
        <v>54</v>
      </c>
      <c r="F887" s="26" t="s">
        <v>388</v>
      </c>
      <c r="G887" s="26" t="s">
        <v>323</v>
      </c>
      <c r="H887" s="5">
        <f t="shared" si="34"/>
        <v>-1500</v>
      </c>
      <c r="I887" s="38">
        <f t="shared" si="33"/>
        <v>3.061224489795918</v>
      </c>
      <c r="K887" s="14" t="s">
        <v>94</v>
      </c>
      <c r="L887">
        <v>22</v>
      </c>
      <c r="M887" s="2">
        <v>490</v>
      </c>
    </row>
    <row r="888" spans="2:13" ht="12.75">
      <c r="B888" s="220">
        <v>1500</v>
      </c>
      <c r="C888" s="1" t="s">
        <v>53</v>
      </c>
      <c r="D888" s="11" t="s">
        <v>12</v>
      </c>
      <c r="E888" s="1" t="s">
        <v>54</v>
      </c>
      <c r="F888" s="26" t="s">
        <v>388</v>
      </c>
      <c r="G888" s="26" t="s">
        <v>324</v>
      </c>
      <c r="H888" s="5">
        <f>H887-B888</f>
        <v>-3000</v>
      </c>
      <c r="I888" s="38">
        <f t="shared" si="33"/>
        <v>3.061224489795918</v>
      </c>
      <c r="K888" s="14" t="s">
        <v>94</v>
      </c>
      <c r="L888">
        <v>22</v>
      </c>
      <c r="M888" s="2">
        <v>490</v>
      </c>
    </row>
    <row r="889" spans="2:13" ht="12.75">
      <c r="B889" s="220">
        <v>1500</v>
      </c>
      <c r="C889" s="1" t="s">
        <v>53</v>
      </c>
      <c r="D889" s="11" t="s">
        <v>12</v>
      </c>
      <c r="E889" s="1" t="s">
        <v>54</v>
      </c>
      <c r="F889" s="26" t="s">
        <v>388</v>
      </c>
      <c r="G889" s="26" t="s">
        <v>325</v>
      </c>
      <c r="H889" s="5">
        <f>H888-B889</f>
        <v>-4500</v>
      </c>
      <c r="I889" s="38">
        <f t="shared" si="33"/>
        <v>3.061224489795918</v>
      </c>
      <c r="K889" s="14" t="s">
        <v>94</v>
      </c>
      <c r="L889">
        <v>22</v>
      </c>
      <c r="M889" s="2">
        <v>490</v>
      </c>
    </row>
    <row r="890" spans="1:13" ht="12.75">
      <c r="A890" s="10"/>
      <c r="B890" s="226">
        <f>SUM(B887:B889)</f>
        <v>4500</v>
      </c>
      <c r="C890" s="10"/>
      <c r="D890" s="10"/>
      <c r="E890" s="10" t="s">
        <v>54</v>
      </c>
      <c r="F890" s="17"/>
      <c r="G890" s="17"/>
      <c r="H890" s="57">
        <v>0</v>
      </c>
      <c r="I890" s="58">
        <f t="shared" si="33"/>
        <v>9.183673469387756</v>
      </c>
      <c r="J890" s="59"/>
      <c r="K890" s="59"/>
      <c r="L890" s="59"/>
      <c r="M890" s="2">
        <v>490</v>
      </c>
    </row>
    <row r="891" spans="2:13" ht="12.75">
      <c r="B891" s="220"/>
      <c r="H891" s="5">
        <f t="shared" si="34"/>
        <v>0</v>
      </c>
      <c r="I891" s="38">
        <f t="shared" si="33"/>
        <v>0</v>
      </c>
      <c r="K891"/>
      <c r="M891" s="2">
        <v>490</v>
      </c>
    </row>
    <row r="892" spans="1:13" s="14" customFormat="1" ht="12.75">
      <c r="A892" s="1"/>
      <c r="B892" s="220"/>
      <c r="C892" s="1"/>
      <c r="D892" s="1"/>
      <c r="E892" s="1"/>
      <c r="F892" s="26"/>
      <c r="G892" s="26"/>
      <c r="H892" s="5">
        <f t="shared" si="34"/>
        <v>0</v>
      </c>
      <c r="I892" s="38">
        <f t="shared" si="33"/>
        <v>0</v>
      </c>
      <c r="J892"/>
      <c r="K892"/>
      <c r="L892"/>
      <c r="M892" s="2">
        <v>490</v>
      </c>
    </row>
    <row r="893" spans="1:13" s="14" customFormat="1" ht="12.75">
      <c r="A893" s="11"/>
      <c r="B893" s="319">
        <v>4000</v>
      </c>
      <c r="C893" s="11" t="s">
        <v>56</v>
      </c>
      <c r="D893" s="11" t="s">
        <v>12</v>
      </c>
      <c r="E893" s="11" t="s">
        <v>38</v>
      </c>
      <c r="F893" s="29" t="s">
        <v>391</v>
      </c>
      <c r="G893" s="29" t="s">
        <v>237</v>
      </c>
      <c r="H893" s="5">
        <f t="shared" si="34"/>
        <v>-4000</v>
      </c>
      <c r="I893" s="38">
        <f t="shared" si="33"/>
        <v>8.16326530612245</v>
      </c>
      <c r="K893" s="14" t="s">
        <v>94</v>
      </c>
      <c r="L893" s="14">
        <v>22</v>
      </c>
      <c r="M893" s="2">
        <v>490</v>
      </c>
    </row>
    <row r="894" spans="1:13" s="59" customFormat="1" ht="12.75">
      <c r="A894" s="11"/>
      <c r="B894" s="319">
        <v>4000</v>
      </c>
      <c r="C894" s="11" t="s">
        <v>56</v>
      </c>
      <c r="D894" s="11" t="s">
        <v>12</v>
      </c>
      <c r="E894" s="11" t="s">
        <v>38</v>
      </c>
      <c r="F894" s="29" t="s">
        <v>391</v>
      </c>
      <c r="G894" s="29" t="s">
        <v>323</v>
      </c>
      <c r="H894" s="5">
        <f t="shared" si="34"/>
        <v>-8000</v>
      </c>
      <c r="I894" s="38">
        <f t="shared" si="33"/>
        <v>8.16326530612245</v>
      </c>
      <c r="J894" s="14"/>
      <c r="K894" s="14" t="s">
        <v>94</v>
      </c>
      <c r="L894" s="14">
        <v>22</v>
      </c>
      <c r="M894" s="2">
        <v>490</v>
      </c>
    </row>
    <row r="895" spans="2:13" ht="12.75">
      <c r="B895" s="220">
        <v>3000</v>
      </c>
      <c r="C895" s="1" t="s">
        <v>56</v>
      </c>
      <c r="D895" s="11" t="s">
        <v>12</v>
      </c>
      <c r="E895" s="1" t="s">
        <v>38</v>
      </c>
      <c r="F895" s="26" t="s">
        <v>392</v>
      </c>
      <c r="G895" s="26" t="s">
        <v>324</v>
      </c>
      <c r="H895" s="5">
        <f t="shared" si="34"/>
        <v>-11000</v>
      </c>
      <c r="I895" s="38">
        <f t="shared" si="33"/>
        <v>6.122448979591836</v>
      </c>
      <c r="K895" s="14" t="s">
        <v>94</v>
      </c>
      <c r="L895">
        <v>22</v>
      </c>
      <c r="M895" s="2">
        <v>490</v>
      </c>
    </row>
    <row r="896" spans="2:13" ht="12.75">
      <c r="B896" s="220">
        <v>3000</v>
      </c>
      <c r="C896" s="1" t="s">
        <v>56</v>
      </c>
      <c r="D896" s="11" t="s">
        <v>12</v>
      </c>
      <c r="E896" s="1" t="s">
        <v>38</v>
      </c>
      <c r="F896" s="26" t="s">
        <v>392</v>
      </c>
      <c r="G896" s="26" t="s">
        <v>325</v>
      </c>
      <c r="H896" s="5">
        <f t="shared" si="34"/>
        <v>-14000</v>
      </c>
      <c r="I896" s="38">
        <f t="shared" si="33"/>
        <v>6.122448979591836</v>
      </c>
      <c r="K896" s="14" t="s">
        <v>94</v>
      </c>
      <c r="L896">
        <v>22</v>
      </c>
      <c r="M896" s="2">
        <v>490</v>
      </c>
    </row>
    <row r="897" spans="1:13" ht="12.75">
      <c r="A897" s="10"/>
      <c r="B897" s="226">
        <f>SUM(B893:B896)</f>
        <v>14000</v>
      </c>
      <c r="C897" s="10" t="s">
        <v>56</v>
      </c>
      <c r="D897" s="10"/>
      <c r="E897" s="10"/>
      <c r="F897" s="17"/>
      <c r="G897" s="17"/>
      <c r="H897" s="57">
        <v>0</v>
      </c>
      <c r="I897" s="58">
        <f t="shared" si="33"/>
        <v>28.571428571428573</v>
      </c>
      <c r="J897" s="59"/>
      <c r="K897" s="59"/>
      <c r="L897" s="59"/>
      <c r="M897" s="2">
        <v>490</v>
      </c>
    </row>
    <row r="898" spans="2:13" ht="12.75">
      <c r="B898" s="220"/>
      <c r="G898" s="26" t="s">
        <v>393</v>
      </c>
      <c r="H898" s="5">
        <f t="shared" si="34"/>
        <v>0</v>
      </c>
      <c r="I898" s="38">
        <f t="shared" si="33"/>
        <v>0</v>
      </c>
      <c r="K898"/>
      <c r="M898" s="2">
        <v>490</v>
      </c>
    </row>
    <row r="899" spans="1:13" s="59" customFormat="1" ht="12.75">
      <c r="A899" s="1"/>
      <c r="B899" s="220"/>
      <c r="C899" s="1"/>
      <c r="D899" s="1"/>
      <c r="E899" s="1"/>
      <c r="F899" s="26"/>
      <c r="G899" s="26"/>
      <c r="H899" s="5">
        <f t="shared" si="34"/>
        <v>0</v>
      </c>
      <c r="I899" s="38">
        <f t="shared" si="33"/>
        <v>0</v>
      </c>
      <c r="J899"/>
      <c r="K899"/>
      <c r="L899"/>
      <c r="M899" s="2">
        <v>490</v>
      </c>
    </row>
    <row r="900" spans="2:13" ht="12.75">
      <c r="B900" s="220">
        <v>2000</v>
      </c>
      <c r="C900" s="1" t="s">
        <v>103</v>
      </c>
      <c r="D900" s="11" t="s">
        <v>12</v>
      </c>
      <c r="E900" s="1" t="s">
        <v>38</v>
      </c>
      <c r="F900" s="26" t="s">
        <v>388</v>
      </c>
      <c r="G900" s="26" t="s">
        <v>323</v>
      </c>
      <c r="H900" s="5">
        <f t="shared" si="34"/>
        <v>-2000</v>
      </c>
      <c r="I900" s="38">
        <f t="shared" si="33"/>
        <v>4.081632653061225</v>
      </c>
      <c r="K900" s="14" t="s">
        <v>94</v>
      </c>
      <c r="L900">
        <v>22</v>
      </c>
      <c r="M900" s="2">
        <v>490</v>
      </c>
    </row>
    <row r="901" spans="2:13" ht="12.75">
      <c r="B901" s="220">
        <v>2000</v>
      </c>
      <c r="C901" s="1" t="s">
        <v>103</v>
      </c>
      <c r="D901" s="11" t="s">
        <v>12</v>
      </c>
      <c r="E901" s="1" t="s">
        <v>38</v>
      </c>
      <c r="F901" s="26" t="s">
        <v>388</v>
      </c>
      <c r="G901" s="26" t="s">
        <v>324</v>
      </c>
      <c r="H901" s="5">
        <f t="shared" si="34"/>
        <v>-4000</v>
      </c>
      <c r="I901" s="38">
        <f t="shared" si="33"/>
        <v>4.081632653061225</v>
      </c>
      <c r="K901" s="14" t="s">
        <v>94</v>
      </c>
      <c r="L901">
        <v>22</v>
      </c>
      <c r="M901" s="2">
        <v>490</v>
      </c>
    </row>
    <row r="902" spans="2:13" ht="12.75">
      <c r="B902" s="220">
        <v>2000</v>
      </c>
      <c r="C902" s="77" t="s">
        <v>103</v>
      </c>
      <c r="D902" s="11" t="s">
        <v>12</v>
      </c>
      <c r="E902" s="1" t="s">
        <v>38</v>
      </c>
      <c r="F902" s="26" t="s">
        <v>388</v>
      </c>
      <c r="G902" s="26" t="s">
        <v>325</v>
      </c>
      <c r="H902" s="5">
        <f t="shared" si="34"/>
        <v>-6000</v>
      </c>
      <c r="I902" s="38">
        <f t="shared" si="33"/>
        <v>4.081632653061225</v>
      </c>
      <c r="K902" s="14" t="s">
        <v>94</v>
      </c>
      <c r="L902">
        <v>22</v>
      </c>
      <c r="M902" s="2">
        <v>490</v>
      </c>
    </row>
    <row r="903" spans="1:13" ht="12.75">
      <c r="A903" s="10"/>
      <c r="B903" s="226">
        <f>SUM(B900:B902)</f>
        <v>6000</v>
      </c>
      <c r="C903" s="10"/>
      <c r="D903" s="10"/>
      <c r="E903" s="10" t="s">
        <v>54</v>
      </c>
      <c r="F903" s="17"/>
      <c r="G903" s="17"/>
      <c r="H903" s="57">
        <v>0</v>
      </c>
      <c r="I903" s="58">
        <f t="shared" si="33"/>
        <v>12.244897959183673</v>
      </c>
      <c r="J903" s="59"/>
      <c r="K903" s="59"/>
      <c r="L903" s="59"/>
      <c r="M903" s="2">
        <v>490</v>
      </c>
    </row>
    <row r="904" spans="1:13" s="59" customFormat="1" ht="12.75">
      <c r="A904" s="1"/>
      <c r="B904" s="220"/>
      <c r="C904" s="1"/>
      <c r="D904" s="1"/>
      <c r="E904" s="1"/>
      <c r="F904" s="26"/>
      <c r="G904" s="26"/>
      <c r="H904" s="5">
        <f t="shared" si="34"/>
        <v>0</v>
      </c>
      <c r="I904" s="38">
        <f t="shared" si="33"/>
        <v>0</v>
      </c>
      <c r="J904"/>
      <c r="K904"/>
      <c r="L904"/>
      <c r="M904" s="2">
        <v>490</v>
      </c>
    </row>
    <row r="905" spans="2:13" ht="12.75">
      <c r="B905" s="220"/>
      <c r="H905" s="5">
        <f t="shared" si="34"/>
        <v>0</v>
      </c>
      <c r="I905" s="38">
        <f t="shared" si="33"/>
        <v>0</v>
      </c>
      <c r="K905"/>
      <c r="M905" s="2">
        <v>490</v>
      </c>
    </row>
    <row r="906" spans="2:13" ht="12.75">
      <c r="B906" s="220">
        <v>1000</v>
      </c>
      <c r="C906" s="1" t="s">
        <v>88</v>
      </c>
      <c r="D906" s="11" t="s">
        <v>12</v>
      </c>
      <c r="E906" s="1" t="s">
        <v>63</v>
      </c>
      <c r="F906" s="26" t="s">
        <v>388</v>
      </c>
      <c r="G906" s="26" t="s">
        <v>324</v>
      </c>
      <c r="H906" s="5">
        <f>H905-B906</f>
        <v>-1000</v>
      </c>
      <c r="I906" s="38">
        <f t="shared" si="33"/>
        <v>2.0408163265306123</v>
      </c>
      <c r="K906" s="14" t="s">
        <v>94</v>
      </c>
      <c r="L906">
        <v>22</v>
      </c>
      <c r="M906" s="2">
        <v>490</v>
      </c>
    </row>
    <row r="907" spans="1:13" ht="12.75">
      <c r="A907" s="10"/>
      <c r="B907" s="226">
        <f>SUM(B906)</f>
        <v>1000</v>
      </c>
      <c r="C907" s="10"/>
      <c r="D907" s="10"/>
      <c r="E907" s="10" t="s">
        <v>63</v>
      </c>
      <c r="F907" s="17"/>
      <c r="G907" s="17"/>
      <c r="H907" s="57">
        <v>0</v>
      </c>
      <c r="I907" s="58">
        <f t="shared" si="33"/>
        <v>2.0408163265306123</v>
      </c>
      <c r="J907" s="59"/>
      <c r="K907" s="59"/>
      <c r="L907" s="59"/>
      <c r="M907" s="2">
        <v>490</v>
      </c>
    </row>
    <row r="908" spans="2:13" ht="12.75">
      <c r="B908" s="220"/>
      <c r="H908" s="5">
        <f t="shared" si="34"/>
        <v>0</v>
      </c>
      <c r="I908" s="38">
        <f t="shared" si="33"/>
        <v>0</v>
      </c>
      <c r="K908"/>
      <c r="M908" s="2">
        <v>490</v>
      </c>
    </row>
    <row r="909" spans="1:13" s="59" customFormat="1" ht="12.75">
      <c r="A909" s="1"/>
      <c r="B909" s="220"/>
      <c r="C909" s="1"/>
      <c r="D909" s="1"/>
      <c r="E909" s="1"/>
      <c r="F909" s="26"/>
      <c r="G909" s="26"/>
      <c r="H909" s="5">
        <f t="shared" si="34"/>
        <v>0</v>
      </c>
      <c r="I909" s="38">
        <f t="shared" si="33"/>
        <v>0</v>
      </c>
      <c r="J909"/>
      <c r="K909"/>
      <c r="L909"/>
      <c r="M909" s="2">
        <v>490</v>
      </c>
    </row>
    <row r="910" spans="2:13" ht="12.75">
      <c r="B910" s="220"/>
      <c r="H910" s="5">
        <f t="shared" si="34"/>
        <v>0</v>
      </c>
      <c r="I910" s="38">
        <f t="shared" si="33"/>
        <v>0</v>
      </c>
      <c r="K910"/>
      <c r="M910" s="2">
        <v>490</v>
      </c>
    </row>
    <row r="911" spans="1:13" ht="12.75">
      <c r="A911" s="10"/>
      <c r="B911" s="226">
        <f>+B915+B920+B925+B930+B935+B940</f>
        <v>34700</v>
      </c>
      <c r="C911" s="53" t="s">
        <v>394</v>
      </c>
      <c r="D911" s="54" t="s">
        <v>1120</v>
      </c>
      <c r="E911" s="53" t="s">
        <v>1171</v>
      </c>
      <c r="F911" s="69" t="s">
        <v>383</v>
      </c>
      <c r="G911" s="56" t="s">
        <v>93</v>
      </c>
      <c r="H911" s="57"/>
      <c r="I911" s="58">
        <f t="shared" si="33"/>
        <v>70.81632653061224</v>
      </c>
      <c r="J911" s="58"/>
      <c r="K911" s="58"/>
      <c r="L911" s="59"/>
      <c r="M911" s="2">
        <v>490</v>
      </c>
    </row>
    <row r="912" spans="2:13" ht="12.75">
      <c r="B912" s="220"/>
      <c r="H912" s="5">
        <f t="shared" si="34"/>
        <v>0</v>
      </c>
      <c r="I912" s="38">
        <f t="shared" si="33"/>
        <v>0</v>
      </c>
      <c r="K912"/>
      <c r="M912" s="2">
        <v>490</v>
      </c>
    </row>
    <row r="913" spans="2:13" ht="12.75">
      <c r="B913" s="220">
        <v>5000</v>
      </c>
      <c r="C913" s="1" t="s">
        <v>0</v>
      </c>
      <c r="D913" s="1" t="s">
        <v>12</v>
      </c>
      <c r="E913" s="1" t="s">
        <v>18</v>
      </c>
      <c r="F913" s="60" t="s">
        <v>395</v>
      </c>
      <c r="G913" s="26" t="s">
        <v>323</v>
      </c>
      <c r="H913" s="5">
        <f t="shared" si="34"/>
        <v>-5000</v>
      </c>
      <c r="I913" s="38">
        <f t="shared" si="33"/>
        <v>10.204081632653061</v>
      </c>
      <c r="K913" t="s">
        <v>0</v>
      </c>
      <c r="L913">
        <v>23</v>
      </c>
      <c r="M913" s="2">
        <v>490</v>
      </c>
    </row>
    <row r="914" spans="1:13" s="59" customFormat="1" ht="12.75">
      <c r="A914" s="1"/>
      <c r="B914" s="220">
        <v>5000</v>
      </c>
      <c r="C914" s="1" t="s">
        <v>0</v>
      </c>
      <c r="D914" s="1" t="s">
        <v>12</v>
      </c>
      <c r="E914" s="1" t="s">
        <v>18</v>
      </c>
      <c r="F914" s="60" t="s">
        <v>396</v>
      </c>
      <c r="G914" s="26" t="s">
        <v>324</v>
      </c>
      <c r="H914" s="5">
        <f t="shared" si="34"/>
        <v>-10000</v>
      </c>
      <c r="I914" s="38">
        <f t="shared" si="33"/>
        <v>10.204081632653061</v>
      </c>
      <c r="J914"/>
      <c r="K914" t="s">
        <v>0</v>
      </c>
      <c r="L914">
        <v>23</v>
      </c>
      <c r="M914" s="2">
        <v>490</v>
      </c>
    </row>
    <row r="915" spans="1:13" ht="12.75">
      <c r="A915" s="10"/>
      <c r="B915" s="226">
        <f>SUM(B913:B914)</f>
        <v>10000</v>
      </c>
      <c r="C915" s="10" t="s">
        <v>0</v>
      </c>
      <c r="D915" s="10"/>
      <c r="E915" s="10"/>
      <c r="F915" s="17"/>
      <c r="G915" s="17"/>
      <c r="H915" s="57">
        <v>0</v>
      </c>
      <c r="I915" s="58">
        <f t="shared" si="33"/>
        <v>20.408163265306122</v>
      </c>
      <c r="J915" s="59"/>
      <c r="K915" s="59"/>
      <c r="L915" s="59"/>
      <c r="M915" s="2">
        <v>490</v>
      </c>
    </row>
    <row r="916" spans="2:13" ht="12.75">
      <c r="B916" s="220"/>
      <c r="H916" s="5">
        <f t="shared" si="34"/>
        <v>0</v>
      </c>
      <c r="I916" s="38">
        <f t="shared" si="33"/>
        <v>0</v>
      </c>
      <c r="K916"/>
      <c r="M916" s="2">
        <v>490</v>
      </c>
    </row>
    <row r="917" spans="2:13" ht="12.75">
      <c r="B917" s="220"/>
      <c r="H917" s="5">
        <f t="shared" si="34"/>
        <v>0</v>
      </c>
      <c r="I917" s="38">
        <f t="shared" si="33"/>
        <v>0</v>
      </c>
      <c r="K917"/>
      <c r="M917" s="2">
        <v>490</v>
      </c>
    </row>
    <row r="918" spans="2:13" ht="12.75">
      <c r="B918" s="220">
        <v>3200</v>
      </c>
      <c r="C918" s="11" t="s">
        <v>397</v>
      </c>
      <c r="D918" s="11" t="s">
        <v>12</v>
      </c>
      <c r="E918" s="1" t="s">
        <v>38</v>
      </c>
      <c r="F918" s="26" t="s">
        <v>398</v>
      </c>
      <c r="G918" s="26" t="s">
        <v>323</v>
      </c>
      <c r="H918" s="5">
        <f t="shared" si="34"/>
        <v>-3200</v>
      </c>
      <c r="I918" s="38">
        <f t="shared" si="33"/>
        <v>6.530612244897959</v>
      </c>
      <c r="K918" t="s">
        <v>18</v>
      </c>
      <c r="L918">
        <v>23</v>
      </c>
      <c r="M918" s="2">
        <v>490</v>
      </c>
    </row>
    <row r="919" spans="1:13" s="59" customFormat="1" ht="12.75">
      <c r="A919" s="1"/>
      <c r="B919" s="220">
        <v>1200</v>
      </c>
      <c r="C919" s="1" t="s">
        <v>399</v>
      </c>
      <c r="D919" s="11" t="s">
        <v>12</v>
      </c>
      <c r="E919" s="1" t="s">
        <v>38</v>
      </c>
      <c r="F919" s="26" t="s">
        <v>398</v>
      </c>
      <c r="G919" s="26" t="s">
        <v>324</v>
      </c>
      <c r="H919" s="5">
        <f t="shared" si="34"/>
        <v>-4400</v>
      </c>
      <c r="I919" s="38">
        <f t="shared" si="33"/>
        <v>2.4489795918367347</v>
      </c>
      <c r="J919"/>
      <c r="K919" t="s">
        <v>18</v>
      </c>
      <c r="L919">
        <v>23</v>
      </c>
      <c r="M919" s="2">
        <v>490</v>
      </c>
    </row>
    <row r="920" spans="1:13" ht="12.75">
      <c r="A920" s="10"/>
      <c r="B920" s="226">
        <f>SUM(B918:B919)</f>
        <v>4400</v>
      </c>
      <c r="C920" s="10" t="s">
        <v>52</v>
      </c>
      <c r="D920" s="10"/>
      <c r="E920" s="10"/>
      <c r="F920" s="17"/>
      <c r="G920" s="17"/>
      <c r="H920" s="57">
        <v>0</v>
      </c>
      <c r="I920" s="58">
        <f t="shared" si="33"/>
        <v>8.979591836734693</v>
      </c>
      <c r="J920" s="59"/>
      <c r="K920" s="59"/>
      <c r="L920" s="59"/>
      <c r="M920" s="2">
        <v>490</v>
      </c>
    </row>
    <row r="921" spans="2:13" ht="12.75">
      <c r="B921" s="220"/>
      <c r="H921" s="5">
        <f t="shared" si="34"/>
        <v>0</v>
      </c>
      <c r="I921" s="38">
        <f t="shared" si="33"/>
        <v>0</v>
      </c>
      <c r="K921"/>
      <c r="M921" s="2">
        <v>490</v>
      </c>
    </row>
    <row r="922" spans="2:13" ht="12.75">
      <c r="B922" s="220"/>
      <c r="H922" s="5">
        <f t="shared" si="34"/>
        <v>0</v>
      </c>
      <c r="I922" s="38">
        <f t="shared" si="33"/>
        <v>0</v>
      </c>
      <c r="K922"/>
      <c r="M922" s="2">
        <v>490</v>
      </c>
    </row>
    <row r="923" spans="2:13" ht="12.75">
      <c r="B923" s="220">
        <v>1800</v>
      </c>
      <c r="C923" s="1" t="s">
        <v>53</v>
      </c>
      <c r="D923" s="11" t="s">
        <v>12</v>
      </c>
      <c r="E923" s="1" t="s">
        <v>54</v>
      </c>
      <c r="F923" s="26" t="s">
        <v>398</v>
      </c>
      <c r="G923" s="26" t="s">
        <v>323</v>
      </c>
      <c r="H923" s="5">
        <f t="shared" si="34"/>
        <v>-1800</v>
      </c>
      <c r="I923" s="38">
        <f t="shared" si="33"/>
        <v>3.673469387755102</v>
      </c>
      <c r="K923" t="s">
        <v>18</v>
      </c>
      <c r="L923">
        <v>23</v>
      </c>
      <c r="M923" s="2">
        <v>490</v>
      </c>
    </row>
    <row r="924" spans="2:13" ht="12.75">
      <c r="B924" s="220">
        <v>1500</v>
      </c>
      <c r="C924" s="1" t="s">
        <v>53</v>
      </c>
      <c r="D924" s="11" t="s">
        <v>12</v>
      </c>
      <c r="E924" s="1" t="s">
        <v>54</v>
      </c>
      <c r="F924" s="26" t="s">
        <v>398</v>
      </c>
      <c r="G924" s="26" t="s">
        <v>324</v>
      </c>
      <c r="H924" s="5">
        <f t="shared" si="34"/>
        <v>-3300</v>
      </c>
      <c r="I924" s="38">
        <f t="shared" si="33"/>
        <v>3.061224489795918</v>
      </c>
      <c r="K924" t="s">
        <v>18</v>
      </c>
      <c r="L924">
        <v>23</v>
      </c>
      <c r="M924" s="2">
        <v>490</v>
      </c>
    </row>
    <row r="925" spans="1:13" ht="12.75">
      <c r="A925" s="10"/>
      <c r="B925" s="226">
        <f>SUM(B923:B924)</f>
        <v>3300</v>
      </c>
      <c r="C925" s="10"/>
      <c r="D925" s="10"/>
      <c r="E925" s="10" t="s">
        <v>54</v>
      </c>
      <c r="F925" s="17"/>
      <c r="G925" s="17"/>
      <c r="H925" s="57">
        <v>0</v>
      </c>
      <c r="I925" s="58">
        <f t="shared" si="33"/>
        <v>6.73469387755102</v>
      </c>
      <c r="J925" s="59"/>
      <c r="K925" s="59"/>
      <c r="L925" s="59"/>
      <c r="M925" s="2">
        <v>490</v>
      </c>
    </row>
    <row r="926" spans="2:13" ht="12.75">
      <c r="B926" s="220"/>
      <c r="H926" s="5">
        <f t="shared" si="34"/>
        <v>0</v>
      </c>
      <c r="I926" s="38">
        <f aca="true" t="shared" si="35" ref="I926:I989">+B926/M926</f>
        <v>0</v>
      </c>
      <c r="K926"/>
      <c r="M926" s="2">
        <v>490</v>
      </c>
    </row>
    <row r="927" spans="1:13" s="59" customFormat="1" ht="12.75">
      <c r="A927" s="1"/>
      <c r="B927" s="220"/>
      <c r="C927" s="1"/>
      <c r="D927" s="1"/>
      <c r="E927" s="1"/>
      <c r="F927" s="26"/>
      <c r="G927" s="26"/>
      <c r="H927" s="5">
        <f t="shared" si="34"/>
        <v>0</v>
      </c>
      <c r="I927" s="38">
        <f t="shared" si="35"/>
        <v>0</v>
      </c>
      <c r="J927"/>
      <c r="K927"/>
      <c r="L927"/>
      <c r="M927" s="2">
        <v>490</v>
      </c>
    </row>
    <row r="928" spans="2:13" ht="12.75">
      <c r="B928" s="220">
        <v>5000</v>
      </c>
      <c r="C928" s="1" t="s">
        <v>56</v>
      </c>
      <c r="D928" s="11" t="s">
        <v>12</v>
      </c>
      <c r="E928" s="1" t="s">
        <v>38</v>
      </c>
      <c r="F928" s="26" t="s">
        <v>400</v>
      </c>
      <c r="G928" s="26" t="s">
        <v>323</v>
      </c>
      <c r="H928" s="5">
        <f t="shared" si="34"/>
        <v>-5000</v>
      </c>
      <c r="I928" s="38">
        <f t="shared" si="35"/>
        <v>10.204081632653061</v>
      </c>
      <c r="K928" t="s">
        <v>18</v>
      </c>
      <c r="L928">
        <v>23</v>
      </c>
      <c r="M928" s="2">
        <v>490</v>
      </c>
    </row>
    <row r="929" spans="2:13" ht="12.75">
      <c r="B929" s="220">
        <v>5000</v>
      </c>
      <c r="C929" s="1" t="s">
        <v>56</v>
      </c>
      <c r="D929" s="11" t="s">
        <v>12</v>
      </c>
      <c r="E929" s="1" t="s">
        <v>38</v>
      </c>
      <c r="F929" s="26" t="s">
        <v>400</v>
      </c>
      <c r="G929" s="26" t="s">
        <v>324</v>
      </c>
      <c r="H929" s="5">
        <f t="shared" si="34"/>
        <v>-10000</v>
      </c>
      <c r="I929" s="38">
        <f t="shared" si="35"/>
        <v>10.204081632653061</v>
      </c>
      <c r="K929" t="s">
        <v>18</v>
      </c>
      <c r="L929">
        <v>23</v>
      </c>
      <c r="M929" s="2">
        <v>490</v>
      </c>
    </row>
    <row r="930" spans="1:13" ht="12.75">
      <c r="A930" s="10"/>
      <c r="B930" s="226">
        <f>SUM(B928:B929)</f>
        <v>10000</v>
      </c>
      <c r="C930" s="10" t="s">
        <v>56</v>
      </c>
      <c r="D930" s="10"/>
      <c r="E930" s="10"/>
      <c r="F930" s="17"/>
      <c r="G930" s="17"/>
      <c r="H930" s="57">
        <v>0</v>
      </c>
      <c r="I930" s="58">
        <f t="shared" si="35"/>
        <v>20.408163265306122</v>
      </c>
      <c r="J930" s="59"/>
      <c r="K930" s="59"/>
      <c r="L930" s="59"/>
      <c r="M930" s="2">
        <v>490</v>
      </c>
    </row>
    <row r="931" spans="2:13" ht="12.75">
      <c r="B931" s="220"/>
      <c r="H931" s="5">
        <f t="shared" si="34"/>
        <v>0</v>
      </c>
      <c r="I931" s="38">
        <f t="shared" si="35"/>
        <v>0</v>
      </c>
      <c r="K931"/>
      <c r="M931" s="2">
        <v>490</v>
      </c>
    </row>
    <row r="932" spans="2:13" ht="12.75">
      <c r="B932" s="220"/>
      <c r="H932" s="5">
        <f t="shared" si="34"/>
        <v>0</v>
      </c>
      <c r="I932" s="38">
        <f t="shared" si="35"/>
        <v>0</v>
      </c>
      <c r="K932"/>
      <c r="M932" s="2">
        <v>490</v>
      </c>
    </row>
    <row r="933" spans="2:13" ht="12.75">
      <c r="B933" s="220">
        <v>2000</v>
      </c>
      <c r="C933" s="1" t="s">
        <v>59</v>
      </c>
      <c r="D933" s="11" t="s">
        <v>12</v>
      </c>
      <c r="E933" s="1" t="s">
        <v>38</v>
      </c>
      <c r="F933" s="26" t="s">
        <v>398</v>
      </c>
      <c r="G933" s="26" t="s">
        <v>323</v>
      </c>
      <c r="H933" s="5">
        <f t="shared" si="34"/>
        <v>-2000</v>
      </c>
      <c r="I933" s="38">
        <f t="shared" si="35"/>
        <v>4.081632653061225</v>
      </c>
      <c r="K933" t="s">
        <v>18</v>
      </c>
      <c r="L933">
        <v>23</v>
      </c>
      <c r="M933" s="2">
        <v>490</v>
      </c>
    </row>
    <row r="934" spans="1:13" s="59" customFormat="1" ht="12.75">
      <c r="A934" s="1"/>
      <c r="B934" s="220">
        <v>2000</v>
      </c>
      <c r="C934" s="1" t="s">
        <v>59</v>
      </c>
      <c r="D934" s="11" t="s">
        <v>12</v>
      </c>
      <c r="E934" s="1" t="s">
        <v>38</v>
      </c>
      <c r="F934" s="26" t="s">
        <v>398</v>
      </c>
      <c r="G934" s="26" t="s">
        <v>324</v>
      </c>
      <c r="H934" s="5">
        <f t="shared" si="34"/>
        <v>-4000</v>
      </c>
      <c r="I934" s="38">
        <f t="shared" si="35"/>
        <v>4.081632653061225</v>
      </c>
      <c r="J934"/>
      <c r="K934" t="s">
        <v>18</v>
      </c>
      <c r="L934">
        <v>23</v>
      </c>
      <c r="M934" s="2">
        <v>490</v>
      </c>
    </row>
    <row r="935" spans="1:13" ht="12.75">
      <c r="A935" s="10"/>
      <c r="B935" s="226">
        <f>SUM(B933:B934)</f>
        <v>4000</v>
      </c>
      <c r="C935" s="10" t="s">
        <v>59</v>
      </c>
      <c r="D935" s="10"/>
      <c r="E935" s="10"/>
      <c r="F935" s="17"/>
      <c r="G935" s="17"/>
      <c r="H935" s="57">
        <v>0</v>
      </c>
      <c r="I935" s="58">
        <f t="shared" si="35"/>
        <v>8.16326530612245</v>
      </c>
      <c r="J935" s="59"/>
      <c r="K935" s="59"/>
      <c r="L935" s="59"/>
      <c r="M935" s="2">
        <v>490</v>
      </c>
    </row>
    <row r="936" spans="2:13" ht="12.75">
      <c r="B936" s="220"/>
      <c r="H936" s="5">
        <f t="shared" si="34"/>
        <v>0</v>
      </c>
      <c r="I936" s="38">
        <f t="shared" si="35"/>
        <v>0</v>
      </c>
      <c r="K936"/>
      <c r="M936" s="2">
        <v>490</v>
      </c>
    </row>
    <row r="937" spans="2:13" ht="12.75">
      <c r="B937" s="220"/>
      <c r="H937" s="5">
        <f t="shared" si="34"/>
        <v>0</v>
      </c>
      <c r="I937" s="38">
        <f t="shared" si="35"/>
        <v>0</v>
      </c>
      <c r="K937"/>
      <c r="M937" s="2">
        <v>490</v>
      </c>
    </row>
    <row r="938" spans="2:13" ht="12.75">
      <c r="B938" s="220">
        <v>1000</v>
      </c>
      <c r="C938" s="1" t="s">
        <v>62</v>
      </c>
      <c r="D938" s="11" t="s">
        <v>12</v>
      </c>
      <c r="E938" s="1" t="s">
        <v>63</v>
      </c>
      <c r="F938" s="26" t="s">
        <v>398</v>
      </c>
      <c r="G938" s="26" t="s">
        <v>323</v>
      </c>
      <c r="H938" s="5">
        <f t="shared" si="34"/>
        <v>-1000</v>
      </c>
      <c r="I938" s="38">
        <f t="shared" si="35"/>
        <v>2.0408163265306123</v>
      </c>
      <c r="K938" t="s">
        <v>18</v>
      </c>
      <c r="L938">
        <v>23</v>
      </c>
      <c r="M938" s="2">
        <v>490</v>
      </c>
    </row>
    <row r="939" spans="2:13" ht="12.75">
      <c r="B939" s="220">
        <v>2000</v>
      </c>
      <c r="C939" s="1" t="s">
        <v>62</v>
      </c>
      <c r="D939" s="11" t="s">
        <v>12</v>
      </c>
      <c r="E939" s="1" t="s">
        <v>63</v>
      </c>
      <c r="F939" s="26" t="s">
        <v>398</v>
      </c>
      <c r="G939" s="26" t="s">
        <v>324</v>
      </c>
      <c r="H939" s="5">
        <f t="shared" si="34"/>
        <v>-3000</v>
      </c>
      <c r="I939" s="38">
        <f t="shared" si="35"/>
        <v>4.081632653061225</v>
      </c>
      <c r="K939" t="s">
        <v>18</v>
      </c>
      <c r="L939">
        <v>23</v>
      </c>
      <c r="M939" s="2">
        <v>490</v>
      </c>
    </row>
    <row r="940" spans="1:13" s="59" customFormat="1" ht="12.75">
      <c r="A940" s="10"/>
      <c r="B940" s="226">
        <f>SUM(B938:B939)</f>
        <v>3000</v>
      </c>
      <c r="C940" s="10"/>
      <c r="D940" s="10"/>
      <c r="E940" s="10" t="s">
        <v>63</v>
      </c>
      <c r="F940" s="17"/>
      <c r="G940" s="17"/>
      <c r="H940" s="57">
        <v>0</v>
      </c>
      <c r="I940" s="58">
        <f t="shared" si="35"/>
        <v>6.122448979591836</v>
      </c>
      <c r="M940" s="2">
        <v>490</v>
      </c>
    </row>
    <row r="941" spans="2:13" ht="12.75">
      <c r="B941" s="220"/>
      <c r="H941" s="5">
        <f t="shared" si="34"/>
        <v>0</v>
      </c>
      <c r="I941" s="38">
        <f t="shared" si="35"/>
        <v>0</v>
      </c>
      <c r="K941"/>
      <c r="M941" s="2">
        <v>490</v>
      </c>
    </row>
    <row r="942" spans="2:13" ht="12.75">
      <c r="B942" s="220"/>
      <c r="H942" s="5">
        <f t="shared" si="34"/>
        <v>0</v>
      </c>
      <c r="I942" s="38">
        <f t="shared" si="35"/>
        <v>0</v>
      </c>
      <c r="K942"/>
      <c r="M942" s="2">
        <v>490</v>
      </c>
    </row>
    <row r="943" spans="2:13" ht="12.75">
      <c r="B943" s="220"/>
      <c r="H943" s="5">
        <f t="shared" si="34"/>
        <v>0</v>
      </c>
      <c r="I943" s="38">
        <f t="shared" si="35"/>
        <v>0</v>
      </c>
      <c r="K943"/>
      <c r="M943" s="2">
        <v>490</v>
      </c>
    </row>
    <row r="944" spans="1:13" s="59" customFormat="1" ht="12.75">
      <c r="A944" s="1"/>
      <c r="B944" s="220"/>
      <c r="C944" s="1"/>
      <c r="D944" s="1"/>
      <c r="E944" s="1"/>
      <c r="F944" s="26"/>
      <c r="G944" s="26"/>
      <c r="H944" s="5">
        <f t="shared" si="34"/>
        <v>0</v>
      </c>
      <c r="I944" s="38">
        <f t="shared" si="35"/>
        <v>0</v>
      </c>
      <c r="J944"/>
      <c r="K944"/>
      <c r="L944"/>
      <c r="M944" s="2">
        <v>490</v>
      </c>
    </row>
    <row r="945" spans="1:13" ht="12.75">
      <c r="A945" s="10"/>
      <c r="B945" s="226">
        <f>B953+B963+B975+B996+B986+B992+B980+B1000</f>
        <v>156550</v>
      </c>
      <c r="C945" s="53" t="s">
        <v>401</v>
      </c>
      <c r="D945" s="54" t="s">
        <v>402</v>
      </c>
      <c r="E945" s="53" t="s">
        <v>91</v>
      </c>
      <c r="F945" s="69" t="s">
        <v>403</v>
      </c>
      <c r="G945" s="69" t="s">
        <v>404</v>
      </c>
      <c r="H945" s="57"/>
      <c r="I945" s="58">
        <f t="shared" si="35"/>
        <v>319.48979591836735</v>
      </c>
      <c r="J945" s="58"/>
      <c r="K945" s="58"/>
      <c r="L945" s="59"/>
      <c r="M945" s="2">
        <v>490</v>
      </c>
    </row>
    <row r="946" spans="2:13" ht="12.75">
      <c r="B946" s="220"/>
      <c r="H946" s="5">
        <f t="shared" si="34"/>
        <v>0</v>
      </c>
      <c r="I946" s="38">
        <f t="shared" si="35"/>
        <v>0</v>
      </c>
      <c r="K946"/>
      <c r="M946" s="2">
        <v>490</v>
      </c>
    </row>
    <row r="947" spans="2:13" ht="12.75">
      <c r="B947" s="220">
        <v>2000</v>
      </c>
      <c r="C947" s="1" t="s">
        <v>0</v>
      </c>
      <c r="D947" s="1" t="s">
        <v>12</v>
      </c>
      <c r="E947" s="1" t="s">
        <v>376</v>
      </c>
      <c r="F947" s="60" t="s">
        <v>405</v>
      </c>
      <c r="G947" s="26" t="s">
        <v>325</v>
      </c>
      <c r="H947" s="5">
        <f t="shared" si="34"/>
        <v>-2000</v>
      </c>
      <c r="I947" s="38">
        <f t="shared" si="35"/>
        <v>4.081632653061225</v>
      </c>
      <c r="K947" t="s">
        <v>0</v>
      </c>
      <c r="L947">
        <v>24</v>
      </c>
      <c r="M947" s="2">
        <v>490</v>
      </c>
    </row>
    <row r="948" spans="2:13" ht="12.75">
      <c r="B948" s="220">
        <v>7000</v>
      </c>
      <c r="C948" s="1" t="s">
        <v>0</v>
      </c>
      <c r="D948" s="1" t="s">
        <v>12</v>
      </c>
      <c r="E948" s="1" t="s">
        <v>172</v>
      </c>
      <c r="F948" s="60" t="s">
        <v>1083</v>
      </c>
      <c r="G948" s="26" t="s">
        <v>409</v>
      </c>
      <c r="H948" s="5">
        <f t="shared" si="34"/>
        <v>-9000</v>
      </c>
      <c r="I948" s="38">
        <f t="shared" si="35"/>
        <v>14.285714285714286</v>
      </c>
      <c r="K948" t="s">
        <v>0</v>
      </c>
      <c r="L948">
        <v>24</v>
      </c>
      <c r="M948" s="2">
        <v>490</v>
      </c>
    </row>
    <row r="949" spans="2:13" ht="12.75">
      <c r="B949" s="220">
        <v>7500</v>
      </c>
      <c r="C949" s="1" t="s">
        <v>0</v>
      </c>
      <c r="D949" s="1" t="s">
        <v>12</v>
      </c>
      <c r="E949" s="1" t="s">
        <v>18</v>
      </c>
      <c r="F949" s="60" t="s">
        <v>1108</v>
      </c>
      <c r="G949" s="26" t="s">
        <v>409</v>
      </c>
      <c r="H949" s="5">
        <f t="shared" si="34"/>
        <v>-16500</v>
      </c>
      <c r="I949" s="38">
        <f t="shared" si="35"/>
        <v>15</v>
      </c>
      <c r="K949" t="s">
        <v>0</v>
      </c>
      <c r="L949">
        <v>24</v>
      </c>
      <c r="M949" s="39">
        <v>500</v>
      </c>
    </row>
    <row r="950" spans="2:13" ht="12.75">
      <c r="B950" s="220">
        <v>2000</v>
      </c>
      <c r="C950" s="1" t="s">
        <v>0</v>
      </c>
      <c r="D950" s="1" t="s">
        <v>12</v>
      </c>
      <c r="E950" s="1" t="s">
        <v>376</v>
      </c>
      <c r="F950" s="60" t="s">
        <v>1084</v>
      </c>
      <c r="G950" s="26" t="s">
        <v>409</v>
      </c>
      <c r="H950" s="5">
        <f t="shared" si="34"/>
        <v>-18500</v>
      </c>
      <c r="I950" s="38">
        <f t="shared" si="35"/>
        <v>4.081632653061225</v>
      </c>
      <c r="K950" t="s">
        <v>0</v>
      </c>
      <c r="L950">
        <v>24</v>
      </c>
      <c r="M950" s="2">
        <v>490</v>
      </c>
    </row>
    <row r="951" spans="2:13" ht="12.75">
      <c r="B951" s="220">
        <v>4000</v>
      </c>
      <c r="C951" s="1" t="s">
        <v>0</v>
      </c>
      <c r="D951" s="1" t="s">
        <v>12</v>
      </c>
      <c r="E951" s="1" t="s">
        <v>376</v>
      </c>
      <c r="F951" s="60" t="s">
        <v>1085</v>
      </c>
      <c r="G951" s="26" t="s">
        <v>410</v>
      </c>
      <c r="H951" s="5">
        <f t="shared" si="34"/>
        <v>-22500</v>
      </c>
      <c r="I951" s="38">
        <f t="shared" si="35"/>
        <v>8.16326530612245</v>
      </c>
      <c r="K951" t="s">
        <v>0</v>
      </c>
      <c r="L951">
        <v>24</v>
      </c>
      <c r="M951" s="2">
        <v>490</v>
      </c>
    </row>
    <row r="952" spans="2:13" ht="12.75">
      <c r="B952" s="220">
        <v>7500</v>
      </c>
      <c r="C952" s="1" t="s">
        <v>0</v>
      </c>
      <c r="D952" s="1" t="s">
        <v>12</v>
      </c>
      <c r="E952" s="1" t="s">
        <v>18</v>
      </c>
      <c r="F952" s="60" t="s">
        <v>1109</v>
      </c>
      <c r="G952" s="26" t="s">
        <v>410</v>
      </c>
      <c r="H952" s="5">
        <f t="shared" si="34"/>
        <v>-30000</v>
      </c>
      <c r="I952" s="38">
        <f t="shared" si="35"/>
        <v>15</v>
      </c>
      <c r="K952" t="s">
        <v>0</v>
      </c>
      <c r="L952">
        <v>24</v>
      </c>
      <c r="M952" s="39">
        <v>500</v>
      </c>
    </row>
    <row r="953" spans="1:13" ht="12.75">
      <c r="A953" s="10"/>
      <c r="B953" s="226">
        <f>SUM(B947:B952)</f>
        <v>30000</v>
      </c>
      <c r="C953" s="10" t="s">
        <v>0</v>
      </c>
      <c r="D953" s="10"/>
      <c r="E953" s="10"/>
      <c r="F953" s="17"/>
      <c r="G953" s="17"/>
      <c r="H953" s="57">
        <v>0</v>
      </c>
      <c r="I953" s="58">
        <f t="shared" si="35"/>
        <v>61.224489795918366</v>
      </c>
      <c r="J953" s="59"/>
      <c r="K953" s="59"/>
      <c r="L953" s="59"/>
      <c r="M953" s="2">
        <v>490</v>
      </c>
    </row>
    <row r="954" spans="2:13" ht="12.75">
      <c r="B954" s="220"/>
      <c r="H954" s="5">
        <f t="shared" si="34"/>
        <v>0</v>
      </c>
      <c r="I954" s="38">
        <f t="shared" si="35"/>
        <v>0</v>
      </c>
      <c r="K954"/>
      <c r="M954" s="2">
        <v>490</v>
      </c>
    </row>
    <row r="955" spans="2:13" ht="12.75">
      <c r="B955" s="220"/>
      <c r="H955" s="5">
        <f t="shared" si="34"/>
        <v>0</v>
      </c>
      <c r="I955" s="38">
        <f t="shared" si="35"/>
        <v>0</v>
      </c>
      <c r="K955"/>
      <c r="M955" s="2">
        <v>490</v>
      </c>
    </row>
    <row r="956" spans="2:13" ht="12.75">
      <c r="B956" s="220">
        <v>1500</v>
      </c>
      <c r="C956" s="1" t="s">
        <v>406</v>
      </c>
      <c r="D956" s="1" t="s">
        <v>12</v>
      </c>
      <c r="E956" s="1" t="s">
        <v>38</v>
      </c>
      <c r="F956" s="26" t="s">
        <v>1162</v>
      </c>
      <c r="G956" s="26" t="s">
        <v>325</v>
      </c>
      <c r="H956" s="5">
        <f t="shared" si="34"/>
        <v>-1500</v>
      </c>
      <c r="I956" s="38">
        <f t="shared" si="35"/>
        <v>3.061224489795918</v>
      </c>
      <c r="K956" t="s">
        <v>1158</v>
      </c>
      <c r="L956">
        <v>24</v>
      </c>
      <c r="M956" s="2">
        <v>490</v>
      </c>
    </row>
    <row r="957" spans="2:13" ht="12.75">
      <c r="B957" s="220">
        <v>1000</v>
      </c>
      <c r="C957" s="1" t="s">
        <v>407</v>
      </c>
      <c r="D957" s="1" t="s">
        <v>12</v>
      </c>
      <c r="E957" s="1" t="s">
        <v>38</v>
      </c>
      <c r="F957" s="26" t="s">
        <v>1162</v>
      </c>
      <c r="G957" s="26" t="s">
        <v>325</v>
      </c>
      <c r="H957" s="5">
        <f t="shared" si="34"/>
        <v>-2500</v>
      </c>
      <c r="I957" s="38">
        <f t="shared" si="35"/>
        <v>2.0408163265306123</v>
      </c>
      <c r="K957" t="s">
        <v>1158</v>
      </c>
      <c r="L957">
        <v>24</v>
      </c>
      <c r="M957" s="2">
        <v>490</v>
      </c>
    </row>
    <row r="958" spans="1:13" s="59" customFormat="1" ht="12.75">
      <c r="A958" s="1"/>
      <c r="B958" s="220">
        <v>2000</v>
      </c>
      <c r="C958" s="1" t="s">
        <v>408</v>
      </c>
      <c r="D958" s="1" t="s">
        <v>12</v>
      </c>
      <c r="E958" s="1" t="s">
        <v>38</v>
      </c>
      <c r="F958" s="26" t="s">
        <v>1162</v>
      </c>
      <c r="G958" s="26" t="s">
        <v>409</v>
      </c>
      <c r="H958" s="5">
        <f t="shared" si="34"/>
        <v>-4500</v>
      </c>
      <c r="I958" s="38">
        <f t="shared" si="35"/>
        <v>4.081632653061225</v>
      </c>
      <c r="J958"/>
      <c r="K958" t="s">
        <v>1158</v>
      </c>
      <c r="L958">
        <v>24</v>
      </c>
      <c r="M958" s="2">
        <v>490</v>
      </c>
    </row>
    <row r="959" spans="2:13" ht="12.75">
      <c r="B959" s="220">
        <v>2000</v>
      </c>
      <c r="C959" s="1" t="s">
        <v>408</v>
      </c>
      <c r="D959" s="11" t="s">
        <v>12</v>
      </c>
      <c r="E959" s="1" t="s">
        <v>38</v>
      </c>
      <c r="F959" s="26" t="s">
        <v>1105</v>
      </c>
      <c r="G959" s="26" t="s">
        <v>409</v>
      </c>
      <c r="H959" s="5">
        <f t="shared" si="34"/>
        <v>-6500</v>
      </c>
      <c r="I959" s="38">
        <f t="shared" si="35"/>
        <v>4</v>
      </c>
      <c r="K959" t="s">
        <v>18</v>
      </c>
      <c r="L959">
        <v>24</v>
      </c>
      <c r="M959" s="2">
        <v>500</v>
      </c>
    </row>
    <row r="960" spans="2:13" ht="12.75">
      <c r="B960" s="220">
        <v>2000</v>
      </c>
      <c r="C960" s="1" t="s">
        <v>408</v>
      </c>
      <c r="D960" s="1" t="s">
        <v>12</v>
      </c>
      <c r="E960" s="1" t="s">
        <v>38</v>
      </c>
      <c r="F960" s="26" t="s">
        <v>1162</v>
      </c>
      <c r="G960" s="26" t="s">
        <v>410</v>
      </c>
      <c r="H960" s="5">
        <f t="shared" si="34"/>
        <v>-8500</v>
      </c>
      <c r="I960" s="38">
        <f t="shared" si="35"/>
        <v>4.081632653061225</v>
      </c>
      <c r="K960" t="s">
        <v>1158</v>
      </c>
      <c r="L960">
        <v>24</v>
      </c>
      <c r="M960" s="2">
        <v>490</v>
      </c>
    </row>
    <row r="961" spans="2:13" ht="12.75">
      <c r="B961" s="220">
        <v>2000</v>
      </c>
      <c r="C961" s="1" t="s">
        <v>408</v>
      </c>
      <c r="D961" s="11" t="s">
        <v>12</v>
      </c>
      <c r="E961" s="1" t="s">
        <v>38</v>
      </c>
      <c r="F961" s="26" t="s">
        <v>1105</v>
      </c>
      <c r="G961" s="26" t="s">
        <v>410</v>
      </c>
      <c r="H961" s="5">
        <f t="shared" si="34"/>
        <v>-10500</v>
      </c>
      <c r="I961" s="38">
        <f t="shared" si="35"/>
        <v>4</v>
      </c>
      <c r="K961" t="s">
        <v>18</v>
      </c>
      <c r="L961">
        <v>24</v>
      </c>
      <c r="M961" s="2">
        <v>500</v>
      </c>
    </row>
    <row r="962" spans="2:13" ht="12.75">
      <c r="B962" s="220">
        <v>20000</v>
      </c>
      <c r="C962" s="1" t="s">
        <v>408</v>
      </c>
      <c r="D962" s="11" t="s">
        <v>12</v>
      </c>
      <c r="E962" s="1" t="s">
        <v>38</v>
      </c>
      <c r="F962" s="26" t="s">
        <v>411</v>
      </c>
      <c r="G962" s="26" t="s">
        <v>409</v>
      </c>
      <c r="H962" s="5">
        <f t="shared" si="34"/>
        <v>-30500</v>
      </c>
      <c r="I962" s="38">
        <f t="shared" si="35"/>
        <v>40.816326530612244</v>
      </c>
      <c r="K962" t="s">
        <v>172</v>
      </c>
      <c r="L962">
        <v>24</v>
      </c>
      <c r="M962" s="2">
        <v>490</v>
      </c>
    </row>
    <row r="963" spans="1:13" ht="12.75">
      <c r="A963" s="10"/>
      <c r="B963" s="226">
        <f>SUM(B956:B962)</f>
        <v>30500</v>
      </c>
      <c r="C963" s="10" t="s">
        <v>52</v>
      </c>
      <c r="D963" s="10"/>
      <c r="E963" s="10"/>
      <c r="F963" s="17"/>
      <c r="G963" s="17"/>
      <c r="H963" s="57">
        <v>0</v>
      </c>
      <c r="I963" s="58">
        <f t="shared" si="35"/>
        <v>62.244897959183675</v>
      </c>
      <c r="J963" s="59"/>
      <c r="K963" s="59"/>
      <c r="L963" s="59"/>
      <c r="M963" s="2">
        <v>490</v>
      </c>
    </row>
    <row r="964" spans="2:13" ht="12.75">
      <c r="B964" s="220"/>
      <c r="H964" s="5">
        <f t="shared" si="34"/>
        <v>0</v>
      </c>
      <c r="I964" s="38">
        <f t="shared" si="35"/>
        <v>0</v>
      </c>
      <c r="K964"/>
      <c r="M964" s="2">
        <v>490</v>
      </c>
    </row>
    <row r="965" spans="2:13" ht="12.75">
      <c r="B965" s="220"/>
      <c r="H965" s="5">
        <f t="shared" si="34"/>
        <v>0</v>
      </c>
      <c r="I965" s="38">
        <f t="shared" si="35"/>
        <v>0</v>
      </c>
      <c r="K965"/>
      <c r="M965" s="2">
        <v>490</v>
      </c>
    </row>
    <row r="966" spans="2:13" ht="12.75">
      <c r="B966" s="220">
        <v>500</v>
      </c>
      <c r="C966" s="1" t="s">
        <v>53</v>
      </c>
      <c r="D966" s="1" t="s">
        <v>12</v>
      </c>
      <c r="E966" s="1" t="s">
        <v>54</v>
      </c>
      <c r="F966" s="26" t="s">
        <v>1162</v>
      </c>
      <c r="G966" s="26" t="s">
        <v>325</v>
      </c>
      <c r="H966" s="5">
        <f t="shared" si="34"/>
        <v>-500</v>
      </c>
      <c r="I966" s="38">
        <f t="shared" si="35"/>
        <v>1.0204081632653061</v>
      </c>
      <c r="K966" t="s">
        <v>1158</v>
      </c>
      <c r="L966">
        <v>24</v>
      </c>
      <c r="M966" s="2">
        <v>490</v>
      </c>
    </row>
    <row r="967" spans="2:13" ht="12.75">
      <c r="B967" s="220">
        <v>2000</v>
      </c>
      <c r="C967" s="1" t="s">
        <v>53</v>
      </c>
      <c r="D967" s="1" t="s">
        <v>12</v>
      </c>
      <c r="E967" s="1" t="s">
        <v>54</v>
      </c>
      <c r="F967" s="26" t="s">
        <v>1162</v>
      </c>
      <c r="G967" s="26" t="s">
        <v>409</v>
      </c>
      <c r="H967" s="5">
        <f aca="true" t="shared" si="36" ref="H967:H974">H966-B967</f>
        <v>-2500</v>
      </c>
      <c r="I967" s="38">
        <f t="shared" si="35"/>
        <v>4.081632653061225</v>
      </c>
      <c r="K967" t="s">
        <v>1158</v>
      </c>
      <c r="L967">
        <v>24</v>
      </c>
      <c r="M967" s="2">
        <v>490</v>
      </c>
    </row>
    <row r="968" spans="2:13" ht="12.75">
      <c r="B968" s="220">
        <v>4500</v>
      </c>
      <c r="C968" s="1" t="s">
        <v>265</v>
      </c>
      <c r="D968" s="11" t="s">
        <v>12</v>
      </c>
      <c r="E968" s="1" t="s">
        <v>54</v>
      </c>
      <c r="F968" s="26" t="s">
        <v>1105</v>
      </c>
      <c r="G968" s="26" t="s">
        <v>409</v>
      </c>
      <c r="H968" s="5">
        <f t="shared" si="36"/>
        <v>-7000</v>
      </c>
      <c r="I968" s="38">
        <f t="shared" si="35"/>
        <v>9</v>
      </c>
      <c r="K968" t="s">
        <v>18</v>
      </c>
      <c r="L968">
        <v>24</v>
      </c>
      <c r="M968" s="2">
        <v>500</v>
      </c>
    </row>
    <row r="969" spans="2:13" ht="12.75">
      <c r="B969" s="220">
        <v>800</v>
      </c>
      <c r="C969" s="1" t="s">
        <v>53</v>
      </c>
      <c r="D969" s="11" t="s">
        <v>12</v>
      </c>
      <c r="E969" s="1" t="s">
        <v>54</v>
      </c>
      <c r="F969" s="26" t="s">
        <v>1105</v>
      </c>
      <c r="G969" s="26" t="s">
        <v>409</v>
      </c>
      <c r="H969" s="5">
        <f t="shared" si="36"/>
        <v>-7800</v>
      </c>
      <c r="I969" s="38">
        <f t="shared" si="35"/>
        <v>1.6</v>
      </c>
      <c r="K969" t="s">
        <v>18</v>
      </c>
      <c r="L969">
        <v>24</v>
      </c>
      <c r="M969" s="2">
        <v>500</v>
      </c>
    </row>
    <row r="970" spans="2:13" ht="12.75">
      <c r="B970" s="220">
        <v>300</v>
      </c>
      <c r="C970" s="1" t="s">
        <v>53</v>
      </c>
      <c r="D970" s="1" t="s">
        <v>12</v>
      </c>
      <c r="E970" s="1" t="s">
        <v>54</v>
      </c>
      <c r="F970" s="26" t="s">
        <v>1162</v>
      </c>
      <c r="G970" s="26" t="s">
        <v>410</v>
      </c>
      <c r="H970" s="5">
        <f t="shared" si="36"/>
        <v>-8100</v>
      </c>
      <c r="I970" s="38">
        <f t="shared" si="35"/>
        <v>0.6122448979591837</v>
      </c>
      <c r="K970" t="s">
        <v>1158</v>
      </c>
      <c r="L970">
        <v>24</v>
      </c>
      <c r="M970" s="2">
        <v>490</v>
      </c>
    </row>
    <row r="971" spans="1:13" s="59" customFormat="1" ht="12.75">
      <c r="A971" s="1"/>
      <c r="B971" s="220">
        <v>3000</v>
      </c>
      <c r="C971" s="1" t="s">
        <v>265</v>
      </c>
      <c r="D971" s="11" t="s">
        <v>12</v>
      </c>
      <c r="E971" s="1" t="s">
        <v>54</v>
      </c>
      <c r="F971" s="26" t="s">
        <v>412</v>
      </c>
      <c r="G971" s="26" t="s">
        <v>409</v>
      </c>
      <c r="H971" s="5">
        <f t="shared" si="36"/>
        <v>-11100</v>
      </c>
      <c r="I971" s="38">
        <f t="shared" si="35"/>
        <v>6.122448979591836</v>
      </c>
      <c r="J971"/>
      <c r="K971" t="s">
        <v>172</v>
      </c>
      <c r="L971">
        <v>24</v>
      </c>
      <c r="M971" s="2">
        <v>490</v>
      </c>
    </row>
    <row r="972" spans="1:13" s="59" customFormat="1" ht="12.75">
      <c r="A972" s="1"/>
      <c r="B972" s="220">
        <v>3000</v>
      </c>
      <c r="C972" s="1" t="s">
        <v>265</v>
      </c>
      <c r="D972" s="11" t="s">
        <v>12</v>
      </c>
      <c r="E972" s="1" t="s">
        <v>54</v>
      </c>
      <c r="F972" s="26" t="s">
        <v>412</v>
      </c>
      <c r="G972" s="26" t="s">
        <v>409</v>
      </c>
      <c r="H972" s="5">
        <f t="shared" si="36"/>
        <v>-14100</v>
      </c>
      <c r="I972" s="38">
        <f t="shared" si="35"/>
        <v>6.122448979591836</v>
      </c>
      <c r="J972"/>
      <c r="K972" t="s">
        <v>172</v>
      </c>
      <c r="L972">
        <v>24</v>
      </c>
      <c r="M972" s="2">
        <v>490</v>
      </c>
    </row>
    <row r="973" spans="2:13" ht="12.75">
      <c r="B973" s="220">
        <v>2000</v>
      </c>
      <c r="C973" s="1" t="s">
        <v>342</v>
      </c>
      <c r="D973" s="11" t="s">
        <v>12</v>
      </c>
      <c r="E973" s="1" t="s">
        <v>54</v>
      </c>
      <c r="F973" s="26" t="s">
        <v>1105</v>
      </c>
      <c r="G973" s="26" t="s">
        <v>410</v>
      </c>
      <c r="H973" s="5">
        <f t="shared" si="36"/>
        <v>-16100</v>
      </c>
      <c r="I973" s="38">
        <f t="shared" si="35"/>
        <v>4</v>
      </c>
      <c r="K973" t="s">
        <v>18</v>
      </c>
      <c r="L973">
        <v>24</v>
      </c>
      <c r="M973" s="2">
        <v>500</v>
      </c>
    </row>
    <row r="974" spans="2:13" ht="12.75">
      <c r="B974" s="220">
        <v>1300</v>
      </c>
      <c r="C974" s="1" t="s">
        <v>53</v>
      </c>
      <c r="D974" s="11" t="s">
        <v>12</v>
      </c>
      <c r="E974" s="1" t="s">
        <v>54</v>
      </c>
      <c r="F974" s="26" t="s">
        <v>1105</v>
      </c>
      <c r="G974" s="26" t="s">
        <v>410</v>
      </c>
      <c r="H974" s="5">
        <f t="shared" si="36"/>
        <v>-17400</v>
      </c>
      <c r="I974" s="38">
        <f t="shared" si="35"/>
        <v>2.6</v>
      </c>
      <c r="K974" t="s">
        <v>18</v>
      </c>
      <c r="L974">
        <v>24</v>
      </c>
      <c r="M974" s="2">
        <v>500</v>
      </c>
    </row>
    <row r="975" spans="1:13" ht="12.75">
      <c r="A975" s="10"/>
      <c r="B975" s="226">
        <f>SUM(B966:B974)</f>
        <v>17400</v>
      </c>
      <c r="C975" s="10"/>
      <c r="D975" s="10"/>
      <c r="E975" s="10" t="s">
        <v>54</v>
      </c>
      <c r="F975" s="17"/>
      <c r="G975" s="17"/>
      <c r="H975" s="57">
        <v>0</v>
      </c>
      <c r="I975" s="58">
        <f t="shared" si="35"/>
        <v>35.51020408163265</v>
      </c>
      <c r="J975" s="59"/>
      <c r="K975" s="59"/>
      <c r="L975" s="59"/>
      <c r="M975" s="2">
        <v>490</v>
      </c>
    </row>
    <row r="976" spans="1:13" s="59" customFormat="1" ht="12.75">
      <c r="A976" s="1"/>
      <c r="B976" s="220"/>
      <c r="C976" s="1"/>
      <c r="D976" s="1"/>
      <c r="E976" s="1"/>
      <c r="F976" s="26"/>
      <c r="G976" s="26"/>
      <c r="H976" s="5">
        <f aca="true" t="shared" si="37" ref="H976:H1075">H975-B976</f>
        <v>0</v>
      </c>
      <c r="I976" s="38">
        <f t="shared" si="35"/>
        <v>0</v>
      </c>
      <c r="J976"/>
      <c r="K976"/>
      <c r="L976"/>
      <c r="M976" s="2">
        <v>490</v>
      </c>
    </row>
    <row r="977" spans="1:13" s="59" customFormat="1" ht="12.75">
      <c r="A977" s="1"/>
      <c r="B977" s="220"/>
      <c r="C977" s="1"/>
      <c r="D977" s="1"/>
      <c r="E977" s="1"/>
      <c r="F977" s="26"/>
      <c r="G977" s="26"/>
      <c r="H977" s="5">
        <f aca="true" t="shared" si="38" ref="H977:H985">H976-B977</f>
        <v>0</v>
      </c>
      <c r="I977" s="38">
        <f t="shared" si="35"/>
        <v>0</v>
      </c>
      <c r="J977"/>
      <c r="K977"/>
      <c r="L977"/>
      <c r="M977" s="2">
        <v>490</v>
      </c>
    </row>
    <row r="978" spans="2:13" ht="12.75">
      <c r="B978" s="220">
        <v>5000</v>
      </c>
      <c r="C978" s="1" t="s">
        <v>56</v>
      </c>
      <c r="D978" s="11" t="s">
        <v>12</v>
      </c>
      <c r="E978" s="1" t="s">
        <v>38</v>
      </c>
      <c r="F978" s="26" t="s">
        <v>1106</v>
      </c>
      <c r="G978" s="26" t="s">
        <v>409</v>
      </c>
      <c r="H978" s="5">
        <f t="shared" si="38"/>
        <v>-5000</v>
      </c>
      <c r="I978" s="38">
        <f t="shared" si="35"/>
        <v>10.204081632653061</v>
      </c>
      <c r="K978" t="s">
        <v>18</v>
      </c>
      <c r="L978">
        <v>24</v>
      </c>
      <c r="M978" s="2">
        <v>490</v>
      </c>
    </row>
    <row r="979" spans="2:13" ht="12.75">
      <c r="B979" s="220">
        <v>5000</v>
      </c>
      <c r="C979" s="1" t="s">
        <v>56</v>
      </c>
      <c r="D979" s="11" t="s">
        <v>12</v>
      </c>
      <c r="E979" s="1" t="s">
        <v>38</v>
      </c>
      <c r="F979" s="26" t="s">
        <v>1106</v>
      </c>
      <c r="G979" s="26" t="s">
        <v>410</v>
      </c>
      <c r="H979" s="5">
        <f t="shared" si="38"/>
        <v>-10000</v>
      </c>
      <c r="I979" s="38">
        <f t="shared" si="35"/>
        <v>10.204081632653061</v>
      </c>
      <c r="K979" t="s">
        <v>18</v>
      </c>
      <c r="L979">
        <v>24</v>
      </c>
      <c r="M979" s="2">
        <v>490</v>
      </c>
    </row>
    <row r="980" spans="1:13" s="59" customFormat="1" ht="12.75">
      <c r="A980" s="10"/>
      <c r="B980" s="226">
        <f>SUM(B978:B979)</f>
        <v>10000</v>
      </c>
      <c r="C980" s="10" t="s">
        <v>56</v>
      </c>
      <c r="D980" s="10"/>
      <c r="E980" s="10"/>
      <c r="F980" s="17"/>
      <c r="G980" s="17"/>
      <c r="H980" s="57">
        <v>0</v>
      </c>
      <c r="I980" s="58">
        <f t="shared" si="35"/>
        <v>20.408163265306122</v>
      </c>
      <c r="M980" s="61">
        <v>490</v>
      </c>
    </row>
    <row r="981" spans="2:13" ht="12.75">
      <c r="B981" s="220"/>
      <c r="H981" s="5">
        <f t="shared" si="38"/>
        <v>0</v>
      </c>
      <c r="I981" s="38">
        <f t="shared" si="35"/>
        <v>0</v>
      </c>
      <c r="K981"/>
      <c r="M981" s="2">
        <v>490</v>
      </c>
    </row>
    <row r="982" spans="2:13" ht="12.75">
      <c r="B982" s="220"/>
      <c r="H982" s="5">
        <f t="shared" si="38"/>
        <v>0</v>
      </c>
      <c r="I982" s="38">
        <f t="shared" si="35"/>
        <v>0</v>
      </c>
      <c r="K982"/>
      <c r="M982" s="2">
        <v>490</v>
      </c>
    </row>
    <row r="983" spans="2:13" ht="12.75">
      <c r="B983" s="220">
        <v>2000</v>
      </c>
      <c r="C983" s="1" t="s">
        <v>103</v>
      </c>
      <c r="D983" s="11" t="s">
        <v>12</v>
      </c>
      <c r="E983" s="1" t="s">
        <v>38</v>
      </c>
      <c r="F983" s="26" t="s">
        <v>412</v>
      </c>
      <c r="G983" s="26" t="s">
        <v>409</v>
      </c>
      <c r="H983" s="5">
        <f t="shared" si="38"/>
        <v>-2000</v>
      </c>
      <c r="I983" s="38">
        <f t="shared" si="35"/>
        <v>4.081632653061225</v>
      </c>
      <c r="K983" t="s">
        <v>172</v>
      </c>
      <c r="L983">
        <v>24</v>
      </c>
      <c r="M983" s="2">
        <v>490</v>
      </c>
    </row>
    <row r="984" spans="2:13" ht="12.75">
      <c r="B984" s="220">
        <v>2000</v>
      </c>
      <c r="C984" s="1" t="s">
        <v>59</v>
      </c>
      <c r="D984" s="11" t="s">
        <v>12</v>
      </c>
      <c r="E984" s="1" t="s">
        <v>38</v>
      </c>
      <c r="F984" s="26" t="s">
        <v>1105</v>
      </c>
      <c r="G984" s="26" t="s">
        <v>409</v>
      </c>
      <c r="H984" s="5">
        <f t="shared" si="38"/>
        <v>-4000</v>
      </c>
      <c r="I984" s="38">
        <f t="shared" si="35"/>
        <v>4</v>
      </c>
      <c r="K984" t="s">
        <v>18</v>
      </c>
      <c r="L984">
        <v>24</v>
      </c>
      <c r="M984" s="39">
        <v>500</v>
      </c>
    </row>
    <row r="985" spans="2:13" ht="12.75">
      <c r="B985" s="220">
        <v>2000</v>
      </c>
      <c r="C985" s="1" t="s">
        <v>59</v>
      </c>
      <c r="D985" s="11" t="s">
        <v>12</v>
      </c>
      <c r="E985" s="1" t="s">
        <v>38</v>
      </c>
      <c r="F985" s="26" t="s">
        <v>1105</v>
      </c>
      <c r="G985" s="26" t="s">
        <v>410</v>
      </c>
      <c r="H985" s="5">
        <f t="shared" si="38"/>
        <v>-6000</v>
      </c>
      <c r="I985" s="38">
        <f t="shared" si="35"/>
        <v>4</v>
      </c>
      <c r="K985" t="s">
        <v>18</v>
      </c>
      <c r="L985">
        <v>24</v>
      </c>
      <c r="M985" s="2">
        <v>500</v>
      </c>
    </row>
    <row r="986" spans="1:13" ht="12.75">
      <c r="A986" s="10"/>
      <c r="B986" s="226">
        <f>SUM(B983:B985)</f>
        <v>6000</v>
      </c>
      <c r="C986" s="10" t="s">
        <v>103</v>
      </c>
      <c r="D986" s="10"/>
      <c r="E986" s="10"/>
      <c r="F986" s="17"/>
      <c r="G986" s="17"/>
      <c r="H986" s="57">
        <v>0</v>
      </c>
      <c r="I986" s="58">
        <f t="shared" si="35"/>
        <v>12.244897959183673</v>
      </c>
      <c r="J986" s="59"/>
      <c r="K986" s="59"/>
      <c r="L986" s="59"/>
      <c r="M986" s="2">
        <v>490</v>
      </c>
    </row>
    <row r="987" spans="2:13" ht="12.75">
      <c r="B987" s="220"/>
      <c r="H987" s="5">
        <f t="shared" si="37"/>
        <v>0</v>
      </c>
      <c r="I987" s="38">
        <f t="shared" si="35"/>
        <v>0</v>
      </c>
      <c r="K987"/>
      <c r="M987" s="2">
        <v>490</v>
      </c>
    </row>
    <row r="988" spans="2:13" ht="12.75">
      <c r="B988" s="220"/>
      <c r="H988" s="5">
        <f t="shared" si="37"/>
        <v>0</v>
      </c>
      <c r="I988" s="38">
        <f t="shared" si="35"/>
        <v>0</v>
      </c>
      <c r="K988"/>
      <c r="M988" s="2">
        <v>490</v>
      </c>
    </row>
    <row r="989" spans="1:13" s="59" customFormat="1" ht="12.75">
      <c r="A989" s="1"/>
      <c r="B989" s="220">
        <v>40000</v>
      </c>
      <c r="C989" s="1" t="s">
        <v>1167</v>
      </c>
      <c r="D989" s="11" t="s">
        <v>12</v>
      </c>
      <c r="E989" s="1" t="s">
        <v>61</v>
      </c>
      <c r="F989" s="60" t="s">
        <v>1172</v>
      </c>
      <c r="G989" s="26" t="s">
        <v>409</v>
      </c>
      <c r="H989" s="5">
        <f t="shared" si="37"/>
        <v>-40000</v>
      </c>
      <c r="I989" s="38">
        <f t="shared" si="35"/>
        <v>81.63265306122449</v>
      </c>
      <c r="J989"/>
      <c r="K989" t="s">
        <v>172</v>
      </c>
      <c r="L989">
        <v>24</v>
      </c>
      <c r="M989" s="2">
        <v>490</v>
      </c>
    </row>
    <row r="990" spans="2:13" ht="12.75">
      <c r="B990" s="220">
        <v>10000</v>
      </c>
      <c r="C990" s="1" t="s">
        <v>192</v>
      </c>
      <c r="D990" s="11" t="s">
        <v>12</v>
      </c>
      <c r="E990" s="1" t="s">
        <v>61</v>
      </c>
      <c r="F990" s="60" t="s">
        <v>413</v>
      </c>
      <c r="G990" s="26" t="s">
        <v>409</v>
      </c>
      <c r="H990" s="5">
        <f t="shared" si="37"/>
        <v>-50000</v>
      </c>
      <c r="I990" s="38">
        <f aca="true" t="shared" si="39" ref="I990:I1053">+B990/M990</f>
        <v>20.408163265306122</v>
      </c>
      <c r="K990" t="s">
        <v>172</v>
      </c>
      <c r="L990">
        <v>24</v>
      </c>
      <c r="M990" s="2">
        <v>490</v>
      </c>
    </row>
    <row r="991" spans="2:13" ht="12.75">
      <c r="B991" s="220">
        <v>10000</v>
      </c>
      <c r="C991" s="1" t="s">
        <v>192</v>
      </c>
      <c r="D991" s="11" t="s">
        <v>12</v>
      </c>
      <c r="E991" s="1" t="s">
        <v>61</v>
      </c>
      <c r="F991" s="26" t="s">
        <v>414</v>
      </c>
      <c r="G991" s="26" t="s">
        <v>409</v>
      </c>
      <c r="H991" s="5">
        <f t="shared" si="37"/>
        <v>-60000</v>
      </c>
      <c r="I991" s="38">
        <f t="shared" si="39"/>
        <v>20.408163265306122</v>
      </c>
      <c r="K991" t="s">
        <v>172</v>
      </c>
      <c r="L991">
        <v>24</v>
      </c>
      <c r="M991" s="2">
        <v>490</v>
      </c>
    </row>
    <row r="992" spans="1:13" ht="12.75">
      <c r="A992" s="10"/>
      <c r="B992" s="226">
        <f>SUM(B989:B991)</f>
        <v>60000</v>
      </c>
      <c r="C992" s="10"/>
      <c r="D992" s="10"/>
      <c r="E992" s="10" t="s">
        <v>61</v>
      </c>
      <c r="F992" s="17"/>
      <c r="G992" s="17"/>
      <c r="H992" s="57">
        <v>0</v>
      </c>
      <c r="I992" s="58">
        <f t="shared" si="39"/>
        <v>122.44897959183673</v>
      </c>
      <c r="J992" s="59"/>
      <c r="K992" s="59"/>
      <c r="L992" s="59"/>
      <c r="M992" s="2">
        <v>490</v>
      </c>
    </row>
    <row r="993" spans="2:13" ht="12.75">
      <c r="B993" s="220"/>
      <c r="H993" s="5">
        <f t="shared" si="37"/>
        <v>0</v>
      </c>
      <c r="I993" s="38">
        <f t="shared" si="39"/>
        <v>0</v>
      </c>
      <c r="K993"/>
      <c r="M993" s="2">
        <v>490</v>
      </c>
    </row>
    <row r="994" spans="1:13" s="59" customFormat="1" ht="12.75">
      <c r="A994" s="1"/>
      <c r="B994" s="220"/>
      <c r="C994" s="1"/>
      <c r="D994" s="1"/>
      <c r="E994" s="1"/>
      <c r="F994" s="26"/>
      <c r="G994" s="26"/>
      <c r="H994" s="5">
        <f t="shared" si="37"/>
        <v>0</v>
      </c>
      <c r="I994" s="38">
        <f t="shared" si="39"/>
        <v>0</v>
      </c>
      <c r="J994"/>
      <c r="K994"/>
      <c r="L994"/>
      <c r="M994" s="2">
        <v>490</v>
      </c>
    </row>
    <row r="995" spans="2:13" ht="12.75">
      <c r="B995" s="220">
        <v>400</v>
      </c>
      <c r="C995" s="11" t="s">
        <v>62</v>
      </c>
      <c r="D995" s="1" t="s">
        <v>12</v>
      </c>
      <c r="E995" s="1" t="s">
        <v>63</v>
      </c>
      <c r="F995" s="26" t="s">
        <v>1162</v>
      </c>
      <c r="G995" s="26" t="s">
        <v>325</v>
      </c>
      <c r="H995" s="5">
        <f>H986-B995</f>
        <v>-400</v>
      </c>
      <c r="I995" s="38">
        <f t="shared" si="39"/>
        <v>0.8163265306122449</v>
      </c>
      <c r="K995" t="s">
        <v>1158</v>
      </c>
      <c r="L995">
        <v>24</v>
      </c>
      <c r="M995" s="2">
        <v>490</v>
      </c>
    </row>
    <row r="996" spans="1:13" ht="12.75">
      <c r="A996" s="10"/>
      <c r="B996" s="226">
        <f>SUM(B995)</f>
        <v>400</v>
      </c>
      <c r="C996" s="10"/>
      <c r="D996" s="10"/>
      <c r="E996" s="10" t="s">
        <v>63</v>
      </c>
      <c r="F996" s="17"/>
      <c r="G996" s="17"/>
      <c r="H996" s="57">
        <v>0</v>
      </c>
      <c r="I996" s="58">
        <f t="shared" si="39"/>
        <v>0.8163265306122449</v>
      </c>
      <c r="J996" s="59"/>
      <c r="K996" s="59"/>
      <c r="L996" s="59"/>
      <c r="M996" s="2">
        <v>490</v>
      </c>
    </row>
    <row r="997" spans="2:13" ht="12.75">
      <c r="B997" s="220"/>
      <c r="H997" s="5">
        <f t="shared" si="37"/>
        <v>0</v>
      </c>
      <c r="I997" s="38">
        <f t="shared" si="39"/>
        <v>0</v>
      </c>
      <c r="K997"/>
      <c r="M997" s="2">
        <v>490</v>
      </c>
    </row>
    <row r="998" spans="1:13" s="59" customFormat="1" ht="12.75">
      <c r="A998" s="1"/>
      <c r="B998" s="220"/>
      <c r="C998" s="1"/>
      <c r="D998" s="1"/>
      <c r="E998" s="1"/>
      <c r="F998" s="26"/>
      <c r="G998" s="26"/>
      <c r="H998" s="5">
        <f t="shared" si="37"/>
        <v>0</v>
      </c>
      <c r="I998" s="38">
        <f t="shared" si="39"/>
        <v>0</v>
      </c>
      <c r="J998"/>
      <c r="K998"/>
      <c r="L998"/>
      <c r="M998" s="2">
        <v>490</v>
      </c>
    </row>
    <row r="999" spans="2:13" ht="12.75">
      <c r="B999" s="220">
        <v>2250</v>
      </c>
      <c r="C999" s="11" t="s">
        <v>1156</v>
      </c>
      <c r="D999" s="11" t="s">
        <v>12</v>
      </c>
      <c r="E999" s="1" t="s">
        <v>1096</v>
      </c>
      <c r="F999" s="26" t="s">
        <v>1107</v>
      </c>
      <c r="G999" s="26" t="s">
        <v>410</v>
      </c>
      <c r="H999" s="5">
        <f t="shared" si="37"/>
        <v>-2250</v>
      </c>
      <c r="I999" s="38">
        <f t="shared" si="39"/>
        <v>4.591836734693878</v>
      </c>
      <c r="K999" t="s">
        <v>18</v>
      </c>
      <c r="L999">
        <v>24</v>
      </c>
      <c r="M999" s="2">
        <v>490</v>
      </c>
    </row>
    <row r="1000" spans="1:13" s="59" customFormat="1" ht="12.75">
      <c r="A1000" s="10"/>
      <c r="B1000" s="226">
        <f>SUM(B999)</f>
        <v>2250</v>
      </c>
      <c r="C1000" s="10"/>
      <c r="D1000" s="10"/>
      <c r="E1000" s="10" t="s">
        <v>1096</v>
      </c>
      <c r="F1000" s="17"/>
      <c r="G1000" s="17"/>
      <c r="H1000" s="57">
        <v>0</v>
      </c>
      <c r="I1000" s="58">
        <f t="shared" si="39"/>
        <v>4.591836734693878</v>
      </c>
      <c r="M1000" s="2">
        <v>490</v>
      </c>
    </row>
    <row r="1001" spans="4:13" ht="12.75">
      <c r="D1001" s="11"/>
      <c r="H1001" s="5">
        <f>H1000-B1001</f>
        <v>0</v>
      </c>
      <c r="I1001" s="38">
        <f t="shared" si="39"/>
        <v>0</v>
      </c>
      <c r="K1001"/>
      <c r="M1001" s="2">
        <v>490</v>
      </c>
    </row>
    <row r="1002" spans="4:13" ht="12.75">
      <c r="D1002" s="11"/>
      <c r="H1002" s="5">
        <f>H1001-B1002</f>
        <v>0</v>
      </c>
      <c r="I1002" s="38">
        <f t="shared" si="39"/>
        <v>0</v>
      </c>
      <c r="K1002"/>
      <c r="M1002" s="2">
        <v>490</v>
      </c>
    </row>
    <row r="1003" spans="2:13" ht="12.75">
      <c r="B1003" s="40"/>
      <c r="H1003" s="5">
        <f>H1002-B1003</f>
        <v>0</v>
      </c>
      <c r="I1003" s="38">
        <f t="shared" si="39"/>
        <v>0</v>
      </c>
      <c r="K1003"/>
      <c r="M1003" s="2">
        <v>490</v>
      </c>
    </row>
    <row r="1004" spans="2:13" ht="12.75">
      <c r="B1004" s="40"/>
      <c r="H1004" s="5">
        <f t="shared" si="37"/>
        <v>0</v>
      </c>
      <c r="I1004" s="38">
        <f t="shared" si="39"/>
        <v>0</v>
      </c>
      <c r="K1004"/>
      <c r="M1004" s="2">
        <v>490</v>
      </c>
    </row>
    <row r="1005" spans="1:13" ht="12.75">
      <c r="A1005" s="10"/>
      <c r="B1005" s="302">
        <f>+B1010+B1020+B1025+B1029+B1034+B1044+B1040</f>
        <v>81000</v>
      </c>
      <c r="C1005" s="53" t="s">
        <v>415</v>
      </c>
      <c r="D1005" s="54" t="s">
        <v>1119</v>
      </c>
      <c r="E1005" s="53" t="s">
        <v>196</v>
      </c>
      <c r="F1005" s="69" t="s">
        <v>197</v>
      </c>
      <c r="G1005" s="69" t="s">
        <v>217</v>
      </c>
      <c r="H1005" s="57"/>
      <c r="I1005" s="58">
        <f t="shared" si="39"/>
        <v>165.30612244897958</v>
      </c>
      <c r="J1005" s="58"/>
      <c r="K1005" s="58"/>
      <c r="L1005" s="59"/>
      <c r="M1005" s="2">
        <v>490</v>
      </c>
    </row>
    <row r="1006" spans="2:13" ht="12.75">
      <c r="B1006" s="288"/>
      <c r="H1006" s="5">
        <f t="shared" si="37"/>
        <v>0</v>
      </c>
      <c r="I1006" s="38">
        <f t="shared" si="39"/>
        <v>0</v>
      </c>
      <c r="K1006"/>
      <c r="M1006" s="2">
        <v>490</v>
      </c>
    </row>
    <row r="1007" spans="1:13" s="59" customFormat="1" ht="12.75">
      <c r="A1007" s="1"/>
      <c r="B1007" s="288">
        <v>3000</v>
      </c>
      <c r="C1007" s="1" t="s">
        <v>0</v>
      </c>
      <c r="D1007" s="1" t="s">
        <v>12</v>
      </c>
      <c r="E1007" s="1" t="s">
        <v>172</v>
      </c>
      <c r="F1007" s="60" t="s">
        <v>417</v>
      </c>
      <c r="G1007" s="26" t="s">
        <v>324</v>
      </c>
      <c r="H1007" s="5">
        <f t="shared" si="37"/>
        <v>-3000</v>
      </c>
      <c r="I1007" s="38">
        <f t="shared" si="39"/>
        <v>6.122448979591836</v>
      </c>
      <c r="J1007"/>
      <c r="K1007" t="s">
        <v>0</v>
      </c>
      <c r="L1007">
        <v>25</v>
      </c>
      <c r="M1007" s="2">
        <v>490</v>
      </c>
    </row>
    <row r="1008" spans="2:13" ht="12.75">
      <c r="B1008" s="288">
        <v>7500</v>
      </c>
      <c r="C1008" s="11" t="s">
        <v>0</v>
      </c>
      <c r="D1008" s="1" t="s">
        <v>12</v>
      </c>
      <c r="E1008" s="1" t="s">
        <v>18</v>
      </c>
      <c r="F1008" s="60" t="s">
        <v>416</v>
      </c>
      <c r="G1008" s="26" t="s">
        <v>325</v>
      </c>
      <c r="H1008" s="5">
        <f t="shared" si="37"/>
        <v>-10500</v>
      </c>
      <c r="I1008" s="38">
        <f t="shared" si="39"/>
        <v>15.306122448979592</v>
      </c>
      <c r="K1008" t="s">
        <v>0</v>
      </c>
      <c r="L1008">
        <v>25</v>
      </c>
      <c r="M1008" s="2">
        <v>490</v>
      </c>
    </row>
    <row r="1009" spans="2:13" ht="12.75">
      <c r="B1009" s="288">
        <v>4000</v>
      </c>
      <c r="C1009" s="1" t="s">
        <v>0</v>
      </c>
      <c r="D1009" s="1" t="s">
        <v>12</v>
      </c>
      <c r="E1009" s="1" t="s">
        <v>418</v>
      </c>
      <c r="F1009" s="60" t="s">
        <v>419</v>
      </c>
      <c r="G1009" s="26" t="s">
        <v>325</v>
      </c>
      <c r="H1009" s="5">
        <f t="shared" si="37"/>
        <v>-14500</v>
      </c>
      <c r="I1009" s="38">
        <f t="shared" si="39"/>
        <v>8.16326530612245</v>
      </c>
      <c r="K1009" t="s">
        <v>0</v>
      </c>
      <c r="L1009">
        <v>25</v>
      </c>
      <c r="M1009" s="2">
        <v>490</v>
      </c>
    </row>
    <row r="1010" spans="1:13" ht="12.75">
      <c r="A1010" s="10"/>
      <c r="B1010" s="302">
        <f>SUM(B1007:B1009)</f>
        <v>14500</v>
      </c>
      <c r="C1010" s="10" t="s">
        <v>0</v>
      </c>
      <c r="D1010" s="10"/>
      <c r="E1010" s="10"/>
      <c r="F1010" s="17"/>
      <c r="G1010" s="17"/>
      <c r="H1010" s="57">
        <v>0</v>
      </c>
      <c r="I1010" s="58">
        <f t="shared" si="39"/>
        <v>29.591836734693878</v>
      </c>
      <c r="J1010" s="59"/>
      <c r="K1010" s="59"/>
      <c r="L1010" s="59"/>
      <c r="M1010" s="2">
        <v>490</v>
      </c>
    </row>
    <row r="1011" spans="2:13" ht="12.75">
      <c r="B1011" s="288"/>
      <c r="H1011" s="5">
        <f>H1010-B1011</f>
        <v>0</v>
      </c>
      <c r="I1011" s="38">
        <f t="shared" si="39"/>
        <v>0</v>
      </c>
      <c r="K1011"/>
      <c r="M1011" s="2">
        <v>490</v>
      </c>
    </row>
    <row r="1012" spans="1:13" s="59" customFormat="1" ht="12.75">
      <c r="A1012" s="1"/>
      <c r="B1012" s="288"/>
      <c r="C1012" s="1"/>
      <c r="D1012" s="1"/>
      <c r="E1012" s="1"/>
      <c r="F1012" s="26"/>
      <c r="G1012" s="26"/>
      <c r="H1012" s="5">
        <f t="shared" si="37"/>
        <v>0</v>
      </c>
      <c r="I1012" s="38">
        <f t="shared" si="39"/>
        <v>0</v>
      </c>
      <c r="J1012"/>
      <c r="K1012"/>
      <c r="L1012"/>
      <c r="M1012" s="2">
        <v>490</v>
      </c>
    </row>
    <row r="1013" spans="2:13" ht="12.75">
      <c r="B1013" s="288">
        <v>1500</v>
      </c>
      <c r="C1013" s="1" t="s">
        <v>200</v>
      </c>
      <c r="D1013" s="11" t="s">
        <v>12</v>
      </c>
      <c r="E1013" s="1" t="s">
        <v>38</v>
      </c>
      <c r="F1013" s="26" t="s">
        <v>420</v>
      </c>
      <c r="G1013" s="26" t="s">
        <v>325</v>
      </c>
      <c r="H1013" s="5">
        <f t="shared" si="37"/>
        <v>-1500</v>
      </c>
      <c r="I1013" s="38">
        <f t="shared" si="39"/>
        <v>3.061224489795918</v>
      </c>
      <c r="K1013" t="s">
        <v>18</v>
      </c>
      <c r="L1013">
        <v>25</v>
      </c>
      <c r="M1013" s="2">
        <v>490</v>
      </c>
    </row>
    <row r="1014" spans="2:13" ht="12.75">
      <c r="B1014" s="288">
        <v>1500</v>
      </c>
      <c r="C1014" s="1" t="s">
        <v>421</v>
      </c>
      <c r="D1014" s="11" t="s">
        <v>12</v>
      </c>
      <c r="E1014" s="1" t="s">
        <v>38</v>
      </c>
      <c r="F1014" s="26" t="s">
        <v>420</v>
      </c>
      <c r="G1014" s="26" t="s">
        <v>325</v>
      </c>
      <c r="H1014" s="5">
        <f t="shared" si="37"/>
        <v>-3000</v>
      </c>
      <c r="I1014" s="38">
        <f t="shared" si="39"/>
        <v>3.061224489795918</v>
      </c>
      <c r="K1014" t="s">
        <v>18</v>
      </c>
      <c r="L1014">
        <v>25</v>
      </c>
      <c r="M1014" s="2">
        <v>490</v>
      </c>
    </row>
    <row r="1015" spans="2:13" ht="12.75">
      <c r="B1015" s="288">
        <v>1500</v>
      </c>
      <c r="C1015" s="1" t="s">
        <v>422</v>
      </c>
      <c r="D1015" s="11" t="s">
        <v>12</v>
      </c>
      <c r="E1015" s="1" t="s">
        <v>38</v>
      </c>
      <c r="F1015" s="26" t="s">
        <v>420</v>
      </c>
      <c r="G1015" s="26" t="s">
        <v>325</v>
      </c>
      <c r="H1015" s="5">
        <f t="shared" si="37"/>
        <v>-4500</v>
      </c>
      <c r="I1015" s="38">
        <f t="shared" si="39"/>
        <v>3.061224489795918</v>
      </c>
      <c r="K1015" t="s">
        <v>18</v>
      </c>
      <c r="L1015">
        <v>25</v>
      </c>
      <c r="M1015" s="2">
        <v>490</v>
      </c>
    </row>
    <row r="1016" spans="2:13" ht="12.75">
      <c r="B1016" s="288">
        <v>1500</v>
      </c>
      <c r="C1016" s="1" t="s">
        <v>204</v>
      </c>
      <c r="D1016" s="11" t="s">
        <v>12</v>
      </c>
      <c r="E1016" s="1" t="s">
        <v>38</v>
      </c>
      <c r="F1016" s="26" t="s">
        <v>420</v>
      </c>
      <c r="G1016" s="26" t="s">
        <v>325</v>
      </c>
      <c r="H1016" s="5">
        <f t="shared" si="37"/>
        <v>-6000</v>
      </c>
      <c r="I1016" s="38">
        <f t="shared" si="39"/>
        <v>3.061224489795918</v>
      </c>
      <c r="K1016" t="s">
        <v>18</v>
      </c>
      <c r="L1016">
        <v>25</v>
      </c>
      <c r="M1016" s="2">
        <v>490</v>
      </c>
    </row>
    <row r="1017" spans="2:13" ht="12.75">
      <c r="B1017" s="288">
        <v>1200</v>
      </c>
      <c r="C1017" s="1" t="s">
        <v>200</v>
      </c>
      <c r="D1017" s="11" t="s">
        <v>12</v>
      </c>
      <c r="E1017" s="1" t="s">
        <v>38</v>
      </c>
      <c r="F1017" s="26" t="s">
        <v>423</v>
      </c>
      <c r="G1017" s="26" t="s">
        <v>325</v>
      </c>
      <c r="H1017" s="5">
        <f t="shared" si="37"/>
        <v>-7200</v>
      </c>
      <c r="I1017" s="38">
        <f t="shared" si="39"/>
        <v>2.4489795918367347</v>
      </c>
      <c r="K1017" t="s">
        <v>172</v>
      </c>
      <c r="L1017">
        <v>25</v>
      </c>
      <c r="M1017" s="2">
        <v>490</v>
      </c>
    </row>
    <row r="1018" spans="2:13" ht="12.75">
      <c r="B1018" s="288">
        <v>15000</v>
      </c>
      <c r="C1018" s="1" t="s">
        <v>202</v>
      </c>
      <c r="D1018" s="11" t="s">
        <v>12</v>
      </c>
      <c r="E1018" s="1" t="s">
        <v>38</v>
      </c>
      <c r="F1018" s="26" t="s">
        <v>424</v>
      </c>
      <c r="G1018" s="26" t="s">
        <v>325</v>
      </c>
      <c r="H1018" s="5">
        <f t="shared" si="37"/>
        <v>-22200</v>
      </c>
      <c r="I1018" s="38">
        <f t="shared" si="39"/>
        <v>30.612244897959183</v>
      </c>
      <c r="K1018" t="s">
        <v>172</v>
      </c>
      <c r="L1018">
        <v>25</v>
      </c>
      <c r="M1018" s="2">
        <v>490</v>
      </c>
    </row>
    <row r="1019" spans="2:13" ht="12.75">
      <c r="B1019" s="288">
        <v>1200</v>
      </c>
      <c r="C1019" s="1" t="s">
        <v>204</v>
      </c>
      <c r="D1019" s="11" t="s">
        <v>12</v>
      </c>
      <c r="E1019" s="1" t="s">
        <v>38</v>
      </c>
      <c r="F1019" s="26" t="s">
        <v>423</v>
      </c>
      <c r="G1019" s="26" t="s">
        <v>325</v>
      </c>
      <c r="H1019" s="5">
        <f t="shared" si="37"/>
        <v>-23400</v>
      </c>
      <c r="I1019" s="38">
        <f t="shared" si="39"/>
        <v>2.4489795918367347</v>
      </c>
      <c r="K1019" t="s">
        <v>172</v>
      </c>
      <c r="L1019">
        <v>25</v>
      </c>
      <c r="M1019" s="2">
        <v>490</v>
      </c>
    </row>
    <row r="1020" spans="1:13" ht="12.75">
      <c r="A1020" s="10"/>
      <c r="B1020" s="302">
        <f>SUM(B1013:B1019)</f>
        <v>23400</v>
      </c>
      <c r="C1020" s="10" t="s">
        <v>52</v>
      </c>
      <c r="D1020" s="10"/>
      <c r="E1020" s="10"/>
      <c r="F1020" s="17"/>
      <c r="G1020" s="17"/>
      <c r="H1020" s="57">
        <v>0</v>
      </c>
      <c r="I1020" s="58">
        <f t="shared" si="39"/>
        <v>47.755102040816325</v>
      </c>
      <c r="J1020" s="59"/>
      <c r="K1020" s="59"/>
      <c r="L1020" s="59"/>
      <c r="M1020" s="2">
        <v>490</v>
      </c>
    </row>
    <row r="1021" spans="2:13" ht="12.75">
      <c r="B1021" s="288"/>
      <c r="H1021" s="5">
        <f t="shared" si="37"/>
        <v>0</v>
      </c>
      <c r="I1021" s="38">
        <f t="shared" si="39"/>
        <v>0</v>
      </c>
      <c r="K1021"/>
      <c r="M1021" s="2">
        <v>490</v>
      </c>
    </row>
    <row r="1022" spans="2:13" ht="12.75">
      <c r="B1022" s="288"/>
      <c r="H1022" s="5">
        <f t="shared" si="37"/>
        <v>0</v>
      </c>
      <c r="I1022" s="38">
        <f t="shared" si="39"/>
        <v>0</v>
      </c>
      <c r="K1022"/>
      <c r="M1022" s="2">
        <v>490</v>
      </c>
    </row>
    <row r="1023" spans="2:13" ht="12.75">
      <c r="B1023" s="288">
        <v>1500</v>
      </c>
      <c r="C1023" s="1" t="s">
        <v>53</v>
      </c>
      <c r="D1023" s="11" t="s">
        <v>12</v>
      </c>
      <c r="E1023" s="1" t="s">
        <v>54</v>
      </c>
      <c r="F1023" s="26" t="s">
        <v>420</v>
      </c>
      <c r="G1023" s="26" t="s">
        <v>325</v>
      </c>
      <c r="H1023" s="5">
        <f t="shared" si="37"/>
        <v>-1500</v>
      </c>
      <c r="I1023" s="38">
        <f t="shared" si="39"/>
        <v>3.061224489795918</v>
      </c>
      <c r="K1023" t="s">
        <v>18</v>
      </c>
      <c r="L1023">
        <v>25</v>
      </c>
      <c r="M1023" s="2">
        <v>490</v>
      </c>
    </row>
    <row r="1024" spans="2:13" ht="12.75">
      <c r="B1024" s="288">
        <v>1600</v>
      </c>
      <c r="C1024" s="1" t="s">
        <v>53</v>
      </c>
      <c r="D1024" s="11" t="s">
        <v>12</v>
      </c>
      <c r="E1024" s="1" t="s">
        <v>54</v>
      </c>
      <c r="F1024" s="26" t="s">
        <v>423</v>
      </c>
      <c r="G1024" s="26" t="s">
        <v>325</v>
      </c>
      <c r="H1024" s="5">
        <f t="shared" si="37"/>
        <v>-3100</v>
      </c>
      <c r="I1024" s="38">
        <f t="shared" si="39"/>
        <v>3.2653061224489797</v>
      </c>
      <c r="K1024" t="s">
        <v>172</v>
      </c>
      <c r="L1024">
        <v>25</v>
      </c>
      <c r="M1024" s="2">
        <v>490</v>
      </c>
    </row>
    <row r="1025" spans="1:13" ht="12.75">
      <c r="A1025" s="10"/>
      <c r="B1025" s="302">
        <f>SUM(B1023:B1024)</f>
        <v>3100</v>
      </c>
      <c r="C1025" s="10"/>
      <c r="D1025" s="10"/>
      <c r="E1025" s="10" t="s">
        <v>54</v>
      </c>
      <c r="F1025" s="17"/>
      <c r="G1025" s="17"/>
      <c r="H1025" s="57">
        <v>0</v>
      </c>
      <c r="I1025" s="58">
        <f t="shared" si="39"/>
        <v>6.326530612244898</v>
      </c>
      <c r="J1025" s="59"/>
      <c r="K1025" s="59"/>
      <c r="L1025" s="59"/>
      <c r="M1025" s="2">
        <v>490</v>
      </c>
    </row>
    <row r="1026" spans="2:13" ht="12.75">
      <c r="B1026" s="288"/>
      <c r="H1026" s="5">
        <f t="shared" si="37"/>
        <v>0</v>
      </c>
      <c r="I1026" s="38">
        <f t="shared" si="39"/>
        <v>0</v>
      </c>
      <c r="K1026"/>
      <c r="M1026" s="2">
        <v>490</v>
      </c>
    </row>
    <row r="1027" spans="2:13" ht="12.75">
      <c r="B1027" s="288"/>
      <c r="H1027" s="5">
        <f t="shared" si="37"/>
        <v>0</v>
      </c>
      <c r="I1027" s="38">
        <f t="shared" si="39"/>
        <v>0</v>
      </c>
      <c r="K1027"/>
      <c r="M1027" s="2">
        <v>490</v>
      </c>
    </row>
    <row r="1028" spans="2:13" ht="12.75">
      <c r="B1028" s="288">
        <v>5000</v>
      </c>
      <c r="C1028" s="1" t="s">
        <v>56</v>
      </c>
      <c r="D1028" s="11" t="s">
        <v>12</v>
      </c>
      <c r="E1028" s="1" t="s">
        <v>38</v>
      </c>
      <c r="F1028" s="26" t="s">
        <v>425</v>
      </c>
      <c r="G1028" s="26" t="s">
        <v>325</v>
      </c>
      <c r="H1028" s="5">
        <f t="shared" si="37"/>
        <v>-5000</v>
      </c>
      <c r="I1028" s="38">
        <f t="shared" si="39"/>
        <v>10.204081632653061</v>
      </c>
      <c r="K1028" t="s">
        <v>18</v>
      </c>
      <c r="L1028">
        <v>25</v>
      </c>
      <c r="M1028" s="2">
        <v>490</v>
      </c>
    </row>
    <row r="1029" spans="1:13" ht="12.75">
      <c r="A1029" s="10"/>
      <c r="B1029" s="302">
        <f>SUM(B1028)</f>
        <v>5000</v>
      </c>
      <c r="C1029" s="10" t="s">
        <v>56</v>
      </c>
      <c r="D1029" s="10"/>
      <c r="E1029" s="10"/>
      <c r="F1029" s="17"/>
      <c r="G1029" s="17"/>
      <c r="H1029" s="57">
        <v>0</v>
      </c>
      <c r="I1029" s="58">
        <f t="shared" si="39"/>
        <v>10.204081632653061</v>
      </c>
      <c r="J1029" s="59"/>
      <c r="K1029" s="59"/>
      <c r="L1029" s="59"/>
      <c r="M1029" s="2">
        <v>490</v>
      </c>
    </row>
    <row r="1030" spans="2:13" ht="12.75">
      <c r="B1030" s="288"/>
      <c r="H1030" s="5">
        <f t="shared" si="37"/>
        <v>0</v>
      </c>
      <c r="I1030" s="38">
        <f t="shared" si="39"/>
        <v>0</v>
      </c>
      <c r="K1030"/>
      <c r="M1030" s="2">
        <v>490</v>
      </c>
    </row>
    <row r="1031" spans="2:13" ht="12.75">
      <c r="B1031" s="288"/>
      <c r="H1031" s="5">
        <f t="shared" si="37"/>
        <v>0</v>
      </c>
      <c r="I1031" s="38">
        <f t="shared" si="39"/>
        <v>0</v>
      </c>
      <c r="K1031"/>
      <c r="M1031" s="2">
        <v>490</v>
      </c>
    </row>
    <row r="1032" spans="2:13" ht="12.75">
      <c r="B1032" s="288">
        <v>2000</v>
      </c>
      <c r="C1032" s="1" t="s">
        <v>59</v>
      </c>
      <c r="D1032" s="11" t="s">
        <v>12</v>
      </c>
      <c r="E1032" s="1" t="s">
        <v>38</v>
      </c>
      <c r="F1032" s="26" t="s">
        <v>420</v>
      </c>
      <c r="G1032" s="26" t="s">
        <v>325</v>
      </c>
      <c r="H1032" s="5">
        <f t="shared" si="37"/>
        <v>-2000</v>
      </c>
      <c r="I1032" s="38">
        <f t="shared" si="39"/>
        <v>4.081632653061225</v>
      </c>
      <c r="K1032" t="s">
        <v>18</v>
      </c>
      <c r="L1032">
        <v>25</v>
      </c>
      <c r="M1032" s="2">
        <v>490</v>
      </c>
    </row>
    <row r="1033" spans="2:13" ht="12.75">
      <c r="B1033" s="288">
        <v>2000</v>
      </c>
      <c r="C1033" s="1" t="s">
        <v>103</v>
      </c>
      <c r="D1033" s="11" t="s">
        <v>12</v>
      </c>
      <c r="E1033" s="1" t="s">
        <v>38</v>
      </c>
      <c r="F1033" s="26" t="s">
        <v>423</v>
      </c>
      <c r="G1033" s="26" t="s">
        <v>325</v>
      </c>
      <c r="H1033" s="5">
        <f t="shared" si="37"/>
        <v>-4000</v>
      </c>
      <c r="I1033" s="38">
        <f t="shared" si="39"/>
        <v>4.081632653061225</v>
      </c>
      <c r="K1033" t="s">
        <v>172</v>
      </c>
      <c r="L1033">
        <v>25</v>
      </c>
      <c r="M1033" s="2">
        <v>490</v>
      </c>
    </row>
    <row r="1034" spans="1:13" ht="12.75">
      <c r="A1034" s="10"/>
      <c r="B1034" s="302">
        <f>SUM(B1032:B1033)</f>
        <v>4000</v>
      </c>
      <c r="C1034" s="10" t="s">
        <v>59</v>
      </c>
      <c r="D1034" s="10"/>
      <c r="E1034" s="10"/>
      <c r="F1034" s="17"/>
      <c r="G1034" s="17"/>
      <c r="H1034" s="57">
        <v>0</v>
      </c>
      <c r="I1034" s="58">
        <f t="shared" si="39"/>
        <v>8.16326530612245</v>
      </c>
      <c r="J1034" s="59"/>
      <c r="K1034" s="59"/>
      <c r="L1034" s="59"/>
      <c r="M1034" s="2">
        <v>490</v>
      </c>
    </row>
    <row r="1035" spans="2:13" ht="12.75">
      <c r="B1035" s="288"/>
      <c r="H1035" s="5">
        <f t="shared" si="37"/>
        <v>0</v>
      </c>
      <c r="I1035" s="38">
        <f t="shared" si="39"/>
        <v>0</v>
      </c>
      <c r="K1035"/>
      <c r="M1035" s="2">
        <v>490</v>
      </c>
    </row>
    <row r="1036" spans="2:13" ht="12.75">
      <c r="B1036" s="288"/>
      <c r="C1036" s="11"/>
      <c r="H1036" s="5">
        <f t="shared" si="37"/>
        <v>0</v>
      </c>
      <c r="I1036" s="38">
        <f t="shared" si="39"/>
        <v>0</v>
      </c>
      <c r="K1036"/>
      <c r="M1036" s="2">
        <v>490</v>
      </c>
    </row>
    <row r="1037" spans="1:13" s="59" customFormat="1" ht="12.75">
      <c r="A1037" s="1"/>
      <c r="B1037" s="288">
        <v>10000</v>
      </c>
      <c r="C1037" s="11" t="s">
        <v>192</v>
      </c>
      <c r="D1037" s="11" t="s">
        <v>12</v>
      </c>
      <c r="E1037" s="1" t="s">
        <v>61</v>
      </c>
      <c r="F1037" s="26" t="s">
        <v>426</v>
      </c>
      <c r="G1037" s="26" t="s">
        <v>325</v>
      </c>
      <c r="H1037" s="5">
        <f t="shared" si="37"/>
        <v>-10000</v>
      </c>
      <c r="I1037" s="38">
        <f t="shared" si="39"/>
        <v>20.408163265306122</v>
      </c>
      <c r="J1037"/>
      <c r="K1037" t="s">
        <v>172</v>
      </c>
      <c r="L1037">
        <v>25</v>
      </c>
      <c r="M1037" s="2">
        <v>490</v>
      </c>
    </row>
    <row r="1038" spans="2:13" ht="12.75">
      <c r="B1038" s="288">
        <v>10000</v>
      </c>
      <c r="C1038" s="11" t="s">
        <v>192</v>
      </c>
      <c r="D1038" s="11" t="s">
        <v>12</v>
      </c>
      <c r="E1038" s="1" t="s">
        <v>61</v>
      </c>
      <c r="F1038" s="26" t="s">
        <v>427</v>
      </c>
      <c r="G1038" s="26" t="s">
        <v>325</v>
      </c>
      <c r="H1038" s="5">
        <f t="shared" si="37"/>
        <v>-20000</v>
      </c>
      <c r="I1038" s="38">
        <f t="shared" si="39"/>
        <v>20.408163265306122</v>
      </c>
      <c r="K1038" t="s">
        <v>172</v>
      </c>
      <c r="L1038">
        <v>25</v>
      </c>
      <c r="M1038" s="2">
        <v>490</v>
      </c>
    </row>
    <row r="1039" spans="2:13" ht="12.75">
      <c r="B1039" s="288">
        <v>10000</v>
      </c>
      <c r="C1039" s="11" t="s">
        <v>192</v>
      </c>
      <c r="D1039" s="11" t="s">
        <v>12</v>
      </c>
      <c r="E1039" s="1" t="s">
        <v>61</v>
      </c>
      <c r="F1039" s="26" t="s">
        <v>428</v>
      </c>
      <c r="G1039" s="26" t="s">
        <v>325</v>
      </c>
      <c r="H1039" s="5">
        <f t="shared" si="37"/>
        <v>-30000</v>
      </c>
      <c r="I1039" s="38">
        <f t="shared" si="39"/>
        <v>20.408163265306122</v>
      </c>
      <c r="K1039" t="s">
        <v>172</v>
      </c>
      <c r="L1039">
        <v>25</v>
      </c>
      <c r="M1039" s="2">
        <v>490</v>
      </c>
    </row>
    <row r="1040" spans="1:13" ht="12.75">
      <c r="A1040" s="10"/>
      <c r="B1040" s="302">
        <f>SUM(B1037:B1039)</f>
        <v>30000</v>
      </c>
      <c r="C1040" s="10"/>
      <c r="D1040" s="10"/>
      <c r="E1040" s="10" t="s">
        <v>61</v>
      </c>
      <c r="F1040" s="17"/>
      <c r="G1040" s="17"/>
      <c r="H1040" s="57">
        <v>0</v>
      </c>
      <c r="I1040" s="58">
        <f t="shared" si="39"/>
        <v>61.224489795918366</v>
      </c>
      <c r="J1040" s="59"/>
      <c r="K1040" s="59"/>
      <c r="L1040" s="59"/>
      <c r="M1040" s="2">
        <v>490</v>
      </c>
    </row>
    <row r="1041" spans="2:13" ht="12.75">
      <c r="B1041" s="288"/>
      <c r="H1041" s="5">
        <f t="shared" si="37"/>
        <v>0</v>
      </c>
      <c r="I1041" s="38">
        <f t="shared" si="39"/>
        <v>0</v>
      </c>
      <c r="K1041"/>
      <c r="M1041" s="2">
        <v>490</v>
      </c>
    </row>
    <row r="1042" spans="2:13" ht="12.75">
      <c r="B1042" s="288"/>
      <c r="H1042" s="5">
        <f t="shared" si="37"/>
        <v>0</v>
      </c>
      <c r="I1042" s="38">
        <f t="shared" si="39"/>
        <v>0</v>
      </c>
      <c r="K1042"/>
      <c r="M1042" s="2">
        <v>490</v>
      </c>
    </row>
    <row r="1043" spans="2:13" ht="12.75">
      <c r="B1043" s="288">
        <v>1000</v>
      </c>
      <c r="C1043" s="1" t="s">
        <v>62</v>
      </c>
      <c r="D1043" s="11" t="s">
        <v>12</v>
      </c>
      <c r="E1043" s="1" t="s">
        <v>63</v>
      </c>
      <c r="F1043" s="26" t="s">
        <v>420</v>
      </c>
      <c r="G1043" s="26" t="s">
        <v>325</v>
      </c>
      <c r="H1043" s="5">
        <f t="shared" si="37"/>
        <v>-1000</v>
      </c>
      <c r="I1043" s="38">
        <f t="shared" si="39"/>
        <v>2.0408163265306123</v>
      </c>
      <c r="K1043" t="s">
        <v>18</v>
      </c>
      <c r="L1043">
        <v>25</v>
      </c>
      <c r="M1043" s="2">
        <v>490</v>
      </c>
    </row>
    <row r="1044" spans="1:13" ht="12.75">
      <c r="A1044" s="10"/>
      <c r="B1044" s="302">
        <f>SUM(B1043)</f>
        <v>1000</v>
      </c>
      <c r="C1044" s="10"/>
      <c r="D1044" s="10"/>
      <c r="E1044" s="10" t="s">
        <v>63</v>
      </c>
      <c r="F1044" s="17"/>
      <c r="G1044" s="17"/>
      <c r="H1044" s="57">
        <v>0</v>
      </c>
      <c r="I1044" s="58">
        <f t="shared" si="39"/>
        <v>2.0408163265306123</v>
      </c>
      <c r="J1044" s="59"/>
      <c r="K1044" s="59"/>
      <c r="L1044" s="59"/>
      <c r="M1044" s="2">
        <v>490</v>
      </c>
    </row>
    <row r="1045" spans="2:13" ht="12.75">
      <c r="B1045" s="40"/>
      <c r="H1045" s="5">
        <f t="shared" si="37"/>
        <v>0</v>
      </c>
      <c r="I1045" s="38">
        <f t="shared" si="39"/>
        <v>0</v>
      </c>
      <c r="K1045"/>
      <c r="M1045" s="2">
        <v>490</v>
      </c>
    </row>
    <row r="1046" spans="2:13" ht="12.75">
      <c r="B1046" s="40"/>
      <c r="H1046" s="5">
        <f t="shared" si="37"/>
        <v>0</v>
      </c>
      <c r="I1046" s="38">
        <f t="shared" si="39"/>
        <v>0</v>
      </c>
      <c r="K1046"/>
      <c r="M1046" s="2">
        <v>490</v>
      </c>
    </row>
    <row r="1047" spans="2:13" ht="12.75">
      <c r="B1047" s="40"/>
      <c r="H1047" s="5">
        <f t="shared" si="37"/>
        <v>0</v>
      </c>
      <c r="I1047" s="38">
        <f t="shared" si="39"/>
        <v>0</v>
      </c>
      <c r="K1047"/>
      <c r="M1047" s="2">
        <v>490</v>
      </c>
    </row>
    <row r="1048" spans="1:13" s="59" customFormat="1" ht="12.75">
      <c r="A1048" s="1"/>
      <c r="B1048" s="40"/>
      <c r="C1048" s="1"/>
      <c r="D1048" s="1"/>
      <c r="E1048" s="1"/>
      <c r="F1048" s="26"/>
      <c r="G1048" s="26"/>
      <c r="H1048" s="5">
        <f t="shared" si="37"/>
        <v>0</v>
      </c>
      <c r="I1048" s="38">
        <f t="shared" si="39"/>
        <v>0</v>
      </c>
      <c r="J1048"/>
      <c r="K1048"/>
      <c r="L1048"/>
      <c r="M1048" s="2">
        <v>490</v>
      </c>
    </row>
    <row r="1049" spans="1:13" ht="12.75">
      <c r="A1049" s="10"/>
      <c r="B1049" s="226">
        <f>+B1070+B1092</f>
        <v>63700</v>
      </c>
      <c r="C1049" s="53" t="s">
        <v>429</v>
      </c>
      <c r="D1049" s="54" t="s">
        <v>430</v>
      </c>
      <c r="E1049" s="53" t="s">
        <v>119</v>
      </c>
      <c r="F1049" s="69" t="s">
        <v>120</v>
      </c>
      <c r="G1049" s="69" t="s">
        <v>309</v>
      </c>
      <c r="H1049" s="57"/>
      <c r="I1049" s="58">
        <f t="shared" si="39"/>
        <v>130</v>
      </c>
      <c r="J1049" s="58"/>
      <c r="K1049" s="58"/>
      <c r="L1049" s="59"/>
      <c r="M1049" s="2">
        <v>490</v>
      </c>
    </row>
    <row r="1050" spans="2:13" ht="12.75">
      <c r="B1050" s="220"/>
      <c r="H1050" s="5">
        <f t="shared" si="37"/>
        <v>0</v>
      </c>
      <c r="I1050" s="38">
        <f t="shared" si="39"/>
        <v>0</v>
      </c>
      <c r="K1050"/>
      <c r="M1050" s="2">
        <v>490</v>
      </c>
    </row>
    <row r="1051" spans="2:13" ht="12.75">
      <c r="B1051" s="319">
        <v>600</v>
      </c>
      <c r="C1051" s="1" t="s">
        <v>0</v>
      </c>
      <c r="D1051" s="11" t="s">
        <v>317</v>
      </c>
      <c r="E1051" s="1" t="s">
        <v>31</v>
      </c>
      <c r="F1051" s="29" t="s">
        <v>431</v>
      </c>
      <c r="G1051" s="30" t="s">
        <v>55</v>
      </c>
      <c r="H1051" s="5">
        <f t="shared" si="37"/>
        <v>-600</v>
      </c>
      <c r="I1051" s="38">
        <f t="shared" si="39"/>
        <v>1.2244897959183674</v>
      </c>
      <c r="K1051" t="s">
        <v>310</v>
      </c>
      <c r="L1051">
        <v>26</v>
      </c>
      <c r="M1051" s="2">
        <v>490</v>
      </c>
    </row>
    <row r="1052" spans="2:13" ht="12.75">
      <c r="B1052" s="319">
        <v>2500</v>
      </c>
      <c r="C1052" s="1" t="s">
        <v>0</v>
      </c>
      <c r="D1052" s="11" t="s">
        <v>12</v>
      </c>
      <c r="E1052" s="32" t="s">
        <v>310</v>
      </c>
      <c r="F1052" s="60" t="s">
        <v>432</v>
      </c>
      <c r="G1052" s="30" t="s">
        <v>22</v>
      </c>
      <c r="H1052" s="5">
        <f t="shared" si="37"/>
        <v>-3100</v>
      </c>
      <c r="I1052" s="38">
        <f t="shared" si="39"/>
        <v>5.1020408163265305</v>
      </c>
      <c r="K1052" t="s">
        <v>0</v>
      </c>
      <c r="L1052">
        <v>26</v>
      </c>
      <c r="M1052" s="2">
        <v>490</v>
      </c>
    </row>
    <row r="1053" spans="2:13" ht="12.75">
      <c r="B1053" s="220">
        <v>2500</v>
      </c>
      <c r="C1053" s="1" t="s">
        <v>0</v>
      </c>
      <c r="D1053" s="11" t="s">
        <v>12</v>
      </c>
      <c r="E1053" s="1" t="s">
        <v>310</v>
      </c>
      <c r="F1053" s="60" t="s">
        <v>433</v>
      </c>
      <c r="G1053" s="26" t="s">
        <v>24</v>
      </c>
      <c r="H1053" s="5">
        <f t="shared" si="37"/>
        <v>-5600</v>
      </c>
      <c r="I1053" s="38">
        <f t="shared" si="39"/>
        <v>5.1020408163265305</v>
      </c>
      <c r="K1053" t="s">
        <v>0</v>
      </c>
      <c r="L1053">
        <v>26</v>
      </c>
      <c r="M1053" s="2">
        <v>490</v>
      </c>
    </row>
    <row r="1054" spans="2:13" ht="12.75">
      <c r="B1054" s="220">
        <v>2500</v>
      </c>
      <c r="C1054" s="1" t="s">
        <v>0</v>
      </c>
      <c r="D1054" s="1" t="s">
        <v>12</v>
      </c>
      <c r="E1054" s="1" t="s">
        <v>310</v>
      </c>
      <c r="F1054" s="60" t="s">
        <v>434</v>
      </c>
      <c r="G1054" s="26" t="s">
        <v>26</v>
      </c>
      <c r="H1054" s="5">
        <f t="shared" si="37"/>
        <v>-8100</v>
      </c>
      <c r="I1054" s="38">
        <f aca="true" t="shared" si="40" ref="I1054:I1117">+B1054/M1054</f>
        <v>5.1020408163265305</v>
      </c>
      <c r="K1054" t="s">
        <v>0</v>
      </c>
      <c r="L1054">
        <v>26</v>
      </c>
      <c r="M1054" s="2">
        <v>490</v>
      </c>
    </row>
    <row r="1055" spans="2:13" ht="12.75">
      <c r="B1055" s="220">
        <v>2500</v>
      </c>
      <c r="C1055" s="1" t="s">
        <v>0</v>
      </c>
      <c r="D1055" s="1" t="s">
        <v>12</v>
      </c>
      <c r="E1055" s="1" t="s">
        <v>310</v>
      </c>
      <c r="F1055" s="60" t="s">
        <v>435</v>
      </c>
      <c r="G1055" s="26" t="s">
        <v>28</v>
      </c>
      <c r="H1055" s="5">
        <f t="shared" si="37"/>
        <v>-10600</v>
      </c>
      <c r="I1055" s="38">
        <f t="shared" si="40"/>
        <v>5.1020408163265305</v>
      </c>
      <c r="K1055" t="s">
        <v>0</v>
      </c>
      <c r="L1055">
        <v>26</v>
      </c>
      <c r="M1055" s="2">
        <v>490</v>
      </c>
    </row>
    <row r="1056" spans="2:13" ht="12.75">
      <c r="B1056" s="220">
        <v>2500</v>
      </c>
      <c r="C1056" s="1" t="s">
        <v>0</v>
      </c>
      <c r="D1056" s="1" t="s">
        <v>12</v>
      </c>
      <c r="E1056" s="1" t="s">
        <v>310</v>
      </c>
      <c r="F1056" s="60" t="s">
        <v>436</v>
      </c>
      <c r="G1056" s="26" t="s">
        <v>30</v>
      </c>
      <c r="H1056" s="5">
        <f t="shared" si="37"/>
        <v>-13100</v>
      </c>
      <c r="I1056" s="38">
        <f t="shared" si="40"/>
        <v>5.1020408163265305</v>
      </c>
      <c r="K1056" t="s">
        <v>0</v>
      </c>
      <c r="L1056">
        <v>26</v>
      </c>
      <c r="M1056" s="2">
        <v>490</v>
      </c>
    </row>
    <row r="1057" spans="2:13" ht="12.75">
      <c r="B1057" s="220">
        <v>2500</v>
      </c>
      <c r="C1057" s="1" t="s">
        <v>0</v>
      </c>
      <c r="D1057" s="1" t="s">
        <v>12</v>
      </c>
      <c r="E1057" s="1" t="s">
        <v>310</v>
      </c>
      <c r="F1057" s="60" t="s">
        <v>437</v>
      </c>
      <c r="G1057" s="26" t="s">
        <v>74</v>
      </c>
      <c r="H1057" s="5">
        <f t="shared" si="37"/>
        <v>-15600</v>
      </c>
      <c r="I1057" s="38">
        <f t="shared" si="40"/>
        <v>5.1020408163265305</v>
      </c>
      <c r="K1057" t="s">
        <v>0</v>
      </c>
      <c r="L1057">
        <v>26</v>
      </c>
      <c r="M1057" s="2">
        <v>490</v>
      </c>
    </row>
    <row r="1058" spans="2:13" ht="12.75">
      <c r="B1058" s="220">
        <v>2500</v>
      </c>
      <c r="C1058" s="1" t="s">
        <v>0</v>
      </c>
      <c r="D1058" s="1" t="s">
        <v>12</v>
      </c>
      <c r="E1058" s="1" t="s">
        <v>310</v>
      </c>
      <c r="F1058" s="60" t="s">
        <v>438</v>
      </c>
      <c r="G1058" s="26" t="s">
        <v>72</v>
      </c>
      <c r="H1058" s="5">
        <f t="shared" si="37"/>
        <v>-18100</v>
      </c>
      <c r="I1058" s="38">
        <f t="shared" si="40"/>
        <v>5.1020408163265305</v>
      </c>
      <c r="K1058" t="s">
        <v>0</v>
      </c>
      <c r="L1058">
        <v>26</v>
      </c>
      <c r="M1058" s="2">
        <v>490</v>
      </c>
    </row>
    <row r="1059" spans="2:13" ht="12.75">
      <c r="B1059" s="220">
        <v>2500</v>
      </c>
      <c r="C1059" s="1" t="s">
        <v>0</v>
      </c>
      <c r="D1059" s="1" t="s">
        <v>12</v>
      </c>
      <c r="E1059" s="1" t="s">
        <v>310</v>
      </c>
      <c r="F1059" s="60" t="s">
        <v>439</v>
      </c>
      <c r="G1059" s="26" t="s">
        <v>138</v>
      </c>
      <c r="H1059" s="5">
        <f t="shared" si="37"/>
        <v>-20600</v>
      </c>
      <c r="I1059" s="38">
        <f t="shared" si="40"/>
        <v>5.1020408163265305</v>
      </c>
      <c r="K1059" t="s">
        <v>0</v>
      </c>
      <c r="L1059">
        <v>26</v>
      </c>
      <c r="M1059" s="2">
        <v>490</v>
      </c>
    </row>
    <row r="1060" spans="2:13" ht="12.75">
      <c r="B1060" s="220">
        <v>2500</v>
      </c>
      <c r="C1060" s="1" t="s">
        <v>0</v>
      </c>
      <c r="D1060" s="1" t="s">
        <v>12</v>
      </c>
      <c r="E1060" s="1" t="s">
        <v>310</v>
      </c>
      <c r="F1060" s="60" t="s">
        <v>440</v>
      </c>
      <c r="G1060" s="26" t="s">
        <v>140</v>
      </c>
      <c r="H1060" s="5">
        <f t="shared" si="37"/>
        <v>-23100</v>
      </c>
      <c r="I1060" s="38">
        <f t="shared" si="40"/>
        <v>5.1020408163265305</v>
      </c>
      <c r="K1060" t="s">
        <v>0</v>
      </c>
      <c r="L1060">
        <v>26</v>
      </c>
      <c r="M1060" s="2">
        <v>490</v>
      </c>
    </row>
    <row r="1061" spans="2:13" ht="12.75">
      <c r="B1061" s="220">
        <v>2500</v>
      </c>
      <c r="C1061" s="1" t="s">
        <v>0</v>
      </c>
      <c r="D1061" s="1" t="s">
        <v>12</v>
      </c>
      <c r="E1061" s="1" t="s">
        <v>310</v>
      </c>
      <c r="F1061" s="60" t="s">
        <v>441</v>
      </c>
      <c r="G1061" s="26" t="s">
        <v>213</v>
      </c>
      <c r="H1061" s="5">
        <f t="shared" si="37"/>
        <v>-25600</v>
      </c>
      <c r="I1061" s="38">
        <f t="shared" si="40"/>
        <v>5.1020408163265305</v>
      </c>
      <c r="K1061" t="s">
        <v>0</v>
      </c>
      <c r="L1061">
        <v>26</v>
      </c>
      <c r="M1061" s="2">
        <v>490</v>
      </c>
    </row>
    <row r="1062" spans="2:13" ht="12.75">
      <c r="B1062" s="220">
        <v>2500</v>
      </c>
      <c r="C1062" s="1" t="s">
        <v>0</v>
      </c>
      <c r="D1062" s="1" t="s">
        <v>12</v>
      </c>
      <c r="E1062" s="1" t="s">
        <v>310</v>
      </c>
      <c r="F1062" s="60" t="s">
        <v>442</v>
      </c>
      <c r="G1062" s="26" t="s">
        <v>219</v>
      </c>
      <c r="H1062" s="5">
        <f t="shared" si="37"/>
        <v>-28100</v>
      </c>
      <c r="I1062" s="38">
        <f t="shared" si="40"/>
        <v>5.1020408163265305</v>
      </c>
      <c r="K1062" t="s">
        <v>0</v>
      </c>
      <c r="L1062">
        <v>26</v>
      </c>
      <c r="M1062" s="2">
        <v>490</v>
      </c>
    </row>
    <row r="1063" spans="2:13" ht="12.75">
      <c r="B1063" s="220">
        <v>2500</v>
      </c>
      <c r="C1063" s="1" t="s">
        <v>0</v>
      </c>
      <c r="D1063" s="1" t="s">
        <v>12</v>
      </c>
      <c r="E1063" s="1" t="s">
        <v>310</v>
      </c>
      <c r="F1063" s="60" t="s">
        <v>443</v>
      </c>
      <c r="G1063" s="26" t="s">
        <v>221</v>
      </c>
      <c r="H1063" s="5">
        <f t="shared" si="37"/>
        <v>-30600</v>
      </c>
      <c r="I1063" s="38">
        <f t="shared" si="40"/>
        <v>5.1020408163265305</v>
      </c>
      <c r="K1063" t="s">
        <v>0</v>
      </c>
      <c r="L1063">
        <v>26</v>
      </c>
      <c r="M1063" s="2">
        <v>490</v>
      </c>
    </row>
    <row r="1064" spans="2:13" ht="12.75">
      <c r="B1064" s="220">
        <v>2500</v>
      </c>
      <c r="C1064" s="1" t="s">
        <v>0</v>
      </c>
      <c r="D1064" s="1" t="s">
        <v>12</v>
      </c>
      <c r="E1064" s="1" t="s">
        <v>310</v>
      </c>
      <c r="F1064" s="60" t="s">
        <v>444</v>
      </c>
      <c r="G1064" s="26" t="s">
        <v>223</v>
      </c>
      <c r="H1064" s="5">
        <f t="shared" si="37"/>
        <v>-33100</v>
      </c>
      <c r="I1064" s="38">
        <f t="shared" si="40"/>
        <v>5.1020408163265305</v>
      </c>
      <c r="K1064" t="s">
        <v>0</v>
      </c>
      <c r="L1064">
        <v>26</v>
      </c>
      <c r="M1064" s="2">
        <v>490</v>
      </c>
    </row>
    <row r="1065" spans="2:13" ht="12.75">
      <c r="B1065" s="220">
        <v>2500</v>
      </c>
      <c r="C1065" s="1" t="s">
        <v>0</v>
      </c>
      <c r="D1065" s="1" t="s">
        <v>12</v>
      </c>
      <c r="E1065" s="1" t="s">
        <v>310</v>
      </c>
      <c r="F1065" s="60" t="s">
        <v>445</v>
      </c>
      <c r="G1065" s="26" t="s">
        <v>227</v>
      </c>
      <c r="H1065" s="5">
        <f t="shared" si="37"/>
        <v>-35600</v>
      </c>
      <c r="I1065" s="38">
        <f t="shared" si="40"/>
        <v>5.1020408163265305</v>
      </c>
      <c r="K1065" t="s">
        <v>0</v>
      </c>
      <c r="L1065">
        <v>26</v>
      </c>
      <c r="M1065" s="2">
        <v>490</v>
      </c>
    </row>
    <row r="1066" spans="2:13" ht="12.75">
      <c r="B1066" s="220">
        <v>2500</v>
      </c>
      <c r="C1066" s="1" t="s">
        <v>0</v>
      </c>
      <c r="D1066" s="1" t="s">
        <v>12</v>
      </c>
      <c r="E1066" s="1" t="s">
        <v>310</v>
      </c>
      <c r="F1066" s="60" t="s">
        <v>446</v>
      </c>
      <c r="G1066" s="26" t="s">
        <v>323</v>
      </c>
      <c r="H1066" s="5">
        <f t="shared" si="37"/>
        <v>-38100</v>
      </c>
      <c r="I1066" s="38">
        <f t="shared" si="40"/>
        <v>5.1020408163265305</v>
      </c>
      <c r="K1066" t="s">
        <v>0</v>
      </c>
      <c r="L1066">
        <v>26</v>
      </c>
      <c r="M1066" s="2">
        <v>490</v>
      </c>
    </row>
    <row r="1067" spans="2:13" ht="12.75">
      <c r="B1067" s="220">
        <v>2500</v>
      </c>
      <c r="C1067" s="1" t="s">
        <v>0</v>
      </c>
      <c r="D1067" s="1" t="s">
        <v>12</v>
      </c>
      <c r="E1067" s="1" t="s">
        <v>310</v>
      </c>
      <c r="F1067" s="60" t="s">
        <v>447</v>
      </c>
      <c r="G1067" s="26" t="s">
        <v>324</v>
      </c>
      <c r="H1067" s="5">
        <f t="shared" si="37"/>
        <v>-40600</v>
      </c>
      <c r="I1067" s="38">
        <f t="shared" si="40"/>
        <v>5.1020408163265305</v>
      </c>
      <c r="K1067" t="s">
        <v>0</v>
      </c>
      <c r="L1067">
        <v>26</v>
      </c>
      <c r="M1067" s="2">
        <v>490</v>
      </c>
    </row>
    <row r="1068" spans="1:13" s="59" customFormat="1" ht="12.75">
      <c r="A1068" s="1"/>
      <c r="B1068" s="220">
        <v>2500</v>
      </c>
      <c r="C1068" s="1" t="s">
        <v>0</v>
      </c>
      <c r="D1068" s="1" t="s">
        <v>12</v>
      </c>
      <c r="E1068" s="1" t="s">
        <v>310</v>
      </c>
      <c r="F1068" s="60" t="s">
        <v>448</v>
      </c>
      <c r="G1068" s="26" t="s">
        <v>325</v>
      </c>
      <c r="H1068" s="5">
        <f t="shared" si="37"/>
        <v>-43100</v>
      </c>
      <c r="I1068" s="38">
        <f t="shared" si="40"/>
        <v>5.1020408163265305</v>
      </c>
      <c r="J1068"/>
      <c r="K1068" t="s">
        <v>0</v>
      </c>
      <c r="L1068">
        <v>26</v>
      </c>
      <c r="M1068" s="2">
        <v>490</v>
      </c>
    </row>
    <row r="1069" spans="2:13" ht="12.75">
      <c r="B1069" s="220">
        <v>1000</v>
      </c>
      <c r="C1069" s="1" t="s">
        <v>155</v>
      </c>
      <c r="D1069" s="11" t="s">
        <v>317</v>
      </c>
      <c r="E1069" s="1" t="s">
        <v>31</v>
      </c>
      <c r="F1069" s="29" t="s">
        <v>449</v>
      </c>
      <c r="G1069" s="26" t="s">
        <v>26</v>
      </c>
      <c r="H1069" s="5">
        <f t="shared" si="37"/>
        <v>-44100</v>
      </c>
      <c r="I1069" s="38">
        <f t="shared" si="40"/>
        <v>2.0408163265306123</v>
      </c>
      <c r="K1069" s="14" t="s">
        <v>310</v>
      </c>
      <c r="L1069">
        <v>26</v>
      </c>
      <c r="M1069" s="2">
        <v>490</v>
      </c>
    </row>
    <row r="1070" spans="1:13" ht="12.75">
      <c r="A1070" s="10"/>
      <c r="B1070" s="226">
        <f>SUM(B1051:B1069)</f>
        <v>44100</v>
      </c>
      <c r="C1070" s="10" t="s">
        <v>0</v>
      </c>
      <c r="D1070" s="10"/>
      <c r="E1070" s="10"/>
      <c r="F1070" s="17"/>
      <c r="G1070" s="17"/>
      <c r="H1070" s="57">
        <v>0</v>
      </c>
      <c r="I1070" s="58">
        <f t="shared" si="40"/>
        <v>90</v>
      </c>
      <c r="J1070" s="59"/>
      <c r="K1070" s="59"/>
      <c r="L1070" s="59"/>
      <c r="M1070" s="2">
        <v>490</v>
      </c>
    </row>
    <row r="1071" spans="2:13" ht="12.75">
      <c r="B1071" s="220"/>
      <c r="H1071" s="5">
        <f t="shared" si="37"/>
        <v>0</v>
      </c>
      <c r="I1071" s="38">
        <f t="shared" si="40"/>
        <v>0</v>
      </c>
      <c r="K1071"/>
      <c r="M1071" s="2">
        <v>490</v>
      </c>
    </row>
    <row r="1072" spans="2:13" ht="12.75">
      <c r="B1072" s="220"/>
      <c r="H1072" s="5">
        <f t="shared" si="37"/>
        <v>0</v>
      </c>
      <c r="I1072" s="38">
        <f t="shared" si="40"/>
        <v>0</v>
      </c>
      <c r="K1072"/>
      <c r="M1072" s="2">
        <v>490</v>
      </c>
    </row>
    <row r="1073" spans="2:13" ht="12.75">
      <c r="B1073" s="319">
        <v>1200</v>
      </c>
      <c r="C1073" s="11" t="s">
        <v>53</v>
      </c>
      <c r="D1073" s="11" t="s">
        <v>317</v>
      </c>
      <c r="E1073" s="11" t="s">
        <v>54</v>
      </c>
      <c r="F1073" s="29" t="s">
        <v>431</v>
      </c>
      <c r="G1073" s="26" t="s">
        <v>33</v>
      </c>
      <c r="H1073" s="5">
        <f t="shared" si="37"/>
        <v>-1200</v>
      </c>
      <c r="I1073" s="38">
        <f t="shared" si="40"/>
        <v>2.4489795918367347</v>
      </c>
      <c r="K1073" t="s">
        <v>310</v>
      </c>
      <c r="L1073">
        <v>26</v>
      </c>
      <c r="M1073" s="2">
        <v>490</v>
      </c>
    </row>
    <row r="1074" spans="2:13" ht="12.75">
      <c r="B1074" s="220">
        <v>1400</v>
      </c>
      <c r="C1074" s="1" t="s">
        <v>53</v>
      </c>
      <c r="D1074" s="11" t="s">
        <v>317</v>
      </c>
      <c r="E1074" s="1" t="s">
        <v>54</v>
      </c>
      <c r="F1074" s="29" t="s">
        <v>431</v>
      </c>
      <c r="G1074" s="26" t="s">
        <v>55</v>
      </c>
      <c r="H1074" s="5">
        <f t="shared" si="37"/>
        <v>-2600</v>
      </c>
      <c r="I1074" s="38">
        <f t="shared" si="40"/>
        <v>2.857142857142857</v>
      </c>
      <c r="K1074" t="s">
        <v>310</v>
      </c>
      <c r="L1074">
        <v>26</v>
      </c>
      <c r="M1074" s="2">
        <v>490</v>
      </c>
    </row>
    <row r="1075" spans="2:13" ht="12.75">
      <c r="B1075" s="319">
        <v>1600</v>
      </c>
      <c r="C1075" s="11" t="s">
        <v>53</v>
      </c>
      <c r="D1075" s="11" t="s">
        <v>317</v>
      </c>
      <c r="E1075" s="33" t="s">
        <v>54</v>
      </c>
      <c r="F1075" s="29" t="s">
        <v>431</v>
      </c>
      <c r="G1075" s="34" t="s">
        <v>34</v>
      </c>
      <c r="H1075" s="5">
        <f t="shared" si="37"/>
        <v>-4200</v>
      </c>
      <c r="I1075" s="38">
        <f t="shared" si="40"/>
        <v>3.2653061224489797</v>
      </c>
      <c r="K1075" t="s">
        <v>310</v>
      </c>
      <c r="L1075">
        <v>26</v>
      </c>
      <c r="M1075" s="2">
        <v>490</v>
      </c>
    </row>
    <row r="1076" spans="2:13" ht="12.75">
      <c r="B1076" s="319">
        <v>1300</v>
      </c>
      <c r="C1076" s="11" t="s">
        <v>53</v>
      </c>
      <c r="D1076" s="11" t="s">
        <v>317</v>
      </c>
      <c r="E1076" s="11" t="s">
        <v>54</v>
      </c>
      <c r="F1076" s="29" t="s">
        <v>431</v>
      </c>
      <c r="G1076" s="29" t="s">
        <v>35</v>
      </c>
      <c r="H1076" s="5">
        <f aca="true" t="shared" si="41" ref="H1076:H1093">H1075-B1076</f>
        <v>-5500</v>
      </c>
      <c r="I1076" s="38">
        <f t="shared" si="40"/>
        <v>2.6530612244897958</v>
      </c>
      <c r="K1076" t="s">
        <v>310</v>
      </c>
      <c r="L1076">
        <v>26</v>
      </c>
      <c r="M1076" s="2">
        <v>490</v>
      </c>
    </row>
    <row r="1077" spans="1:13" ht="12.75">
      <c r="A1077" s="11"/>
      <c r="B1077" s="319">
        <v>1000</v>
      </c>
      <c r="C1077" s="11" t="s">
        <v>53</v>
      </c>
      <c r="D1077" s="11" t="s">
        <v>317</v>
      </c>
      <c r="E1077" s="11" t="s">
        <v>54</v>
      </c>
      <c r="F1077" s="29" t="s">
        <v>431</v>
      </c>
      <c r="G1077" s="29" t="s">
        <v>36</v>
      </c>
      <c r="H1077" s="5">
        <f t="shared" si="41"/>
        <v>-6500</v>
      </c>
      <c r="I1077" s="38">
        <f t="shared" si="40"/>
        <v>2.0408163265306123</v>
      </c>
      <c r="J1077" s="14"/>
      <c r="K1077" s="14" t="s">
        <v>310</v>
      </c>
      <c r="L1077" s="14">
        <v>26</v>
      </c>
      <c r="M1077" s="2">
        <v>490</v>
      </c>
    </row>
    <row r="1078" spans="2:13" ht="12.75">
      <c r="B1078" s="220">
        <v>1400</v>
      </c>
      <c r="C1078" s="11" t="s">
        <v>53</v>
      </c>
      <c r="D1078" s="11" t="s">
        <v>317</v>
      </c>
      <c r="E1078" s="1" t="s">
        <v>54</v>
      </c>
      <c r="F1078" s="29" t="s">
        <v>431</v>
      </c>
      <c r="G1078" s="26" t="s">
        <v>20</v>
      </c>
      <c r="H1078" s="5">
        <f t="shared" si="41"/>
        <v>-7900</v>
      </c>
      <c r="I1078" s="38">
        <f t="shared" si="40"/>
        <v>2.857142857142857</v>
      </c>
      <c r="K1078" s="14" t="s">
        <v>310</v>
      </c>
      <c r="L1078">
        <v>26</v>
      </c>
      <c r="M1078" s="2">
        <v>490</v>
      </c>
    </row>
    <row r="1079" spans="2:13" ht="12.75">
      <c r="B1079" s="220">
        <v>1000</v>
      </c>
      <c r="C1079" s="1" t="s">
        <v>53</v>
      </c>
      <c r="D1079" s="11" t="s">
        <v>317</v>
      </c>
      <c r="E1079" s="1" t="s">
        <v>54</v>
      </c>
      <c r="F1079" s="29" t="s">
        <v>431</v>
      </c>
      <c r="G1079" s="26" t="s">
        <v>26</v>
      </c>
      <c r="H1079" s="5">
        <f t="shared" si="41"/>
        <v>-8900</v>
      </c>
      <c r="I1079" s="38">
        <f t="shared" si="40"/>
        <v>2.0408163265306123</v>
      </c>
      <c r="K1079" s="14" t="s">
        <v>310</v>
      </c>
      <c r="L1079">
        <v>26</v>
      </c>
      <c r="M1079" s="2">
        <v>490</v>
      </c>
    </row>
    <row r="1080" spans="2:13" ht="12.75">
      <c r="B1080" s="320">
        <v>1200</v>
      </c>
      <c r="C1080" s="36" t="s">
        <v>53</v>
      </c>
      <c r="D1080" s="11" t="s">
        <v>317</v>
      </c>
      <c r="E1080" s="36" t="s">
        <v>54</v>
      </c>
      <c r="F1080" s="29" t="s">
        <v>431</v>
      </c>
      <c r="G1080" s="26" t="s">
        <v>28</v>
      </c>
      <c r="H1080" s="5">
        <f t="shared" si="41"/>
        <v>-10100</v>
      </c>
      <c r="I1080" s="38">
        <f t="shared" si="40"/>
        <v>2.4489795918367347</v>
      </c>
      <c r="J1080" s="35"/>
      <c r="K1080" s="35" t="s">
        <v>310</v>
      </c>
      <c r="L1080" s="35">
        <v>26</v>
      </c>
      <c r="M1080" s="2">
        <v>490</v>
      </c>
    </row>
    <row r="1081" spans="2:13" ht="12.75">
      <c r="B1081" s="220">
        <v>1200</v>
      </c>
      <c r="C1081" s="1" t="s">
        <v>53</v>
      </c>
      <c r="D1081" s="11" t="s">
        <v>317</v>
      </c>
      <c r="E1081" s="1" t="s">
        <v>54</v>
      </c>
      <c r="F1081" s="29" t="s">
        <v>431</v>
      </c>
      <c r="G1081" s="26" t="s">
        <v>30</v>
      </c>
      <c r="H1081" s="5">
        <f t="shared" si="41"/>
        <v>-11300</v>
      </c>
      <c r="I1081" s="38">
        <f t="shared" si="40"/>
        <v>2.4489795918367347</v>
      </c>
      <c r="K1081" s="14" t="s">
        <v>310</v>
      </c>
      <c r="L1081">
        <v>26</v>
      </c>
      <c r="M1081" s="2">
        <v>490</v>
      </c>
    </row>
    <row r="1082" spans="2:13" ht="12.75">
      <c r="B1082" s="220">
        <v>1200</v>
      </c>
      <c r="C1082" s="1" t="s">
        <v>53</v>
      </c>
      <c r="D1082" s="11" t="s">
        <v>317</v>
      </c>
      <c r="E1082" s="1" t="s">
        <v>54</v>
      </c>
      <c r="F1082" s="29" t="s">
        <v>431</v>
      </c>
      <c r="G1082" s="26" t="s">
        <v>74</v>
      </c>
      <c r="H1082" s="5">
        <f t="shared" si="41"/>
        <v>-12500</v>
      </c>
      <c r="I1082" s="38">
        <f t="shared" si="40"/>
        <v>2.4489795918367347</v>
      </c>
      <c r="K1082" s="14" t="s">
        <v>310</v>
      </c>
      <c r="L1082">
        <v>26</v>
      </c>
      <c r="M1082" s="2">
        <v>490</v>
      </c>
    </row>
    <row r="1083" spans="2:13" ht="12.75">
      <c r="B1083" s="220">
        <v>800</v>
      </c>
      <c r="C1083" s="1" t="s">
        <v>53</v>
      </c>
      <c r="D1083" s="11" t="s">
        <v>317</v>
      </c>
      <c r="E1083" s="1" t="s">
        <v>54</v>
      </c>
      <c r="F1083" s="29" t="s">
        <v>431</v>
      </c>
      <c r="G1083" s="26" t="s">
        <v>72</v>
      </c>
      <c r="H1083" s="5">
        <f t="shared" si="41"/>
        <v>-13300</v>
      </c>
      <c r="I1083" s="38">
        <f t="shared" si="40"/>
        <v>1.6326530612244898</v>
      </c>
      <c r="K1083" s="14" t="s">
        <v>310</v>
      </c>
      <c r="L1083">
        <v>26</v>
      </c>
      <c r="M1083" s="2">
        <v>490</v>
      </c>
    </row>
    <row r="1084" spans="2:13" ht="12.75">
      <c r="B1084" s="220">
        <v>1000</v>
      </c>
      <c r="C1084" s="1" t="s">
        <v>53</v>
      </c>
      <c r="D1084" s="11" t="s">
        <v>317</v>
      </c>
      <c r="E1084" s="1" t="s">
        <v>54</v>
      </c>
      <c r="F1084" s="29" t="s">
        <v>431</v>
      </c>
      <c r="G1084" s="26" t="s">
        <v>138</v>
      </c>
      <c r="H1084" s="5">
        <f t="shared" si="41"/>
        <v>-14300</v>
      </c>
      <c r="I1084" s="38">
        <f t="shared" si="40"/>
        <v>2.0408163265306123</v>
      </c>
      <c r="K1084" s="14" t="s">
        <v>310</v>
      </c>
      <c r="L1084">
        <v>26</v>
      </c>
      <c r="M1084" s="2">
        <v>490</v>
      </c>
    </row>
    <row r="1085" spans="2:13" ht="12.75">
      <c r="B1085" s="220">
        <v>1000</v>
      </c>
      <c r="C1085" s="1" t="s">
        <v>53</v>
      </c>
      <c r="D1085" s="11" t="s">
        <v>317</v>
      </c>
      <c r="E1085" s="1" t="s">
        <v>54</v>
      </c>
      <c r="F1085" s="29" t="s">
        <v>431</v>
      </c>
      <c r="G1085" s="26" t="s">
        <v>140</v>
      </c>
      <c r="H1085" s="5">
        <f t="shared" si="41"/>
        <v>-15300</v>
      </c>
      <c r="I1085" s="38">
        <f t="shared" si="40"/>
        <v>2.0408163265306123</v>
      </c>
      <c r="K1085" s="14" t="s">
        <v>310</v>
      </c>
      <c r="L1085">
        <v>26</v>
      </c>
      <c r="M1085" s="2">
        <v>490</v>
      </c>
    </row>
    <row r="1086" spans="2:13" ht="12.75">
      <c r="B1086" s="220">
        <v>1000</v>
      </c>
      <c r="C1086" s="1" t="s">
        <v>53</v>
      </c>
      <c r="D1086" s="11" t="s">
        <v>317</v>
      </c>
      <c r="E1086" s="1" t="s">
        <v>54</v>
      </c>
      <c r="F1086" s="29" t="s">
        <v>431</v>
      </c>
      <c r="G1086" s="26" t="s">
        <v>213</v>
      </c>
      <c r="H1086" s="5">
        <f t="shared" si="41"/>
        <v>-16300</v>
      </c>
      <c r="I1086" s="38">
        <f t="shared" si="40"/>
        <v>2.0408163265306123</v>
      </c>
      <c r="K1086" s="14" t="s">
        <v>310</v>
      </c>
      <c r="L1086">
        <v>26</v>
      </c>
      <c r="M1086" s="2">
        <v>490</v>
      </c>
    </row>
    <row r="1087" spans="2:13" ht="12.75">
      <c r="B1087" s="220">
        <v>800</v>
      </c>
      <c r="C1087" s="1" t="s">
        <v>53</v>
      </c>
      <c r="D1087" s="1" t="s">
        <v>317</v>
      </c>
      <c r="E1087" s="1" t="s">
        <v>54</v>
      </c>
      <c r="F1087" s="29" t="s">
        <v>431</v>
      </c>
      <c r="G1087" s="26" t="s">
        <v>221</v>
      </c>
      <c r="H1087" s="5">
        <f t="shared" si="41"/>
        <v>-17100</v>
      </c>
      <c r="I1087" s="38">
        <f t="shared" si="40"/>
        <v>1.6326530612244898</v>
      </c>
      <c r="K1087" s="14" t="s">
        <v>310</v>
      </c>
      <c r="L1087">
        <v>26</v>
      </c>
      <c r="M1087" s="2">
        <v>490</v>
      </c>
    </row>
    <row r="1088" spans="2:13" ht="12.75">
      <c r="B1088" s="220">
        <v>600</v>
      </c>
      <c r="C1088" s="1" t="s">
        <v>53</v>
      </c>
      <c r="D1088" s="1" t="s">
        <v>317</v>
      </c>
      <c r="E1088" s="1" t="s">
        <v>54</v>
      </c>
      <c r="F1088" s="29" t="s">
        <v>431</v>
      </c>
      <c r="G1088" s="26" t="s">
        <v>223</v>
      </c>
      <c r="H1088" s="5">
        <f t="shared" si="41"/>
        <v>-17700</v>
      </c>
      <c r="I1088" s="38">
        <f t="shared" si="40"/>
        <v>1.2244897959183674</v>
      </c>
      <c r="K1088" s="14" t="s">
        <v>310</v>
      </c>
      <c r="L1088">
        <v>26</v>
      </c>
      <c r="M1088" s="2">
        <v>490</v>
      </c>
    </row>
    <row r="1089" spans="2:13" ht="12.75">
      <c r="B1089" s="220">
        <v>600</v>
      </c>
      <c r="C1089" s="1" t="s">
        <v>53</v>
      </c>
      <c r="D1089" s="1" t="s">
        <v>317</v>
      </c>
      <c r="E1089" s="1" t="s">
        <v>54</v>
      </c>
      <c r="F1089" s="29" t="s">
        <v>431</v>
      </c>
      <c r="G1089" s="26" t="s">
        <v>227</v>
      </c>
      <c r="H1089" s="5">
        <f t="shared" si="41"/>
        <v>-18300</v>
      </c>
      <c r="I1089" s="38">
        <f t="shared" si="40"/>
        <v>1.2244897959183674</v>
      </c>
      <c r="K1089" s="14" t="s">
        <v>310</v>
      </c>
      <c r="L1089">
        <v>26</v>
      </c>
      <c r="M1089" s="2">
        <v>490</v>
      </c>
    </row>
    <row r="1090" spans="2:13" ht="12.75">
      <c r="B1090" s="220">
        <v>700</v>
      </c>
      <c r="C1090" s="1" t="s">
        <v>53</v>
      </c>
      <c r="D1090" s="1" t="s">
        <v>317</v>
      </c>
      <c r="E1090" s="1" t="s">
        <v>54</v>
      </c>
      <c r="F1090" s="29" t="s">
        <v>431</v>
      </c>
      <c r="G1090" s="26" t="s">
        <v>324</v>
      </c>
      <c r="H1090" s="5">
        <f t="shared" si="41"/>
        <v>-19000</v>
      </c>
      <c r="I1090" s="38">
        <f t="shared" si="40"/>
        <v>1.4285714285714286</v>
      </c>
      <c r="K1090" s="14" t="s">
        <v>310</v>
      </c>
      <c r="L1090">
        <v>26</v>
      </c>
      <c r="M1090" s="2">
        <v>490</v>
      </c>
    </row>
    <row r="1091" spans="1:13" s="14" customFormat="1" ht="12.75">
      <c r="A1091" s="1"/>
      <c r="B1091" s="220">
        <v>600</v>
      </c>
      <c r="C1091" s="1" t="s">
        <v>53</v>
      </c>
      <c r="D1091" s="1" t="s">
        <v>317</v>
      </c>
      <c r="E1091" s="1" t="s">
        <v>54</v>
      </c>
      <c r="F1091" s="29" t="s">
        <v>431</v>
      </c>
      <c r="G1091" s="26" t="s">
        <v>325</v>
      </c>
      <c r="H1091" s="5">
        <f t="shared" si="41"/>
        <v>-19600</v>
      </c>
      <c r="I1091" s="38">
        <f t="shared" si="40"/>
        <v>1.2244897959183674</v>
      </c>
      <c r="J1091"/>
      <c r="K1091" s="14" t="s">
        <v>310</v>
      </c>
      <c r="L1091">
        <v>26</v>
      </c>
      <c r="M1091" s="2">
        <v>490</v>
      </c>
    </row>
    <row r="1092" spans="1:13" s="2" customFormat="1" ht="12.75">
      <c r="A1092" s="10"/>
      <c r="B1092" s="226">
        <f>SUM(B1073:B1091)</f>
        <v>19600</v>
      </c>
      <c r="C1092" s="10"/>
      <c r="D1092" s="10"/>
      <c r="E1092" s="10" t="s">
        <v>54</v>
      </c>
      <c r="F1092" s="17"/>
      <c r="G1092" s="17"/>
      <c r="H1092" s="57">
        <v>0</v>
      </c>
      <c r="I1092" s="58">
        <f t="shared" si="40"/>
        <v>40</v>
      </c>
      <c r="J1092" s="59"/>
      <c r="K1092" s="59"/>
      <c r="L1092" s="59"/>
      <c r="M1092" s="2">
        <v>490</v>
      </c>
    </row>
    <row r="1093" spans="1:13" s="61" customFormat="1" ht="12.75">
      <c r="A1093" s="1"/>
      <c r="B1093" s="220"/>
      <c r="C1093" s="1"/>
      <c r="D1093" s="1"/>
      <c r="E1093" s="1"/>
      <c r="F1093" s="26"/>
      <c r="G1093" s="26"/>
      <c r="H1093" s="5">
        <f t="shared" si="41"/>
        <v>0</v>
      </c>
      <c r="I1093" s="38">
        <f t="shared" si="40"/>
        <v>0</v>
      </c>
      <c r="J1093"/>
      <c r="K1093"/>
      <c r="L1093"/>
      <c r="M1093" s="2">
        <v>490</v>
      </c>
    </row>
    <row r="1094" spans="1:13" s="61" customFormat="1" ht="12.75">
      <c r="A1094" s="1"/>
      <c r="B1094" s="220"/>
      <c r="C1094" s="1"/>
      <c r="D1094" s="1"/>
      <c r="E1094" s="1"/>
      <c r="F1094" s="26"/>
      <c r="G1094" s="26"/>
      <c r="H1094" s="5">
        <f>H1093-B1094</f>
        <v>0</v>
      </c>
      <c r="I1094" s="38">
        <f t="shared" si="40"/>
        <v>0</v>
      </c>
      <c r="J1094"/>
      <c r="K1094"/>
      <c r="L1094"/>
      <c r="M1094" s="2">
        <v>490</v>
      </c>
    </row>
    <row r="1095" spans="1:13" s="61" customFormat="1" ht="12.75">
      <c r="A1095" s="1"/>
      <c r="B1095" s="220"/>
      <c r="C1095" s="1"/>
      <c r="D1095" s="1"/>
      <c r="E1095" s="1"/>
      <c r="F1095" s="26"/>
      <c r="G1095" s="26"/>
      <c r="H1095" s="5">
        <f>H1094-B1095</f>
        <v>0</v>
      </c>
      <c r="I1095" s="38">
        <f t="shared" si="40"/>
        <v>0</v>
      </c>
      <c r="J1095"/>
      <c r="K1095"/>
      <c r="L1095"/>
      <c r="M1095" s="2">
        <v>490</v>
      </c>
    </row>
    <row r="1096" spans="1:13" s="61" customFormat="1" ht="12.75">
      <c r="A1096" s="1"/>
      <c r="B1096" s="220"/>
      <c r="C1096" s="1"/>
      <c r="D1096" s="1"/>
      <c r="E1096" s="1"/>
      <c r="F1096" s="26"/>
      <c r="G1096" s="26"/>
      <c r="H1096" s="5">
        <f>H1095-B1096</f>
        <v>0</v>
      </c>
      <c r="I1096" s="38">
        <f t="shared" si="40"/>
        <v>0</v>
      </c>
      <c r="J1096"/>
      <c r="K1096"/>
      <c r="L1096"/>
      <c r="M1096" s="2">
        <v>490</v>
      </c>
    </row>
    <row r="1097" spans="1:13" ht="12.75">
      <c r="A1097" s="10"/>
      <c r="B1097" s="226">
        <f>+B1102</f>
        <v>7500</v>
      </c>
      <c r="C1097" s="53" t="s">
        <v>1123</v>
      </c>
      <c r="D1097" s="54" t="s">
        <v>1130</v>
      </c>
      <c r="E1097" s="53" t="s">
        <v>1124</v>
      </c>
      <c r="F1097" s="69" t="s">
        <v>1125</v>
      </c>
      <c r="G1097" s="69" t="s">
        <v>1126</v>
      </c>
      <c r="H1097" s="57"/>
      <c r="I1097" s="58">
        <f t="shared" si="40"/>
        <v>15.306122448979592</v>
      </c>
      <c r="J1097" s="58"/>
      <c r="K1097" s="58"/>
      <c r="L1097" s="59"/>
      <c r="M1097" s="2">
        <v>490</v>
      </c>
    </row>
    <row r="1098" spans="1:13" s="61" customFormat="1" ht="12.75">
      <c r="A1098" s="1"/>
      <c r="B1098" s="220"/>
      <c r="C1098" s="1"/>
      <c r="D1098" s="1"/>
      <c r="E1098" s="1"/>
      <c r="F1098" s="26"/>
      <c r="G1098" s="26"/>
      <c r="H1098" s="5"/>
      <c r="I1098" s="38">
        <f t="shared" si="40"/>
        <v>0</v>
      </c>
      <c r="J1098"/>
      <c r="K1098"/>
      <c r="L1098"/>
      <c r="M1098" s="2">
        <v>490</v>
      </c>
    </row>
    <row r="1099" spans="1:13" s="14" customFormat="1" ht="12.75">
      <c r="A1099" s="11"/>
      <c r="B1099" s="319">
        <v>2500</v>
      </c>
      <c r="C1099" s="11" t="s">
        <v>0</v>
      </c>
      <c r="D1099" s="11" t="s">
        <v>12</v>
      </c>
      <c r="E1099" s="11" t="s">
        <v>1078</v>
      </c>
      <c r="F1099" s="80" t="s">
        <v>1127</v>
      </c>
      <c r="G1099" s="29" t="s">
        <v>24</v>
      </c>
      <c r="H1099" s="28">
        <f>H1098-B1099</f>
        <v>-2500</v>
      </c>
      <c r="I1099" s="38">
        <f t="shared" si="40"/>
        <v>5.1020408163265305</v>
      </c>
      <c r="K1099" s="14" t="s">
        <v>0</v>
      </c>
      <c r="L1099" s="14">
        <v>27</v>
      </c>
      <c r="M1099" s="2">
        <v>490</v>
      </c>
    </row>
    <row r="1100" spans="1:13" s="14" customFormat="1" ht="12" customHeight="1">
      <c r="A1100" s="11"/>
      <c r="B1100" s="319">
        <v>2500</v>
      </c>
      <c r="C1100" s="11" t="s">
        <v>0</v>
      </c>
      <c r="D1100" s="11" t="s">
        <v>12</v>
      </c>
      <c r="E1100" s="11" t="s">
        <v>1079</v>
      </c>
      <c r="F1100" s="80" t="s">
        <v>1128</v>
      </c>
      <c r="G1100" s="29" t="s">
        <v>74</v>
      </c>
      <c r="H1100" s="28">
        <f>H1099-B1100</f>
        <v>-5000</v>
      </c>
      <c r="I1100" s="38">
        <f t="shared" si="40"/>
        <v>5.1020408163265305</v>
      </c>
      <c r="K1100" s="14" t="s">
        <v>0</v>
      </c>
      <c r="L1100" s="14">
        <v>27</v>
      </c>
      <c r="M1100" s="2">
        <v>490</v>
      </c>
    </row>
    <row r="1101" spans="1:13" s="14" customFormat="1" ht="12.75">
      <c r="A1101" s="11"/>
      <c r="B1101" s="319">
        <v>2500</v>
      </c>
      <c r="C1101" s="11" t="s">
        <v>0</v>
      </c>
      <c r="D1101" s="11" t="s">
        <v>12</v>
      </c>
      <c r="E1101" s="11" t="s">
        <v>1079</v>
      </c>
      <c r="F1101" s="80" t="s">
        <v>1129</v>
      </c>
      <c r="G1101" s="29" t="s">
        <v>229</v>
      </c>
      <c r="H1101" s="28">
        <f>H1100-B1101</f>
        <v>-7500</v>
      </c>
      <c r="I1101" s="38">
        <f t="shared" si="40"/>
        <v>5.1020408163265305</v>
      </c>
      <c r="K1101" s="14" t="s">
        <v>0</v>
      </c>
      <c r="L1101" s="14">
        <v>27</v>
      </c>
      <c r="M1101" s="2">
        <v>490</v>
      </c>
    </row>
    <row r="1102" spans="1:13" s="61" customFormat="1" ht="12.75">
      <c r="A1102" s="10"/>
      <c r="B1102" s="226">
        <f>SUM(B1099:B1101)</f>
        <v>7500</v>
      </c>
      <c r="C1102" s="10" t="s">
        <v>0</v>
      </c>
      <c r="D1102" s="10"/>
      <c r="E1102" s="10"/>
      <c r="F1102" s="17"/>
      <c r="G1102" s="17"/>
      <c r="H1102" s="57">
        <v>0</v>
      </c>
      <c r="I1102" s="58">
        <f t="shared" si="40"/>
        <v>15.306122448979592</v>
      </c>
      <c r="J1102" s="59"/>
      <c r="K1102" s="59"/>
      <c r="L1102" s="59"/>
      <c r="M1102" s="61">
        <v>490</v>
      </c>
    </row>
    <row r="1103" spans="1:13" s="61" customFormat="1" ht="12.75">
      <c r="A1103" s="1"/>
      <c r="B1103" s="220"/>
      <c r="C1103" s="1"/>
      <c r="D1103" s="1"/>
      <c r="E1103" s="1"/>
      <c r="F1103" s="26"/>
      <c r="G1103" s="26"/>
      <c r="H1103" s="28">
        <f>H1102-B1103</f>
        <v>0</v>
      </c>
      <c r="I1103" s="38">
        <f t="shared" si="40"/>
        <v>0</v>
      </c>
      <c r="J1103"/>
      <c r="K1103"/>
      <c r="L1103"/>
      <c r="M1103" s="2">
        <v>490</v>
      </c>
    </row>
    <row r="1104" spans="1:13" s="61" customFormat="1" ht="12.75">
      <c r="A1104" s="1"/>
      <c r="B1104" s="220"/>
      <c r="C1104" s="1"/>
      <c r="D1104" s="1"/>
      <c r="E1104" s="1"/>
      <c r="F1104" s="26"/>
      <c r="G1104" s="26"/>
      <c r="H1104" s="28">
        <f>H1103-B1104</f>
        <v>0</v>
      </c>
      <c r="I1104" s="38">
        <f t="shared" si="40"/>
        <v>0</v>
      </c>
      <c r="J1104"/>
      <c r="K1104"/>
      <c r="L1104"/>
      <c r="M1104" s="2">
        <v>490</v>
      </c>
    </row>
    <row r="1105" spans="1:13" s="14" customFormat="1" ht="12.75">
      <c r="A1105" s="11"/>
      <c r="B1105" s="319">
        <v>8736</v>
      </c>
      <c r="C1105" s="11" t="s">
        <v>1095</v>
      </c>
      <c r="D1105" s="11" t="s">
        <v>12</v>
      </c>
      <c r="E1105" s="11" t="s">
        <v>1112</v>
      </c>
      <c r="F1105" s="29" t="s">
        <v>1097</v>
      </c>
      <c r="G1105" s="29" t="s">
        <v>140</v>
      </c>
      <c r="H1105" s="5">
        <f>H1104-B1105</f>
        <v>-8736</v>
      </c>
      <c r="I1105" s="38">
        <f t="shared" si="40"/>
        <v>17.82857142857143</v>
      </c>
      <c r="K1105" s="14" t="s">
        <v>791</v>
      </c>
      <c r="M1105" s="2">
        <v>490</v>
      </c>
    </row>
    <row r="1106" spans="1:14" s="14" customFormat="1" ht="12.75">
      <c r="A1106" s="11"/>
      <c r="B1106" s="321">
        <v>4460</v>
      </c>
      <c r="C1106" s="36" t="s">
        <v>1155</v>
      </c>
      <c r="D1106" s="11" t="s">
        <v>12</v>
      </c>
      <c r="E1106" s="11" t="s">
        <v>1112</v>
      </c>
      <c r="F1106" s="29" t="s">
        <v>1094</v>
      </c>
      <c r="G1106" s="29" t="s">
        <v>221</v>
      </c>
      <c r="H1106" s="5">
        <f>H1105-B1106</f>
        <v>-13196</v>
      </c>
      <c r="I1106" s="38">
        <f t="shared" si="40"/>
        <v>9.10204081632653</v>
      </c>
      <c r="J1106" s="36"/>
      <c r="K1106" s="14" t="s">
        <v>791</v>
      </c>
      <c r="L1106" s="36"/>
      <c r="M1106" s="2">
        <v>490</v>
      </c>
      <c r="N1106" s="251">
        <v>500</v>
      </c>
    </row>
    <row r="1107" spans="1:13" s="61" customFormat="1" ht="12.75">
      <c r="A1107" s="10"/>
      <c r="B1107" s="226">
        <f>SUM(B1105:B1106)</f>
        <v>13196</v>
      </c>
      <c r="C1107" s="10"/>
      <c r="D1107" s="10"/>
      <c r="E1107" s="10" t="s">
        <v>1112</v>
      </c>
      <c r="F1107" s="17"/>
      <c r="G1107" s="17"/>
      <c r="H1107" s="57">
        <v>0</v>
      </c>
      <c r="I1107" s="58">
        <f t="shared" si="40"/>
        <v>26.930612244897958</v>
      </c>
      <c r="J1107" s="59"/>
      <c r="K1107" s="59"/>
      <c r="L1107" s="59"/>
      <c r="M1107" s="2">
        <v>490</v>
      </c>
    </row>
    <row r="1108" spans="1:13" s="61" customFormat="1" ht="12.75">
      <c r="A1108" s="1"/>
      <c r="B1108" s="40"/>
      <c r="C1108" s="1"/>
      <c r="D1108" s="1"/>
      <c r="E1108" s="1"/>
      <c r="F1108" s="26"/>
      <c r="G1108" s="26"/>
      <c r="H1108" s="5">
        <f aca="true" t="shared" si="42" ref="H1108:H1113">H1107-B1108</f>
        <v>0</v>
      </c>
      <c r="I1108" s="38">
        <f t="shared" si="40"/>
        <v>0</v>
      </c>
      <c r="J1108"/>
      <c r="K1108"/>
      <c r="L1108"/>
      <c r="M1108" s="2">
        <v>490</v>
      </c>
    </row>
    <row r="1109" spans="1:13" s="61" customFormat="1" ht="12.75">
      <c r="A1109" s="1"/>
      <c r="B1109" s="40"/>
      <c r="C1109" s="1"/>
      <c r="D1109" s="1"/>
      <c r="E1109" s="1"/>
      <c r="F1109" s="26"/>
      <c r="G1109" s="26"/>
      <c r="H1109" s="5">
        <f t="shared" si="42"/>
        <v>0</v>
      </c>
      <c r="I1109" s="38">
        <f t="shared" si="40"/>
        <v>0</v>
      </c>
      <c r="J1109"/>
      <c r="K1109"/>
      <c r="L1109"/>
      <c r="M1109" s="2">
        <v>490</v>
      </c>
    </row>
    <row r="1110" spans="1:13" s="2" customFormat="1" ht="12.75">
      <c r="A1110" s="11"/>
      <c r="B1110" s="292">
        <v>200000</v>
      </c>
      <c r="C1110" s="11" t="s">
        <v>18</v>
      </c>
      <c r="D1110" s="1" t="s">
        <v>12</v>
      </c>
      <c r="E1110" s="1"/>
      <c r="F1110" s="78" t="s">
        <v>450</v>
      </c>
      <c r="G1110" s="29" t="s">
        <v>28</v>
      </c>
      <c r="H1110" s="5">
        <f t="shared" si="42"/>
        <v>-200000</v>
      </c>
      <c r="I1110" s="38">
        <f t="shared" si="40"/>
        <v>408.16326530612247</v>
      </c>
      <c r="J1110" s="14"/>
      <c r="K1110" s="14"/>
      <c r="L1110" s="14"/>
      <c r="M1110" s="2">
        <v>490</v>
      </c>
    </row>
    <row r="1111" spans="1:13" ht="12.75">
      <c r="A1111" s="11"/>
      <c r="B1111" s="292">
        <v>170000</v>
      </c>
      <c r="C1111" s="1" t="s">
        <v>452</v>
      </c>
      <c r="D1111" s="1" t="s">
        <v>453</v>
      </c>
      <c r="E1111" s="11"/>
      <c r="F1111" s="78" t="s">
        <v>450</v>
      </c>
      <c r="G1111" s="29" t="s">
        <v>28</v>
      </c>
      <c r="H1111" s="5">
        <f t="shared" si="42"/>
        <v>-370000</v>
      </c>
      <c r="I1111" s="38">
        <f t="shared" si="40"/>
        <v>346.9387755102041</v>
      </c>
      <c r="J1111" s="14"/>
      <c r="L1111" s="14"/>
      <c r="M1111" s="2">
        <v>490</v>
      </c>
    </row>
    <row r="1112" spans="2:13" ht="12.75">
      <c r="B1112" s="288">
        <v>60000</v>
      </c>
      <c r="C1112" s="1" t="s">
        <v>94</v>
      </c>
      <c r="D1112" s="1" t="s">
        <v>453</v>
      </c>
      <c r="F1112" s="29" t="s">
        <v>451</v>
      </c>
      <c r="G1112" s="29" t="s">
        <v>28</v>
      </c>
      <c r="H1112" s="5">
        <f t="shared" si="42"/>
        <v>-430000</v>
      </c>
      <c r="I1112" s="38">
        <f t="shared" si="40"/>
        <v>122.44897959183673</v>
      </c>
      <c r="K1112"/>
      <c r="M1112" s="2">
        <v>490</v>
      </c>
    </row>
    <row r="1113" spans="2:13" ht="12.75">
      <c r="B1113" s="288">
        <v>30000</v>
      </c>
      <c r="C1113" s="1" t="s">
        <v>94</v>
      </c>
      <c r="D1113" s="1" t="s">
        <v>453</v>
      </c>
      <c r="F1113" s="29" t="s">
        <v>451</v>
      </c>
      <c r="G1113" s="29" t="s">
        <v>324</v>
      </c>
      <c r="H1113" s="5">
        <f t="shared" si="42"/>
        <v>-460000</v>
      </c>
      <c r="I1113" s="38">
        <f t="shared" si="40"/>
        <v>61.224489795918366</v>
      </c>
      <c r="K1113"/>
      <c r="M1113" s="2">
        <v>490</v>
      </c>
    </row>
    <row r="1114" spans="1:13" s="14" customFormat="1" ht="12.75">
      <c r="A1114" s="11"/>
      <c r="B1114" s="292">
        <v>40000</v>
      </c>
      <c r="C1114" s="11" t="s">
        <v>1122</v>
      </c>
      <c r="D1114" s="11" t="s">
        <v>453</v>
      </c>
      <c r="E1114" s="11"/>
      <c r="F1114" s="29" t="s">
        <v>451</v>
      </c>
      <c r="G1114" s="29" t="s">
        <v>410</v>
      </c>
      <c r="H1114" s="28">
        <f>H1113-B1114</f>
        <v>-500000</v>
      </c>
      <c r="I1114" s="38">
        <f t="shared" si="40"/>
        <v>81.63265306122449</v>
      </c>
      <c r="M1114" s="39">
        <v>490</v>
      </c>
    </row>
    <row r="1115" spans="1:13" s="14" customFormat="1" ht="12.75">
      <c r="A1115" s="10"/>
      <c r="B1115" s="302">
        <f>SUM(B1110:B1114)</f>
        <v>500000</v>
      </c>
      <c r="C1115" s="10" t="s">
        <v>454</v>
      </c>
      <c r="D1115" s="10"/>
      <c r="E1115" s="10"/>
      <c r="F1115" s="17"/>
      <c r="G1115" s="17"/>
      <c r="H1115" s="57">
        <v>0</v>
      </c>
      <c r="I1115" s="58">
        <f t="shared" si="40"/>
        <v>1020.4081632653061</v>
      </c>
      <c r="J1115" s="59"/>
      <c r="K1115" s="59"/>
      <c r="L1115" s="59"/>
      <c r="M1115" s="2">
        <v>490</v>
      </c>
    </row>
    <row r="1116" spans="1:13" s="59" customFormat="1" ht="12.75">
      <c r="A1116" s="1"/>
      <c r="B1116" s="40"/>
      <c r="C1116" s="1"/>
      <c r="D1116" s="1"/>
      <c r="E1116" s="1"/>
      <c r="F1116" s="26"/>
      <c r="G1116" s="26"/>
      <c r="H1116" s="5">
        <f>H1115-B1116</f>
        <v>0</v>
      </c>
      <c r="I1116" s="38">
        <f t="shared" si="40"/>
        <v>0</v>
      </c>
      <c r="J1116"/>
      <c r="K1116"/>
      <c r="L1116"/>
      <c r="M1116" s="2">
        <v>490</v>
      </c>
    </row>
    <row r="1117" spans="2:13" ht="12.75">
      <c r="B1117" s="40"/>
      <c r="H1117" s="5">
        <f aca="true" t="shared" si="43" ref="H1117:H1145">H1116-B1117</f>
        <v>0</v>
      </c>
      <c r="I1117" s="38">
        <f t="shared" si="40"/>
        <v>0</v>
      </c>
      <c r="K1117"/>
      <c r="M1117" s="2">
        <v>490</v>
      </c>
    </row>
    <row r="1118" spans="2:13" ht="12.75">
      <c r="B1118" s="40"/>
      <c r="H1118" s="5">
        <f t="shared" si="43"/>
        <v>0</v>
      </c>
      <c r="I1118" s="38">
        <f aca="true" t="shared" si="44" ref="I1118:I1181">+B1118/M1118</f>
        <v>0</v>
      </c>
      <c r="K1118"/>
      <c r="M1118" s="2">
        <v>490</v>
      </c>
    </row>
    <row r="1119" spans="1:13" s="14" customFormat="1" ht="12.75">
      <c r="A1119" s="1"/>
      <c r="B1119" s="40"/>
      <c r="C1119" s="1"/>
      <c r="D1119" s="1"/>
      <c r="E1119" s="1"/>
      <c r="F1119" s="26"/>
      <c r="G1119" s="26"/>
      <c r="H1119" s="5">
        <f t="shared" si="43"/>
        <v>0</v>
      </c>
      <c r="I1119" s="38">
        <f t="shared" si="44"/>
        <v>0</v>
      </c>
      <c r="J1119"/>
      <c r="K1119"/>
      <c r="L1119"/>
      <c r="M1119" s="2">
        <v>490</v>
      </c>
    </row>
    <row r="1120" spans="1:13" s="14" customFormat="1" ht="13.5" thickBot="1">
      <c r="A1120" s="43"/>
      <c r="B1120" s="79">
        <f>+B1123+B1141+B1176+B1172</f>
        <v>418724</v>
      </c>
      <c r="C1120" s="43"/>
      <c r="D1120" s="45" t="s">
        <v>455</v>
      </c>
      <c r="E1120" s="46"/>
      <c r="F1120" s="47"/>
      <c r="G1120" s="48"/>
      <c r="H1120" s="49">
        <f>H1119-B1120</f>
        <v>-418724</v>
      </c>
      <c r="I1120" s="90">
        <f t="shared" si="44"/>
        <v>854.5387755102041</v>
      </c>
      <c r="J1120" s="51"/>
      <c r="K1120" s="51"/>
      <c r="L1120" s="51"/>
      <c r="M1120" s="2">
        <v>490</v>
      </c>
    </row>
    <row r="1121" spans="1:13" s="14" customFormat="1" ht="12.75">
      <c r="A1121" s="1"/>
      <c r="B1121" s="112"/>
      <c r="C1121" s="1"/>
      <c r="D1121" s="1"/>
      <c r="E1121" s="1"/>
      <c r="F1121" s="26"/>
      <c r="G1121" s="26"/>
      <c r="H1121" s="5">
        <v>0</v>
      </c>
      <c r="I1121" s="38">
        <f t="shared" si="44"/>
        <v>0</v>
      </c>
      <c r="J1121"/>
      <c r="K1121"/>
      <c r="L1121"/>
      <c r="M1121" s="2">
        <v>490</v>
      </c>
    </row>
    <row r="1122" spans="1:13" s="14" customFormat="1" ht="12.75">
      <c r="A1122" s="1"/>
      <c r="B1122" s="112"/>
      <c r="C1122" s="1"/>
      <c r="D1122" s="1"/>
      <c r="E1122" s="1"/>
      <c r="F1122" s="26"/>
      <c r="G1122" s="26"/>
      <c r="H1122" s="5">
        <f>H1121-B1122</f>
        <v>0</v>
      </c>
      <c r="I1122" s="38">
        <f t="shared" si="44"/>
        <v>0</v>
      </c>
      <c r="J1122"/>
      <c r="K1122"/>
      <c r="L1122"/>
      <c r="M1122" s="2">
        <v>490</v>
      </c>
    </row>
    <row r="1123" spans="1:13" ht="12.75">
      <c r="A1123" s="10"/>
      <c r="B1123" s="259">
        <f>+B1127+B1131+B1136</f>
        <v>72000</v>
      </c>
      <c r="C1123" s="53" t="s">
        <v>333</v>
      </c>
      <c r="D1123" s="54" t="s">
        <v>349</v>
      </c>
      <c r="E1123" s="53" t="s">
        <v>91</v>
      </c>
      <c r="F1123" s="69" t="s">
        <v>209</v>
      </c>
      <c r="G1123" s="69" t="s">
        <v>106</v>
      </c>
      <c r="H1123" s="57">
        <f>H1122-B1123</f>
        <v>-72000</v>
      </c>
      <c r="I1123" s="58">
        <f t="shared" si="44"/>
        <v>146.9387755102041</v>
      </c>
      <c r="J1123" s="58"/>
      <c r="K1123" s="58"/>
      <c r="L1123" s="59"/>
      <c r="M1123" s="2">
        <v>490</v>
      </c>
    </row>
    <row r="1124" spans="1:13" s="59" customFormat="1" ht="12.75">
      <c r="A1124" s="1"/>
      <c r="B1124" s="112"/>
      <c r="C1124" s="1"/>
      <c r="D1124" s="1"/>
      <c r="E1124" s="1"/>
      <c r="F1124" s="26"/>
      <c r="G1124" s="26"/>
      <c r="H1124" s="5">
        <v>0</v>
      </c>
      <c r="I1124" s="38">
        <f t="shared" si="44"/>
        <v>0</v>
      </c>
      <c r="J1124"/>
      <c r="K1124"/>
      <c r="L1124"/>
      <c r="M1124" s="2">
        <v>490</v>
      </c>
    </row>
    <row r="1125" spans="1:13" s="14" customFormat="1" ht="12.75">
      <c r="A1125" s="1"/>
      <c r="B1125" s="112">
        <v>7000</v>
      </c>
      <c r="C1125" s="1" t="s">
        <v>0</v>
      </c>
      <c r="D1125" s="1" t="s">
        <v>456</v>
      </c>
      <c r="E1125" s="1" t="s">
        <v>172</v>
      </c>
      <c r="F1125" s="60" t="s">
        <v>457</v>
      </c>
      <c r="G1125" s="26" t="s">
        <v>280</v>
      </c>
      <c r="H1125" s="5">
        <f>H1121-B1125</f>
        <v>-7000</v>
      </c>
      <c r="I1125" s="38">
        <f t="shared" si="44"/>
        <v>14.285714285714286</v>
      </c>
      <c r="J1125"/>
      <c r="K1125" t="s">
        <v>0</v>
      </c>
      <c r="L1125">
        <v>17</v>
      </c>
      <c r="M1125" s="2">
        <v>490</v>
      </c>
    </row>
    <row r="1126" spans="2:13" ht="12.75">
      <c r="B1126" s="112">
        <v>5000</v>
      </c>
      <c r="C1126" s="1" t="s">
        <v>0</v>
      </c>
      <c r="D1126" s="1" t="s">
        <v>456</v>
      </c>
      <c r="E1126" s="1" t="s">
        <v>172</v>
      </c>
      <c r="F1126" s="80" t="s">
        <v>458</v>
      </c>
      <c r="G1126" s="26" t="s">
        <v>282</v>
      </c>
      <c r="H1126" s="5">
        <f>H1125-B1126</f>
        <v>-12000</v>
      </c>
      <c r="I1126" s="38">
        <f t="shared" si="44"/>
        <v>10.204081632653061</v>
      </c>
      <c r="K1126" t="s">
        <v>0</v>
      </c>
      <c r="L1126">
        <v>17</v>
      </c>
      <c r="M1126" s="2">
        <v>490</v>
      </c>
    </row>
    <row r="1127" spans="1:13" ht="12.75">
      <c r="A1127" s="10"/>
      <c r="B1127" s="259">
        <f>SUM(B1125:B1126)</f>
        <v>12000</v>
      </c>
      <c r="C1127" s="10" t="s">
        <v>0</v>
      </c>
      <c r="D1127" s="10"/>
      <c r="E1127" s="10"/>
      <c r="F1127" s="17"/>
      <c r="G1127" s="17"/>
      <c r="H1127" s="57">
        <v>0</v>
      </c>
      <c r="I1127" s="58">
        <f t="shared" si="44"/>
        <v>24.489795918367346</v>
      </c>
      <c r="J1127" s="59"/>
      <c r="K1127" s="59"/>
      <c r="L1127" s="59"/>
      <c r="M1127" s="2">
        <v>490</v>
      </c>
    </row>
    <row r="1128" spans="2:13" ht="12.75">
      <c r="B1128" s="112"/>
      <c r="H1128" s="5">
        <f t="shared" si="43"/>
        <v>0</v>
      </c>
      <c r="I1128" s="38">
        <f t="shared" si="44"/>
        <v>0</v>
      </c>
      <c r="K1128"/>
      <c r="M1128" s="2">
        <v>490</v>
      </c>
    </row>
    <row r="1129" spans="2:13" ht="12.75">
      <c r="B1129" s="112"/>
      <c r="H1129" s="5">
        <f t="shared" si="43"/>
        <v>0</v>
      </c>
      <c r="I1129" s="38">
        <f t="shared" si="44"/>
        <v>0</v>
      </c>
      <c r="K1129"/>
      <c r="M1129" s="2">
        <v>490</v>
      </c>
    </row>
    <row r="1130" spans="1:13" ht="12.75">
      <c r="A1130" s="11"/>
      <c r="B1130" s="277">
        <v>10000</v>
      </c>
      <c r="C1130" s="11" t="s">
        <v>1150</v>
      </c>
      <c r="D1130" s="11" t="s">
        <v>455</v>
      </c>
      <c r="E1130" s="11" t="s">
        <v>38</v>
      </c>
      <c r="F1130" s="26" t="s">
        <v>459</v>
      </c>
      <c r="G1130" s="29" t="s">
        <v>280</v>
      </c>
      <c r="H1130" s="28">
        <f t="shared" si="43"/>
        <v>-10000</v>
      </c>
      <c r="I1130" s="38">
        <f t="shared" si="44"/>
        <v>20.408163265306122</v>
      </c>
      <c r="J1130" s="14"/>
      <c r="K1130" t="s">
        <v>172</v>
      </c>
      <c r="L1130" s="14">
        <v>17</v>
      </c>
      <c r="M1130" s="2">
        <v>490</v>
      </c>
    </row>
    <row r="1131" spans="1:13" ht="12.75">
      <c r="A1131" s="10"/>
      <c r="B1131" s="259">
        <f>SUM(B1130)</f>
        <v>10000</v>
      </c>
      <c r="C1131" s="10"/>
      <c r="D1131" s="10"/>
      <c r="E1131" s="10" t="s">
        <v>54</v>
      </c>
      <c r="F1131" s="17"/>
      <c r="G1131" s="17"/>
      <c r="H1131" s="57">
        <v>0</v>
      </c>
      <c r="I1131" s="58">
        <f t="shared" si="44"/>
        <v>20.408163265306122</v>
      </c>
      <c r="J1131" s="59"/>
      <c r="K1131" s="59"/>
      <c r="L1131" s="59"/>
      <c r="M1131" s="2">
        <v>490</v>
      </c>
    </row>
    <row r="1132" spans="2:13" ht="12.75">
      <c r="B1132" s="112"/>
      <c r="H1132" s="5">
        <f t="shared" si="43"/>
        <v>0</v>
      </c>
      <c r="I1132" s="38">
        <f t="shared" si="44"/>
        <v>0</v>
      </c>
      <c r="K1132"/>
      <c r="M1132" s="2">
        <v>490</v>
      </c>
    </row>
    <row r="1133" spans="2:13" ht="12.75">
      <c r="B1133" s="112"/>
      <c r="H1133" s="5">
        <f t="shared" si="43"/>
        <v>0</v>
      </c>
      <c r="I1133" s="38">
        <f t="shared" si="44"/>
        <v>0</v>
      </c>
      <c r="K1133"/>
      <c r="M1133" s="2">
        <v>490</v>
      </c>
    </row>
    <row r="1134" spans="1:13" ht="12.75">
      <c r="A1134" s="11"/>
      <c r="B1134" s="277">
        <v>40000</v>
      </c>
      <c r="C1134" s="11" t="s">
        <v>1111</v>
      </c>
      <c r="D1134" s="11" t="s">
        <v>455</v>
      </c>
      <c r="E1134" s="11" t="s">
        <v>451</v>
      </c>
      <c r="F1134" s="80" t="s">
        <v>1149</v>
      </c>
      <c r="G1134" s="29" t="s">
        <v>280</v>
      </c>
      <c r="H1134" s="5">
        <f t="shared" si="43"/>
        <v>-40000</v>
      </c>
      <c r="I1134" s="38">
        <f t="shared" si="44"/>
        <v>81.63265306122449</v>
      </c>
      <c r="J1134" s="14"/>
      <c r="K1134" t="s">
        <v>172</v>
      </c>
      <c r="L1134" s="14">
        <v>17</v>
      </c>
      <c r="M1134" s="2">
        <v>490</v>
      </c>
    </row>
    <row r="1135" spans="2:13" ht="12.75">
      <c r="B1135" s="112">
        <v>10000</v>
      </c>
      <c r="C1135" s="1" t="s">
        <v>192</v>
      </c>
      <c r="D1135" s="11" t="s">
        <v>12</v>
      </c>
      <c r="E1135" s="11" t="s">
        <v>451</v>
      </c>
      <c r="F1135" s="26" t="s">
        <v>460</v>
      </c>
      <c r="G1135" s="26" t="s">
        <v>280</v>
      </c>
      <c r="H1135" s="5">
        <f t="shared" si="43"/>
        <v>-50000</v>
      </c>
      <c r="I1135" s="38">
        <f t="shared" si="44"/>
        <v>20.408163265306122</v>
      </c>
      <c r="K1135" t="s">
        <v>172</v>
      </c>
      <c r="L1135">
        <v>17</v>
      </c>
      <c r="M1135" s="2">
        <v>490</v>
      </c>
    </row>
    <row r="1136" spans="1:13" ht="12.75">
      <c r="A1136" s="10"/>
      <c r="B1136" s="259">
        <f>SUM(B1134:B1135)</f>
        <v>50000</v>
      </c>
      <c r="C1136" s="10"/>
      <c r="D1136" s="10"/>
      <c r="E1136" s="10" t="s">
        <v>461</v>
      </c>
      <c r="F1136" s="17"/>
      <c r="G1136" s="17"/>
      <c r="H1136" s="57">
        <v>0</v>
      </c>
      <c r="I1136" s="58">
        <f t="shared" si="44"/>
        <v>102.04081632653062</v>
      </c>
      <c r="J1136" s="59"/>
      <c r="K1136" s="59"/>
      <c r="L1136" s="59"/>
      <c r="M1136" s="2">
        <v>490</v>
      </c>
    </row>
    <row r="1137" spans="2:13" ht="12.75">
      <c r="B1137" s="112"/>
      <c r="H1137" s="5">
        <f t="shared" si="43"/>
        <v>0</v>
      </c>
      <c r="I1137" s="38">
        <f t="shared" si="44"/>
        <v>0</v>
      </c>
      <c r="K1137"/>
      <c r="M1137" s="2">
        <v>490</v>
      </c>
    </row>
    <row r="1138" spans="2:13" ht="12.75">
      <c r="B1138" s="112"/>
      <c r="H1138" s="5">
        <f t="shared" si="43"/>
        <v>0</v>
      </c>
      <c r="I1138" s="38">
        <f t="shared" si="44"/>
        <v>0</v>
      </c>
      <c r="K1138"/>
      <c r="M1138" s="2">
        <v>490</v>
      </c>
    </row>
    <row r="1139" spans="2:13" ht="12.75">
      <c r="B1139" s="112"/>
      <c r="H1139" s="5">
        <f t="shared" si="43"/>
        <v>0</v>
      </c>
      <c r="I1139" s="38">
        <f t="shared" si="44"/>
        <v>0</v>
      </c>
      <c r="K1139"/>
      <c r="M1139" s="2">
        <v>490</v>
      </c>
    </row>
    <row r="1140" spans="2:13" ht="12.75">
      <c r="B1140" s="112"/>
      <c r="H1140" s="5">
        <f t="shared" si="43"/>
        <v>0</v>
      </c>
      <c r="I1140" s="38">
        <f t="shared" si="44"/>
        <v>0</v>
      </c>
      <c r="K1140"/>
      <c r="M1140" s="2">
        <v>490</v>
      </c>
    </row>
    <row r="1141" spans="1:13" ht="12.75">
      <c r="A1141" s="10"/>
      <c r="B1141" s="259">
        <f>+B1150+B1154+B1158+B1167+B1146</f>
        <v>151000</v>
      </c>
      <c r="C1141" s="53" t="s">
        <v>401</v>
      </c>
      <c r="D1141" s="54" t="s">
        <v>402</v>
      </c>
      <c r="E1141" s="53" t="s">
        <v>91</v>
      </c>
      <c r="F1141" s="69" t="s">
        <v>403</v>
      </c>
      <c r="G1141" s="69" t="s">
        <v>404</v>
      </c>
      <c r="H1141" s="57"/>
      <c r="I1141" s="58">
        <f t="shared" si="44"/>
        <v>308.16326530612247</v>
      </c>
      <c r="J1141" s="58"/>
      <c r="K1141" s="58"/>
      <c r="L1141" s="59"/>
      <c r="M1141" s="2">
        <v>490</v>
      </c>
    </row>
    <row r="1142" spans="2:13" ht="12.75">
      <c r="B1142" s="277"/>
      <c r="D1142" s="11"/>
      <c r="H1142" s="5">
        <f t="shared" si="43"/>
        <v>0</v>
      </c>
      <c r="I1142" s="38">
        <f t="shared" si="44"/>
        <v>0</v>
      </c>
      <c r="K1142"/>
      <c r="M1142" s="2">
        <v>490</v>
      </c>
    </row>
    <row r="1143" spans="2:13" ht="12.75">
      <c r="B1143" s="112">
        <v>9000</v>
      </c>
      <c r="C1143" s="1" t="s">
        <v>0</v>
      </c>
      <c r="D1143" s="1" t="s">
        <v>456</v>
      </c>
      <c r="E1143" s="1" t="s">
        <v>172</v>
      </c>
      <c r="F1143" s="60" t="s">
        <v>1086</v>
      </c>
      <c r="G1143" s="26" t="s">
        <v>410</v>
      </c>
      <c r="H1143" s="5">
        <f t="shared" si="43"/>
        <v>-9000</v>
      </c>
      <c r="I1143" s="38">
        <f t="shared" si="44"/>
        <v>18.367346938775512</v>
      </c>
      <c r="K1143" t="s">
        <v>0</v>
      </c>
      <c r="L1143">
        <v>24</v>
      </c>
      <c r="M1143" s="2">
        <v>490</v>
      </c>
    </row>
    <row r="1144" spans="2:13" ht="12.75">
      <c r="B1144" s="112">
        <v>2000</v>
      </c>
      <c r="C1144" s="1" t="s">
        <v>0</v>
      </c>
      <c r="D1144" s="1" t="s">
        <v>456</v>
      </c>
      <c r="E1144" s="1" t="s">
        <v>535</v>
      </c>
      <c r="F1144" s="60" t="s">
        <v>1087</v>
      </c>
      <c r="G1144" s="26" t="s">
        <v>410</v>
      </c>
      <c r="H1144" s="5">
        <f t="shared" si="43"/>
        <v>-11000</v>
      </c>
      <c r="I1144" s="38">
        <f t="shared" si="44"/>
        <v>4.081632653061225</v>
      </c>
      <c r="K1144" t="s">
        <v>0</v>
      </c>
      <c r="L1144">
        <v>24</v>
      </c>
      <c r="M1144" s="2">
        <v>490</v>
      </c>
    </row>
    <row r="1145" spans="2:13" ht="12.75">
      <c r="B1145" s="112">
        <v>5000</v>
      </c>
      <c r="C1145" s="1" t="s">
        <v>0</v>
      </c>
      <c r="D1145" s="1" t="s">
        <v>456</v>
      </c>
      <c r="E1145" s="1" t="s">
        <v>172</v>
      </c>
      <c r="F1145" s="60" t="s">
        <v>1088</v>
      </c>
      <c r="G1145" s="26" t="s">
        <v>1089</v>
      </c>
      <c r="H1145" s="5">
        <f t="shared" si="43"/>
        <v>-16000</v>
      </c>
      <c r="I1145" s="38">
        <f t="shared" si="44"/>
        <v>10.204081632653061</v>
      </c>
      <c r="K1145" t="s">
        <v>0</v>
      </c>
      <c r="L1145">
        <v>24</v>
      </c>
      <c r="M1145" s="2">
        <v>490</v>
      </c>
    </row>
    <row r="1146" spans="1:13" s="59" customFormat="1" ht="12.75">
      <c r="A1146" s="10"/>
      <c r="B1146" s="259">
        <f>SUM(B1143:B1145)</f>
        <v>16000</v>
      </c>
      <c r="C1146" s="10" t="s">
        <v>0</v>
      </c>
      <c r="D1146" s="10"/>
      <c r="E1146" s="10"/>
      <c r="F1146" s="17"/>
      <c r="G1146" s="17"/>
      <c r="H1146" s="57">
        <v>0</v>
      </c>
      <c r="I1146" s="58">
        <f t="shared" si="44"/>
        <v>32.6530612244898</v>
      </c>
      <c r="M1146" s="2">
        <v>490</v>
      </c>
    </row>
    <row r="1147" spans="2:13" ht="12.75">
      <c r="B1147" s="277"/>
      <c r="C1147" s="11"/>
      <c r="D1147" s="11"/>
      <c r="E1147" s="11"/>
      <c r="G1147" s="29"/>
      <c r="H1147" s="5">
        <f>H1146-B1147</f>
        <v>0</v>
      </c>
      <c r="I1147" s="38">
        <f t="shared" si="44"/>
        <v>0</v>
      </c>
      <c r="K1147"/>
      <c r="M1147" s="2">
        <v>490</v>
      </c>
    </row>
    <row r="1148" spans="1:13" s="59" customFormat="1" ht="12.75">
      <c r="A1148" s="11"/>
      <c r="B1148" s="277"/>
      <c r="C1148" s="11"/>
      <c r="D1148" s="11"/>
      <c r="E1148" s="11"/>
      <c r="F1148" s="26"/>
      <c r="G1148" s="29"/>
      <c r="H1148" s="5">
        <f>H1147-B1148</f>
        <v>0</v>
      </c>
      <c r="I1148" s="38">
        <f t="shared" si="44"/>
        <v>0</v>
      </c>
      <c r="J1148" s="14"/>
      <c r="K1148" s="14"/>
      <c r="L1148" s="14"/>
      <c r="M1148" s="2">
        <v>490</v>
      </c>
    </row>
    <row r="1149" spans="2:13" ht="12.75">
      <c r="B1149" s="112">
        <v>20000</v>
      </c>
      <c r="C1149" s="1" t="s">
        <v>408</v>
      </c>
      <c r="D1149" s="11" t="s">
        <v>455</v>
      </c>
      <c r="E1149" s="1" t="s">
        <v>38</v>
      </c>
      <c r="F1149" s="26" t="s">
        <v>462</v>
      </c>
      <c r="G1149" s="26" t="s">
        <v>410</v>
      </c>
      <c r="H1149" s="5">
        <f>H1148-B1149</f>
        <v>-20000</v>
      </c>
      <c r="I1149" s="38">
        <f t="shared" si="44"/>
        <v>40.816326530612244</v>
      </c>
      <c r="K1149" t="s">
        <v>172</v>
      </c>
      <c r="L1149">
        <v>24</v>
      </c>
      <c r="M1149" s="2">
        <v>490</v>
      </c>
    </row>
    <row r="1150" spans="1:13" ht="12.75">
      <c r="A1150" s="10"/>
      <c r="B1150" s="259">
        <f>SUM(B1149)</f>
        <v>20000</v>
      </c>
      <c r="C1150" s="10" t="s">
        <v>52</v>
      </c>
      <c r="D1150" s="10"/>
      <c r="E1150" s="10"/>
      <c r="F1150" s="17"/>
      <c r="G1150" s="17"/>
      <c r="H1150" s="57">
        <v>0</v>
      </c>
      <c r="I1150" s="58">
        <f t="shared" si="44"/>
        <v>40.816326530612244</v>
      </c>
      <c r="J1150" s="59"/>
      <c r="K1150" s="59"/>
      <c r="L1150" s="59"/>
      <c r="M1150" s="2">
        <v>490</v>
      </c>
    </row>
    <row r="1151" spans="2:13" ht="12.75">
      <c r="B1151" s="112"/>
      <c r="D1151" s="11"/>
      <c r="H1151" s="5">
        <f>H1150-B1151</f>
        <v>0</v>
      </c>
      <c r="I1151" s="38">
        <f t="shared" si="44"/>
        <v>0</v>
      </c>
      <c r="K1151"/>
      <c r="M1151" s="2">
        <v>490</v>
      </c>
    </row>
    <row r="1152" spans="1:13" s="59" customFormat="1" ht="12.75">
      <c r="A1152" s="1"/>
      <c r="B1152" s="112"/>
      <c r="C1152" s="36"/>
      <c r="D1152" s="11"/>
      <c r="E1152" s="36"/>
      <c r="F1152" s="26"/>
      <c r="G1152" s="26"/>
      <c r="H1152" s="5">
        <f>H1151-B1152</f>
        <v>0</v>
      </c>
      <c r="I1152" s="38">
        <f t="shared" si="44"/>
        <v>0</v>
      </c>
      <c r="J1152" s="35"/>
      <c r="K1152" s="35"/>
      <c r="L1152" s="35"/>
      <c r="M1152" s="2">
        <v>490</v>
      </c>
    </row>
    <row r="1153" spans="2:13" ht="12.75">
      <c r="B1153" s="112">
        <v>3000</v>
      </c>
      <c r="C1153" s="1" t="s">
        <v>265</v>
      </c>
      <c r="D1153" s="11" t="s">
        <v>455</v>
      </c>
      <c r="E1153" s="1" t="s">
        <v>54</v>
      </c>
      <c r="F1153" s="26" t="s">
        <v>412</v>
      </c>
      <c r="G1153" s="26" t="s">
        <v>410</v>
      </c>
      <c r="H1153" s="5">
        <f>H1152-B1153</f>
        <v>-3000</v>
      </c>
      <c r="I1153" s="38">
        <f t="shared" si="44"/>
        <v>6.122448979591836</v>
      </c>
      <c r="K1153" t="s">
        <v>172</v>
      </c>
      <c r="L1153">
        <v>24</v>
      </c>
      <c r="M1153" s="2">
        <v>490</v>
      </c>
    </row>
    <row r="1154" spans="1:13" ht="12.75">
      <c r="A1154" s="10"/>
      <c r="B1154" s="259">
        <f>SUM(B1153:B1153)</f>
        <v>3000</v>
      </c>
      <c r="C1154" s="10"/>
      <c r="D1154" s="10"/>
      <c r="E1154" s="10" t="s">
        <v>54</v>
      </c>
      <c r="F1154" s="17"/>
      <c r="G1154" s="17"/>
      <c r="H1154" s="57">
        <v>0</v>
      </c>
      <c r="I1154" s="58">
        <f t="shared" si="44"/>
        <v>6.122448979591836</v>
      </c>
      <c r="J1154" s="59"/>
      <c r="K1154" s="59"/>
      <c r="L1154" s="59"/>
      <c r="M1154" s="2">
        <v>490</v>
      </c>
    </row>
    <row r="1155" spans="2:13" ht="12.75">
      <c r="B1155" s="112"/>
      <c r="D1155" s="11"/>
      <c r="H1155" s="5">
        <f aca="true" t="shared" si="45" ref="H1155:H1168">H1154-B1155</f>
        <v>0</v>
      </c>
      <c r="I1155" s="38">
        <f t="shared" si="44"/>
        <v>0</v>
      </c>
      <c r="K1155"/>
      <c r="M1155" s="2">
        <v>490</v>
      </c>
    </row>
    <row r="1156" spans="2:13" ht="12.75">
      <c r="B1156" s="112"/>
      <c r="D1156" s="11"/>
      <c r="H1156" s="5">
        <f t="shared" si="45"/>
        <v>0</v>
      </c>
      <c r="I1156" s="38">
        <f t="shared" si="44"/>
        <v>0</v>
      </c>
      <c r="K1156"/>
      <c r="M1156" s="2">
        <v>490</v>
      </c>
    </row>
    <row r="1157" spans="2:13" ht="12.75">
      <c r="B1157" s="112">
        <v>2000</v>
      </c>
      <c r="C1157" s="1" t="s">
        <v>103</v>
      </c>
      <c r="D1157" s="11" t="s">
        <v>455</v>
      </c>
      <c r="E1157" s="1" t="s">
        <v>38</v>
      </c>
      <c r="F1157" s="26" t="s">
        <v>412</v>
      </c>
      <c r="G1157" s="26" t="s">
        <v>410</v>
      </c>
      <c r="H1157" s="5">
        <f t="shared" si="45"/>
        <v>-2000</v>
      </c>
      <c r="I1157" s="38">
        <f t="shared" si="44"/>
        <v>4.081632653061225</v>
      </c>
      <c r="K1157" t="s">
        <v>172</v>
      </c>
      <c r="L1157">
        <v>24</v>
      </c>
      <c r="M1157" s="2">
        <v>490</v>
      </c>
    </row>
    <row r="1158" spans="1:13" ht="12.75">
      <c r="A1158" s="10"/>
      <c r="B1158" s="259">
        <f>SUM(B1157)</f>
        <v>2000</v>
      </c>
      <c r="C1158" s="10" t="s">
        <v>103</v>
      </c>
      <c r="D1158" s="10"/>
      <c r="E1158" s="10"/>
      <c r="F1158" s="17"/>
      <c r="G1158" s="17"/>
      <c r="H1158" s="57">
        <v>0</v>
      </c>
      <c r="I1158" s="58">
        <f t="shared" si="44"/>
        <v>4.081632653061225</v>
      </c>
      <c r="J1158" s="59"/>
      <c r="K1158" s="59"/>
      <c r="L1158" s="59"/>
      <c r="M1158" s="2">
        <v>490</v>
      </c>
    </row>
    <row r="1159" spans="2:13" ht="12.75">
      <c r="B1159" s="112"/>
      <c r="H1159" s="5">
        <f t="shared" si="45"/>
        <v>0</v>
      </c>
      <c r="I1159" s="38">
        <f t="shared" si="44"/>
        <v>0</v>
      </c>
      <c r="K1159"/>
      <c r="M1159" s="2">
        <v>490</v>
      </c>
    </row>
    <row r="1160" spans="2:13" ht="12.75">
      <c r="B1160" s="112"/>
      <c r="H1160" s="5">
        <f t="shared" si="45"/>
        <v>0</v>
      </c>
      <c r="I1160" s="38">
        <f t="shared" si="44"/>
        <v>0</v>
      </c>
      <c r="K1160"/>
      <c r="M1160" s="2">
        <v>490</v>
      </c>
    </row>
    <row r="1161" spans="1:13" s="59" customFormat="1" ht="12.75">
      <c r="A1161" s="1"/>
      <c r="B1161" s="112">
        <v>40000</v>
      </c>
      <c r="C1161" s="11" t="s">
        <v>1081</v>
      </c>
      <c r="D1161" s="11" t="s">
        <v>455</v>
      </c>
      <c r="E1161" s="1" t="s">
        <v>451</v>
      </c>
      <c r="F1161" s="26" t="s">
        <v>463</v>
      </c>
      <c r="G1161" s="26" t="s">
        <v>410</v>
      </c>
      <c r="H1161" s="5">
        <f t="shared" si="45"/>
        <v>-40000</v>
      </c>
      <c r="I1161" s="38">
        <f t="shared" si="44"/>
        <v>81.63265306122449</v>
      </c>
      <c r="J1161"/>
      <c r="K1161" t="s">
        <v>172</v>
      </c>
      <c r="L1161">
        <v>24</v>
      </c>
      <c r="M1161" s="2">
        <v>490</v>
      </c>
    </row>
    <row r="1162" spans="2:13" ht="12.75">
      <c r="B1162" s="112">
        <v>10000</v>
      </c>
      <c r="C1162" s="11" t="s">
        <v>192</v>
      </c>
      <c r="D1162" s="11" t="s">
        <v>455</v>
      </c>
      <c r="E1162" s="1" t="s">
        <v>451</v>
      </c>
      <c r="F1162" s="26" t="s">
        <v>464</v>
      </c>
      <c r="G1162" s="26" t="s">
        <v>410</v>
      </c>
      <c r="H1162" s="5">
        <f t="shared" si="45"/>
        <v>-50000</v>
      </c>
      <c r="I1162" s="38">
        <f t="shared" si="44"/>
        <v>20.408163265306122</v>
      </c>
      <c r="K1162" t="s">
        <v>172</v>
      </c>
      <c r="L1162">
        <v>24</v>
      </c>
      <c r="M1162" s="2">
        <v>490</v>
      </c>
    </row>
    <row r="1163" spans="2:13" ht="12.75">
      <c r="B1163" s="112">
        <v>10000</v>
      </c>
      <c r="C1163" s="11" t="s">
        <v>371</v>
      </c>
      <c r="D1163" s="11" t="s">
        <v>455</v>
      </c>
      <c r="E1163" s="1" t="s">
        <v>451</v>
      </c>
      <c r="F1163" s="26" t="s">
        <v>465</v>
      </c>
      <c r="G1163" s="29" t="s">
        <v>1089</v>
      </c>
      <c r="H1163" s="5">
        <f t="shared" si="45"/>
        <v>-60000</v>
      </c>
      <c r="I1163" s="38">
        <f t="shared" si="44"/>
        <v>20.408163265306122</v>
      </c>
      <c r="K1163" t="s">
        <v>172</v>
      </c>
      <c r="L1163">
        <v>24</v>
      </c>
      <c r="M1163" s="2">
        <v>490</v>
      </c>
    </row>
    <row r="1164" spans="2:13" ht="12.75">
      <c r="B1164" s="112">
        <v>10000</v>
      </c>
      <c r="C1164" s="11" t="s">
        <v>371</v>
      </c>
      <c r="D1164" s="11" t="s">
        <v>455</v>
      </c>
      <c r="E1164" s="1" t="s">
        <v>451</v>
      </c>
      <c r="F1164" s="26" t="s">
        <v>466</v>
      </c>
      <c r="G1164" s="26" t="s">
        <v>1089</v>
      </c>
      <c r="H1164" s="5">
        <f t="shared" si="45"/>
        <v>-70000</v>
      </c>
      <c r="I1164" s="38">
        <f t="shared" si="44"/>
        <v>20.408163265306122</v>
      </c>
      <c r="K1164" t="s">
        <v>172</v>
      </c>
      <c r="L1164">
        <v>24</v>
      </c>
      <c r="M1164" s="2">
        <v>490</v>
      </c>
    </row>
    <row r="1165" spans="2:13" ht="12.75">
      <c r="B1165" s="112">
        <v>10000</v>
      </c>
      <c r="C1165" s="11" t="s">
        <v>371</v>
      </c>
      <c r="D1165" s="11" t="s">
        <v>455</v>
      </c>
      <c r="E1165" s="1" t="s">
        <v>451</v>
      </c>
      <c r="F1165" s="26" t="s">
        <v>467</v>
      </c>
      <c r="G1165" s="26" t="s">
        <v>1089</v>
      </c>
      <c r="H1165" s="5">
        <f t="shared" si="45"/>
        <v>-80000</v>
      </c>
      <c r="I1165" s="38">
        <f t="shared" si="44"/>
        <v>20.408163265306122</v>
      </c>
      <c r="K1165" t="s">
        <v>172</v>
      </c>
      <c r="L1165">
        <v>24</v>
      </c>
      <c r="M1165" s="2">
        <v>490</v>
      </c>
    </row>
    <row r="1166" spans="2:13" ht="12.75">
      <c r="B1166" s="112">
        <v>30000</v>
      </c>
      <c r="C1166" s="77" t="s">
        <v>468</v>
      </c>
      <c r="D1166" s="11" t="s">
        <v>455</v>
      </c>
      <c r="E1166" s="1" t="s">
        <v>451</v>
      </c>
      <c r="F1166" s="26" t="s">
        <v>469</v>
      </c>
      <c r="G1166" s="26" t="s">
        <v>1089</v>
      </c>
      <c r="H1166" s="5">
        <f t="shared" si="45"/>
        <v>-110000</v>
      </c>
      <c r="I1166" s="38">
        <f t="shared" si="44"/>
        <v>61.224489795918366</v>
      </c>
      <c r="K1166" t="s">
        <v>172</v>
      </c>
      <c r="L1166">
        <v>24</v>
      </c>
      <c r="M1166" s="2">
        <v>490</v>
      </c>
    </row>
    <row r="1167" spans="1:13" s="59" customFormat="1" ht="12.75">
      <c r="A1167" s="10"/>
      <c r="B1167" s="278">
        <f>SUM(B1161:B1166)</f>
        <v>110000</v>
      </c>
      <c r="C1167" s="10"/>
      <c r="D1167" s="10"/>
      <c r="E1167" s="10" t="s">
        <v>470</v>
      </c>
      <c r="F1167" s="17"/>
      <c r="G1167" s="17"/>
      <c r="H1167" s="57">
        <v>0</v>
      </c>
      <c r="I1167" s="58">
        <f t="shared" si="44"/>
        <v>224.48979591836735</v>
      </c>
      <c r="M1167" s="2">
        <v>490</v>
      </c>
    </row>
    <row r="1168" spans="2:13" ht="12.75">
      <c r="B1168" s="279"/>
      <c r="H1168" s="5">
        <f t="shared" si="45"/>
        <v>0</v>
      </c>
      <c r="I1168" s="38">
        <f t="shared" si="44"/>
        <v>0</v>
      </c>
      <c r="K1168"/>
      <c r="M1168" s="2">
        <v>490</v>
      </c>
    </row>
    <row r="1169" spans="2:13" ht="12.75">
      <c r="B1169" s="279"/>
      <c r="I1169" s="38">
        <f t="shared" si="44"/>
        <v>0</v>
      </c>
      <c r="K1169"/>
      <c r="M1169" s="2">
        <v>490</v>
      </c>
    </row>
    <row r="1170" spans="2:13" ht="12.75">
      <c r="B1170" s="279"/>
      <c r="I1170" s="38">
        <f t="shared" si="44"/>
        <v>0</v>
      </c>
      <c r="K1170"/>
      <c r="M1170" s="2">
        <v>490</v>
      </c>
    </row>
    <row r="1171" spans="1:13" s="14" customFormat="1" ht="12.75">
      <c r="A1171" s="11"/>
      <c r="B1171" s="277">
        <v>15724</v>
      </c>
      <c r="C1171" s="11" t="s">
        <v>1090</v>
      </c>
      <c r="D1171" s="11" t="s">
        <v>455</v>
      </c>
      <c r="E1171" s="11" t="s">
        <v>1091</v>
      </c>
      <c r="F1171" s="29" t="s">
        <v>1092</v>
      </c>
      <c r="G1171" s="29" t="s">
        <v>221</v>
      </c>
      <c r="H1171" s="28">
        <f>H1168-B1171</f>
        <v>-15724</v>
      </c>
      <c r="I1171" s="38">
        <f t="shared" si="44"/>
        <v>32.089795918367344</v>
      </c>
      <c r="K1171" s="14" t="s">
        <v>791</v>
      </c>
      <c r="M1171" s="2">
        <v>490</v>
      </c>
    </row>
    <row r="1172" spans="1:13" s="59" customFormat="1" ht="12.75">
      <c r="A1172" s="10"/>
      <c r="B1172" s="259">
        <f>SUM(B1171)</f>
        <v>15724</v>
      </c>
      <c r="C1172" s="10"/>
      <c r="D1172" s="10"/>
      <c r="E1172" s="10" t="s">
        <v>1091</v>
      </c>
      <c r="F1172" s="17"/>
      <c r="G1172" s="17"/>
      <c r="H1172" s="57">
        <v>0</v>
      </c>
      <c r="I1172" s="58">
        <f t="shared" si="44"/>
        <v>32.089795918367344</v>
      </c>
      <c r="M1172" s="2">
        <v>490</v>
      </c>
    </row>
    <row r="1173" spans="2:13" ht="12.75">
      <c r="B1173" s="112"/>
      <c r="H1173" s="5">
        <f>H1170-B1173</f>
        <v>0</v>
      </c>
      <c r="I1173" s="38">
        <f t="shared" si="44"/>
        <v>0</v>
      </c>
      <c r="K1173"/>
      <c r="M1173" s="2">
        <v>490</v>
      </c>
    </row>
    <row r="1174" spans="2:13" ht="12.75">
      <c r="B1174" s="112"/>
      <c r="H1174" s="5">
        <v>0</v>
      </c>
      <c r="I1174" s="38">
        <f t="shared" si="44"/>
        <v>0</v>
      </c>
      <c r="K1174"/>
      <c r="M1174" s="2">
        <v>490</v>
      </c>
    </row>
    <row r="1175" spans="1:13" ht="12.75">
      <c r="A1175" s="11"/>
      <c r="B1175" s="277">
        <v>180000</v>
      </c>
      <c r="C1175" s="1" t="s">
        <v>418</v>
      </c>
      <c r="D1175" s="1" t="s">
        <v>455</v>
      </c>
      <c r="F1175" s="78" t="s">
        <v>450</v>
      </c>
      <c r="G1175" s="29" t="s">
        <v>28</v>
      </c>
      <c r="H1175" s="5">
        <f>H1172-B1175</f>
        <v>-180000</v>
      </c>
      <c r="I1175" s="38">
        <f t="shared" si="44"/>
        <v>367.3469387755102</v>
      </c>
      <c r="J1175" s="14"/>
      <c r="L1175" s="14"/>
      <c r="M1175" s="2">
        <v>490</v>
      </c>
    </row>
    <row r="1176" spans="1:13" ht="12.75">
      <c r="A1176" s="10"/>
      <c r="B1176" s="259">
        <f>SUM(B1175)</f>
        <v>180000</v>
      </c>
      <c r="C1176" s="10" t="s">
        <v>471</v>
      </c>
      <c r="D1176" s="10"/>
      <c r="E1176" s="10"/>
      <c r="F1176" s="17"/>
      <c r="G1176" s="17"/>
      <c r="H1176" s="57">
        <v>0</v>
      </c>
      <c r="I1176" s="58">
        <f t="shared" si="44"/>
        <v>367.3469387755102</v>
      </c>
      <c r="J1176" s="59"/>
      <c r="K1176" s="59"/>
      <c r="L1176" s="59"/>
      <c r="M1176" s="2">
        <v>490</v>
      </c>
    </row>
    <row r="1177" spans="2:13" ht="12.75">
      <c r="B1177" s="28"/>
      <c r="D1177" s="11"/>
      <c r="H1177" s="5">
        <f>H1176-B1177</f>
        <v>0</v>
      </c>
      <c r="I1177" s="38">
        <f t="shared" si="44"/>
        <v>0</v>
      </c>
      <c r="K1177"/>
      <c r="M1177" s="2">
        <v>490</v>
      </c>
    </row>
    <row r="1178" spans="2:13" ht="12.75">
      <c r="B1178" s="31"/>
      <c r="D1178" s="11"/>
      <c r="G1178" s="30"/>
      <c r="H1178" s="5">
        <f>H1177-B1178</f>
        <v>0</v>
      </c>
      <c r="I1178" s="38">
        <f t="shared" si="44"/>
        <v>0</v>
      </c>
      <c r="K1178"/>
      <c r="M1178" s="2">
        <v>490</v>
      </c>
    </row>
    <row r="1179" spans="2:13" ht="12.75">
      <c r="B1179" s="31"/>
      <c r="C1179" s="32"/>
      <c r="D1179" s="11"/>
      <c r="E1179" s="32"/>
      <c r="G1179" s="30"/>
      <c r="H1179" s="5">
        <f>H1178-B1179</f>
        <v>0</v>
      </c>
      <c r="I1179" s="38">
        <f t="shared" si="44"/>
        <v>0</v>
      </c>
      <c r="K1179"/>
      <c r="M1179" s="2">
        <v>490</v>
      </c>
    </row>
    <row r="1180" spans="1:13" s="14" customFormat="1" ht="12.75">
      <c r="A1180" s="1"/>
      <c r="B1180" s="31"/>
      <c r="C1180" s="11"/>
      <c r="D1180" s="11"/>
      <c r="E1180" s="33"/>
      <c r="F1180" s="26"/>
      <c r="G1180" s="34"/>
      <c r="H1180" s="5">
        <f>H1179-B1180</f>
        <v>0</v>
      </c>
      <c r="I1180" s="38">
        <f t="shared" si="44"/>
        <v>0</v>
      </c>
      <c r="J1180"/>
      <c r="K1180"/>
      <c r="L1180"/>
      <c r="M1180" s="2">
        <v>490</v>
      </c>
    </row>
    <row r="1181" spans="1:13" ht="13.5" thickBot="1">
      <c r="A1181" s="43"/>
      <c r="B1181" s="81">
        <f>+B1244+B1250+B1279+B1394+B1409+B1434+B1451+B1454+B1459+B1466</f>
        <v>1246825</v>
      </c>
      <c r="C1181" s="46"/>
      <c r="D1181" s="45" t="s">
        <v>472</v>
      </c>
      <c r="E1181" s="43"/>
      <c r="F1181" s="82"/>
      <c r="G1181" s="48"/>
      <c r="H1181" s="49">
        <f>H1180-B1181</f>
        <v>-1246825</v>
      </c>
      <c r="I1181" s="90">
        <f t="shared" si="44"/>
        <v>2544.5408163265306</v>
      </c>
      <c r="J1181" s="51"/>
      <c r="K1181" s="51"/>
      <c r="L1181" s="51"/>
      <c r="M1181" s="2">
        <v>490</v>
      </c>
    </row>
    <row r="1182" spans="2:13" ht="12.75">
      <c r="B1182" s="70"/>
      <c r="C1182" s="11"/>
      <c r="D1182" s="11"/>
      <c r="E1182" s="33"/>
      <c r="G1182" s="34"/>
      <c r="H1182" s="5">
        <v>0</v>
      </c>
      <c r="I1182" s="38">
        <f aca="true" t="shared" si="46" ref="I1182:I1245">+B1182/M1182</f>
        <v>0</v>
      </c>
      <c r="K1182"/>
      <c r="M1182" s="2">
        <v>490</v>
      </c>
    </row>
    <row r="1183" spans="2:13" ht="12.75">
      <c r="B1183" s="28"/>
      <c r="C1183" s="11"/>
      <c r="D1183" s="11"/>
      <c r="E1183" s="11"/>
      <c r="G1183" s="29"/>
      <c r="H1183" s="5">
        <f>H1182-B1183</f>
        <v>0</v>
      </c>
      <c r="I1183" s="38">
        <f t="shared" si="46"/>
        <v>0</v>
      </c>
      <c r="K1183"/>
      <c r="M1183" s="2">
        <v>490</v>
      </c>
    </row>
    <row r="1184" spans="2:14" ht="12.75">
      <c r="B1184" s="273">
        <v>5000</v>
      </c>
      <c r="C1184" s="1" t="s">
        <v>0</v>
      </c>
      <c r="D1184" s="11" t="s">
        <v>473</v>
      </c>
      <c r="E1184" s="1" t="s">
        <v>474</v>
      </c>
      <c r="F1184" s="60" t="s">
        <v>475</v>
      </c>
      <c r="G1184" s="26" t="s">
        <v>22</v>
      </c>
      <c r="H1184" s="5">
        <f aca="true" t="shared" si="47" ref="H1184:H1246">H1183-B1184</f>
        <v>-5000</v>
      </c>
      <c r="I1184" s="38">
        <f t="shared" si="46"/>
        <v>10.204081632653061</v>
      </c>
      <c r="K1184" t="s">
        <v>0</v>
      </c>
      <c r="M1184" s="2">
        <v>490</v>
      </c>
      <c r="N1184" s="37">
        <v>500</v>
      </c>
    </row>
    <row r="1185" spans="2:13" ht="12.75">
      <c r="B1185" s="273">
        <v>5000</v>
      </c>
      <c r="C1185" s="1" t="s">
        <v>0</v>
      </c>
      <c r="D1185" s="1" t="s">
        <v>473</v>
      </c>
      <c r="E1185" s="1" t="s">
        <v>474</v>
      </c>
      <c r="F1185" s="60" t="s">
        <v>476</v>
      </c>
      <c r="G1185" s="26" t="s">
        <v>24</v>
      </c>
      <c r="H1185" s="5">
        <f t="shared" si="47"/>
        <v>-10000</v>
      </c>
      <c r="I1185" s="38">
        <f t="shared" si="46"/>
        <v>10.204081632653061</v>
      </c>
      <c r="K1185" t="s">
        <v>0</v>
      </c>
      <c r="M1185" s="2">
        <v>490</v>
      </c>
    </row>
    <row r="1186" spans="2:13" ht="12.75">
      <c r="B1186" s="273">
        <v>5000</v>
      </c>
      <c r="C1186" s="1" t="s">
        <v>0</v>
      </c>
      <c r="D1186" s="1" t="s">
        <v>473</v>
      </c>
      <c r="E1186" s="1" t="s">
        <v>474</v>
      </c>
      <c r="F1186" s="60" t="s">
        <v>477</v>
      </c>
      <c r="G1186" s="26" t="s">
        <v>26</v>
      </c>
      <c r="H1186" s="5">
        <f t="shared" si="47"/>
        <v>-15000</v>
      </c>
      <c r="I1186" s="38">
        <f t="shared" si="46"/>
        <v>10.204081632653061</v>
      </c>
      <c r="K1186" t="s">
        <v>0</v>
      </c>
      <c r="M1186" s="2">
        <v>490</v>
      </c>
    </row>
    <row r="1187" spans="2:13" ht="12.75">
      <c r="B1187" s="273">
        <v>5000</v>
      </c>
      <c r="C1187" s="1" t="s">
        <v>0</v>
      </c>
      <c r="D1187" s="1" t="s">
        <v>473</v>
      </c>
      <c r="E1187" s="1" t="s">
        <v>474</v>
      </c>
      <c r="F1187" s="60" t="s">
        <v>478</v>
      </c>
      <c r="G1187" s="26" t="s">
        <v>28</v>
      </c>
      <c r="H1187" s="5">
        <f t="shared" si="47"/>
        <v>-20000</v>
      </c>
      <c r="I1187" s="38">
        <f t="shared" si="46"/>
        <v>10.204081632653061</v>
      </c>
      <c r="K1187" t="s">
        <v>0</v>
      </c>
      <c r="M1187" s="2">
        <v>490</v>
      </c>
    </row>
    <row r="1188" spans="2:13" ht="12.75">
      <c r="B1188" s="273">
        <v>5000</v>
      </c>
      <c r="C1188" s="1" t="s">
        <v>0</v>
      </c>
      <c r="D1188" s="1" t="s">
        <v>473</v>
      </c>
      <c r="E1188" s="1" t="s">
        <v>474</v>
      </c>
      <c r="F1188" s="60" t="s">
        <v>479</v>
      </c>
      <c r="G1188" s="26" t="s">
        <v>30</v>
      </c>
      <c r="H1188" s="5">
        <f t="shared" si="47"/>
        <v>-25000</v>
      </c>
      <c r="I1188" s="38">
        <f t="shared" si="46"/>
        <v>10.204081632653061</v>
      </c>
      <c r="K1188" t="s">
        <v>0</v>
      </c>
      <c r="M1188" s="2">
        <v>490</v>
      </c>
    </row>
    <row r="1189" spans="2:13" ht="12.75">
      <c r="B1189" s="273">
        <v>5000</v>
      </c>
      <c r="C1189" s="1" t="s">
        <v>0</v>
      </c>
      <c r="D1189" s="1" t="s">
        <v>473</v>
      </c>
      <c r="E1189" s="1" t="s">
        <v>474</v>
      </c>
      <c r="F1189" s="60" t="s">
        <v>480</v>
      </c>
      <c r="G1189" s="26" t="s">
        <v>74</v>
      </c>
      <c r="H1189" s="5">
        <f t="shared" si="47"/>
        <v>-30000</v>
      </c>
      <c r="I1189" s="38">
        <f t="shared" si="46"/>
        <v>10.204081632653061</v>
      </c>
      <c r="K1189" t="s">
        <v>0</v>
      </c>
      <c r="M1189" s="2">
        <v>490</v>
      </c>
    </row>
    <row r="1190" spans="2:13" ht="12.75">
      <c r="B1190" s="273">
        <v>5000</v>
      </c>
      <c r="C1190" s="1" t="s">
        <v>0</v>
      </c>
      <c r="D1190" s="1" t="s">
        <v>473</v>
      </c>
      <c r="E1190" s="1" t="s">
        <v>474</v>
      </c>
      <c r="F1190" s="60" t="s">
        <v>481</v>
      </c>
      <c r="G1190" s="26" t="s">
        <v>72</v>
      </c>
      <c r="H1190" s="5">
        <f t="shared" si="47"/>
        <v>-35000</v>
      </c>
      <c r="I1190" s="38">
        <f t="shared" si="46"/>
        <v>10.204081632653061</v>
      </c>
      <c r="K1190" t="s">
        <v>0</v>
      </c>
      <c r="M1190" s="2">
        <v>490</v>
      </c>
    </row>
    <row r="1191" spans="2:13" ht="12.75">
      <c r="B1191" s="273">
        <v>5000</v>
      </c>
      <c r="C1191" s="1" t="s">
        <v>0</v>
      </c>
      <c r="D1191" s="1" t="s">
        <v>473</v>
      </c>
      <c r="E1191" s="1" t="s">
        <v>474</v>
      </c>
      <c r="F1191" s="60" t="s">
        <v>482</v>
      </c>
      <c r="G1191" s="26" t="s">
        <v>138</v>
      </c>
      <c r="H1191" s="5">
        <f t="shared" si="47"/>
        <v>-40000</v>
      </c>
      <c r="I1191" s="38">
        <f t="shared" si="46"/>
        <v>10.204081632653061</v>
      </c>
      <c r="K1191" t="s">
        <v>0</v>
      </c>
      <c r="M1191" s="2">
        <v>490</v>
      </c>
    </row>
    <row r="1192" spans="2:13" ht="12.75">
      <c r="B1192" s="273">
        <v>5000</v>
      </c>
      <c r="C1192" s="1" t="s">
        <v>0</v>
      </c>
      <c r="D1192" s="1" t="s">
        <v>473</v>
      </c>
      <c r="E1192" s="1" t="s">
        <v>474</v>
      </c>
      <c r="F1192" s="60" t="s">
        <v>483</v>
      </c>
      <c r="G1192" s="26" t="s">
        <v>140</v>
      </c>
      <c r="H1192" s="5">
        <f t="shared" si="47"/>
        <v>-45000</v>
      </c>
      <c r="I1192" s="38">
        <f t="shared" si="46"/>
        <v>10.204081632653061</v>
      </c>
      <c r="K1192" t="s">
        <v>0</v>
      </c>
      <c r="M1192" s="2">
        <v>490</v>
      </c>
    </row>
    <row r="1193" spans="2:13" ht="12.75">
      <c r="B1193" s="273">
        <v>5000</v>
      </c>
      <c r="C1193" s="1" t="s">
        <v>0</v>
      </c>
      <c r="D1193" s="1" t="s">
        <v>473</v>
      </c>
      <c r="E1193" s="1" t="s">
        <v>474</v>
      </c>
      <c r="F1193" s="60" t="s">
        <v>484</v>
      </c>
      <c r="G1193" s="26" t="s">
        <v>213</v>
      </c>
      <c r="H1193" s="5">
        <f t="shared" si="47"/>
        <v>-50000</v>
      </c>
      <c r="I1193" s="38">
        <f t="shared" si="46"/>
        <v>10.204081632653061</v>
      </c>
      <c r="K1193" t="s">
        <v>0</v>
      </c>
      <c r="M1193" s="2">
        <v>490</v>
      </c>
    </row>
    <row r="1194" spans="2:13" ht="12.75">
      <c r="B1194" s="273">
        <v>5000</v>
      </c>
      <c r="C1194" s="1" t="s">
        <v>0</v>
      </c>
      <c r="D1194" s="1" t="s">
        <v>473</v>
      </c>
      <c r="E1194" s="1" t="s">
        <v>474</v>
      </c>
      <c r="F1194" s="60" t="s">
        <v>485</v>
      </c>
      <c r="G1194" s="26" t="s">
        <v>219</v>
      </c>
      <c r="H1194" s="5">
        <f t="shared" si="47"/>
        <v>-55000</v>
      </c>
      <c r="I1194" s="38">
        <f t="shared" si="46"/>
        <v>10.204081632653061</v>
      </c>
      <c r="K1194" t="s">
        <v>0</v>
      </c>
      <c r="M1194" s="2">
        <v>490</v>
      </c>
    </row>
    <row r="1195" spans="2:13" ht="12.75">
      <c r="B1195" s="273">
        <v>5000</v>
      </c>
      <c r="C1195" s="1" t="s">
        <v>0</v>
      </c>
      <c r="D1195" s="1" t="s">
        <v>473</v>
      </c>
      <c r="E1195" s="1" t="s">
        <v>474</v>
      </c>
      <c r="F1195" s="60" t="s">
        <v>486</v>
      </c>
      <c r="G1195" s="26" t="s">
        <v>221</v>
      </c>
      <c r="H1195" s="5">
        <f t="shared" si="47"/>
        <v>-60000</v>
      </c>
      <c r="I1195" s="38">
        <f t="shared" si="46"/>
        <v>10.204081632653061</v>
      </c>
      <c r="K1195" t="s">
        <v>0</v>
      </c>
      <c r="M1195" s="2">
        <v>490</v>
      </c>
    </row>
    <row r="1196" spans="2:13" ht="12.75">
      <c r="B1196" s="273">
        <v>5000</v>
      </c>
      <c r="C1196" s="1" t="s">
        <v>0</v>
      </c>
      <c r="D1196" s="1" t="s">
        <v>473</v>
      </c>
      <c r="E1196" s="1" t="s">
        <v>474</v>
      </c>
      <c r="F1196" s="60" t="s">
        <v>487</v>
      </c>
      <c r="G1196" s="26" t="s">
        <v>223</v>
      </c>
      <c r="H1196" s="5">
        <f t="shared" si="47"/>
        <v>-65000</v>
      </c>
      <c r="I1196" s="38">
        <f t="shared" si="46"/>
        <v>10.204081632653061</v>
      </c>
      <c r="K1196" t="s">
        <v>0</v>
      </c>
      <c r="M1196" s="2">
        <v>490</v>
      </c>
    </row>
    <row r="1197" spans="2:13" ht="12.75">
      <c r="B1197" s="273">
        <v>5000</v>
      </c>
      <c r="C1197" s="1" t="s">
        <v>0</v>
      </c>
      <c r="D1197" s="1" t="s">
        <v>473</v>
      </c>
      <c r="E1197" s="1" t="s">
        <v>474</v>
      </c>
      <c r="F1197" s="60" t="s">
        <v>488</v>
      </c>
      <c r="G1197" s="26" t="s">
        <v>227</v>
      </c>
      <c r="H1197" s="5">
        <f t="shared" si="47"/>
        <v>-70000</v>
      </c>
      <c r="I1197" s="38">
        <f t="shared" si="46"/>
        <v>10.204081632653061</v>
      </c>
      <c r="K1197" t="s">
        <v>0</v>
      </c>
      <c r="M1197" s="2">
        <v>490</v>
      </c>
    </row>
    <row r="1198" spans="2:13" ht="12.75">
      <c r="B1198" s="273">
        <v>5000</v>
      </c>
      <c r="C1198" s="1" t="s">
        <v>0</v>
      </c>
      <c r="D1198" s="1" t="s">
        <v>473</v>
      </c>
      <c r="E1198" s="1" t="s">
        <v>474</v>
      </c>
      <c r="F1198" s="60" t="s">
        <v>489</v>
      </c>
      <c r="G1198" s="26" t="s">
        <v>229</v>
      </c>
      <c r="H1198" s="5">
        <f t="shared" si="47"/>
        <v>-75000</v>
      </c>
      <c r="I1198" s="38">
        <f t="shared" si="46"/>
        <v>10.204081632653061</v>
      </c>
      <c r="K1198" t="s">
        <v>0</v>
      </c>
      <c r="M1198" s="2">
        <v>490</v>
      </c>
    </row>
    <row r="1199" spans="2:13" ht="12.75">
      <c r="B1199" s="274">
        <v>5000</v>
      </c>
      <c r="C1199" s="1" t="s">
        <v>0</v>
      </c>
      <c r="D1199" s="1" t="s">
        <v>473</v>
      </c>
      <c r="E1199" s="1" t="s">
        <v>474</v>
      </c>
      <c r="F1199" s="60" t="s">
        <v>490</v>
      </c>
      <c r="G1199" s="26" t="s">
        <v>236</v>
      </c>
      <c r="H1199" s="5">
        <f t="shared" si="47"/>
        <v>-80000</v>
      </c>
      <c r="I1199" s="38">
        <f t="shared" si="46"/>
        <v>10.204081632653061</v>
      </c>
      <c r="K1199" t="s">
        <v>0</v>
      </c>
      <c r="M1199" s="2">
        <v>490</v>
      </c>
    </row>
    <row r="1200" spans="2:13" ht="12.75">
      <c r="B1200" s="273">
        <v>5000</v>
      </c>
      <c r="C1200" s="1" t="s">
        <v>0</v>
      </c>
      <c r="D1200" s="1" t="s">
        <v>473</v>
      </c>
      <c r="E1200" s="1" t="s">
        <v>474</v>
      </c>
      <c r="F1200" s="60" t="s">
        <v>491</v>
      </c>
      <c r="G1200" s="26" t="s">
        <v>280</v>
      </c>
      <c r="H1200" s="5">
        <f t="shared" si="47"/>
        <v>-85000</v>
      </c>
      <c r="I1200" s="38">
        <f t="shared" si="46"/>
        <v>10.204081632653061</v>
      </c>
      <c r="K1200" t="s">
        <v>0</v>
      </c>
      <c r="M1200" s="2">
        <v>490</v>
      </c>
    </row>
    <row r="1201" spans="2:13" ht="12.75">
      <c r="B1201" s="273">
        <v>7000</v>
      </c>
      <c r="C1201" s="1" t="s">
        <v>0</v>
      </c>
      <c r="D1201" s="1" t="s">
        <v>473</v>
      </c>
      <c r="E1201" s="1" t="s">
        <v>474</v>
      </c>
      <c r="F1201" s="60" t="s">
        <v>492</v>
      </c>
      <c r="G1201" s="26" t="s">
        <v>282</v>
      </c>
      <c r="H1201" s="5">
        <f t="shared" si="47"/>
        <v>-92000</v>
      </c>
      <c r="I1201" s="38">
        <f t="shared" si="46"/>
        <v>14.285714285714286</v>
      </c>
      <c r="K1201" t="s">
        <v>0</v>
      </c>
      <c r="M1201" s="2">
        <v>490</v>
      </c>
    </row>
    <row r="1202" spans="2:13" ht="12.75">
      <c r="B1202" s="273">
        <v>5000</v>
      </c>
      <c r="C1202" s="1" t="s">
        <v>0</v>
      </c>
      <c r="D1202" s="1" t="s">
        <v>473</v>
      </c>
      <c r="E1202" s="1" t="s">
        <v>474</v>
      </c>
      <c r="F1202" s="60" t="s">
        <v>493</v>
      </c>
      <c r="G1202" s="26" t="s">
        <v>237</v>
      </c>
      <c r="H1202" s="5">
        <f t="shared" si="47"/>
        <v>-97000</v>
      </c>
      <c r="I1202" s="38">
        <f t="shared" si="46"/>
        <v>10.204081632653061</v>
      </c>
      <c r="K1202" t="s">
        <v>0</v>
      </c>
      <c r="M1202" s="2">
        <v>490</v>
      </c>
    </row>
    <row r="1203" spans="2:13" ht="12.75">
      <c r="B1203" s="273">
        <v>4000</v>
      </c>
      <c r="C1203" s="1" t="s">
        <v>0</v>
      </c>
      <c r="D1203" s="1" t="s">
        <v>473</v>
      </c>
      <c r="E1203" s="1" t="s">
        <v>474</v>
      </c>
      <c r="F1203" s="60" t="s">
        <v>494</v>
      </c>
      <c r="G1203" s="26" t="s">
        <v>324</v>
      </c>
      <c r="H1203" s="5">
        <f t="shared" si="47"/>
        <v>-101000</v>
      </c>
      <c r="I1203" s="38">
        <f t="shared" si="46"/>
        <v>8.16326530612245</v>
      </c>
      <c r="K1203" t="s">
        <v>0</v>
      </c>
      <c r="M1203" s="2">
        <v>490</v>
      </c>
    </row>
    <row r="1204" spans="2:13" ht="12.75">
      <c r="B1204" s="273">
        <v>5000</v>
      </c>
      <c r="C1204" s="1" t="s">
        <v>0</v>
      </c>
      <c r="D1204" s="1" t="s">
        <v>473</v>
      </c>
      <c r="E1204" s="1" t="s">
        <v>474</v>
      </c>
      <c r="F1204" s="60" t="s">
        <v>495</v>
      </c>
      <c r="G1204" s="26" t="s">
        <v>325</v>
      </c>
      <c r="H1204" s="5">
        <f t="shared" si="47"/>
        <v>-106000</v>
      </c>
      <c r="I1204" s="38">
        <f t="shared" si="46"/>
        <v>10.204081632653061</v>
      </c>
      <c r="K1204" t="s">
        <v>0</v>
      </c>
      <c r="M1204" s="2">
        <v>490</v>
      </c>
    </row>
    <row r="1205" spans="2:13" ht="12.75">
      <c r="B1205" s="273">
        <v>2500</v>
      </c>
      <c r="C1205" s="1" t="s">
        <v>0</v>
      </c>
      <c r="D1205" s="11" t="s">
        <v>473</v>
      </c>
      <c r="E1205" s="1" t="s">
        <v>496</v>
      </c>
      <c r="F1205" s="60" t="s">
        <v>497</v>
      </c>
      <c r="G1205" s="26" t="s">
        <v>22</v>
      </c>
      <c r="H1205" s="5">
        <f t="shared" si="47"/>
        <v>-108500</v>
      </c>
      <c r="I1205" s="38">
        <f t="shared" si="46"/>
        <v>5.1020408163265305</v>
      </c>
      <c r="K1205" t="s">
        <v>0</v>
      </c>
      <c r="M1205" s="2">
        <v>490</v>
      </c>
    </row>
    <row r="1206" spans="2:13" ht="12.75">
      <c r="B1206" s="273">
        <v>2500</v>
      </c>
      <c r="C1206" s="1" t="s">
        <v>0</v>
      </c>
      <c r="D1206" s="1" t="s">
        <v>473</v>
      </c>
      <c r="E1206" s="1" t="s">
        <v>496</v>
      </c>
      <c r="F1206" s="60" t="s">
        <v>498</v>
      </c>
      <c r="G1206" s="26" t="s">
        <v>24</v>
      </c>
      <c r="H1206" s="5">
        <f t="shared" si="47"/>
        <v>-111000</v>
      </c>
      <c r="I1206" s="38">
        <f t="shared" si="46"/>
        <v>5.1020408163265305</v>
      </c>
      <c r="K1206" t="s">
        <v>0</v>
      </c>
      <c r="M1206" s="2">
        <v>490</v>
      </c>
    </row>
    <row r="1207" spans="2:13" ht="12.75">
      <c r="B1207" s="273">
        <v>2500</v>
      </c>
      <c r="C1207" s="1" t="s">
        <v>0</v>
      </c>
      <c r="D1207" s="1" t="s">
        <v>473</v>
      </c>
      <c r="E1207" s="1" t="s">
        <v>496</v>
      </c>
      <c r="F1207" s="60" t="s">
        <v>499</v>
      </c>
      <c r="G1207" s="26" t="s">
        <v>28</v>
      </c>
      <c r="H1207" s="5">
        <f t="shared" si="47"/>
        <v>-113500</v>
      </c>
      <c r="I1207" s="38">
        <f t="shared" si="46"/>
        <v>5.1020408163265305</v>
      </c>
      <c r="K1207" t="s">
        <v>0</v>
      </c>
      <c r="M1207" s="2">
        <v>490</v>
      </c>
    </row>
    <row r="1208" spans="2:13" ht="12.75">
      <c r="B1208" s="273">
        <v>2500</v>
      </c>
      <c r="C1208" s="1" t="s">
        <v>0</v>
      </c>
      <c r="D1208" s="1" t="s">
        <v>473</v>
      </c>
      <c r="E1208" s="1" t="s">
        <v>496</v>
      </c>
      <c r="F1208" s="60" t="s">
        <v>500</v>
      </c>
      <c r="G1208" s="26" t="s">
        <v>138</v>
      </c>
      <c r="H1208" s="5">
        <f t="shared" si="47"/>
        <v>-116000</v>
      </c>
      <c r="I1208" s="38">
        <f t="shared" si="46"/>
        <v>5.1020408163265305</v>
      </c>
      <c r="K1208" t="s">
        <v>0</v>
      </c>
      <c r="M1208" s="2">
        <v>490</v>
      </c>
    </row>
    <row r="1209" spans="2:13" ht="12.75">
      <c r="B1209" s="273">
        <v>2500</v>
      </c>
      <c r="C1209" s="1" t="s">
        <v>0</v>
      </c>
      <c r="D1209" s="1" t="s">
        <v>473</v>
      </c>
      <c r="E1209" s="1" t="s">
        <v>496</v>
      </c>
      <c r="F1209" s="60" t="s">
        <v>501</v>
      </c>
      <c r="G1209" s="26" t="s">
        <v>227</v>
      </c>
      <c r="H1209" s="5">
        <f t="shared" si="47"/>
        <v>-118500</v>
      </c>
      <c r="I1209" s="38">
        <f t="shared" si="46"/>
        <v>5.1020408163265305</v>
      </c>
      <c r="K1209" t="s">
        <v>0</v>
      </c>
      <c r="M1209" s="2">
        <v>490</v>
      </c>
    </row>
    <row r="1210" spans="2:13" ht="12.75">
      <c r="B1210" s="273">
        <v>2500</v>
      </c>
      <c r="C1210" s="1" t="s">
        <v>0</v>
      </c>
      <c r="D1210" s="1" t="s">
        <v>473</v>
      </c>
      <c r="E1210" s="1" t="s">
        <v>496</v>
      </c>
      <c r="F1210" s="60" t="s">
        <v>502</v>
      </c>
      <c r="G1210" s="26" t="s">
        <v>229</v>
      </c>
      <c r="H1210" s="5">
        <f t="shared" si="47"/>
        <v>-121000</v>
      </c>
      <c r="I1210" s="38">
        <f t="shared" si="46"/>
        <v>5.1020408163265305</v>
      </c>
      <c r="K1210" t="s">
        <v>0</v>
      </c>
      <c r="M1210" s="2">
        <v>490</v>
      </c>
    </row>
    <row r="1211" spans="2:13" ht="12.75">
      <c r="B1211" s="273">
        <v>2500</v>
      </c>
      <c r="C1211" s="1" t="s">
        <v>0</v>
      </c>
      <c r="D1211" s="1" t="s">
        <v>473</v>
      </c>
      <c r="E1211" s="1" t="s">
        <v>496</v>
      </c>
      <c r="F1211" s="60" t="s">
        <v>503</v>
      </c>
      <c r="G1211" s="26" t="s">
        <v>324</v>
      </c>
      <c r="H1211" s="5">
        <f t="shared" si="47"/>
        <v>-123500</v>
      </c>
      <c r="I1211" s="38">
        <f t="shared" si="46"/>
        <v>5.1020408163265305</v>
      </c>
      <c r="K1211" t="s">
        <v>0</v>
      </c>
      <c r="M1211" s="2">
        <v>490</v>
      </c>
    </row>
    <row r="1212" spans="2:13" ht="12.75">
      <c r="B1212" s="273">
        <v>2000</v>
      </c>
      <c r="C1212" s="1" t="s">
        <v>0</v>
      </c>
      <c r="D1212" s="1" t="s">
        <v>473</v>
      </c>
      <c r="E1212" s="1" t="s">
        <v>504</v>
      </c>
      <c r="F1212" s="60" t="s">
        <v>505</v>
      </c>
      <c r="G1212" s="26" t="s">
        <v>24</v>
      </c>
      <c r="H1212" s="5">
        <f t="shared" si="47"/>
        <v>-125500</v>
      </c>
      <c r="I1212" s="38">
        <f t="shared" si="46"/>
        <v>4.081632653061225</v>
      </c>
      <c r="K1212" t="s">
        <v>0</v>
      </c>
      <c r="M1212" s="2">
        <v>490</v>
      </c>
    </row>
    <row r="1213" spans="2:13" ht="12.75">
      <c r="B1213" s="273">
        <v>2000</v>
      </c>
      <c r="C1213" s="1" t="s">
        <v>0</v>
      </c>
      <c r="D1213" s="1" t="s">
        <v>473</v>
      </c>
      <c r="E1213" s="1" t="s">
        <v>504</v>
      </c>
      <c r="F1213" s="60" t="s">
        <v>506</v>
      </c>
      <c r="G1213" s="26" t="s">
        <v>26</v>
      </c>
      <c r="H1213" s="5">
        <f t="shared" si="47"/>
        <v>-127500</v>
      </c>
      <c r="I1213" s="38">
        <f t="shared" si="46"/>
        <v>4.081632653061225</v>
      </c>
      <c r="K1213" t="s">
        <v>0</v>
      </c>
      <c r="M1213" s="2">
        <v>490</v>
      </c>
    </row>
    <row r="1214" spans="2:13" ht="12.75">
      <c r="B1214" s="273">
        <v>3000</v>
      </c>
      <c r="C1214" s="1" t="s">
        <v>0</v>
      </c>
      <c r="D1214" s="1" t="s">
        <v>473</v>
      </c>
      <c r="E1214" s="1" t="s">
        <v>504</v>
      </c>
      <c r="F1214" s="60" t="s">
        <v>507</v>
      </c>
      <c r="G1214" s="26" t="s">
        <v>28</v>
      </c>
      <c r="H1214" s="5">
        <f t="shared" si="47"/>
        <v>-130500</v>
      </c>
      <c r="I1214" s="38">
        <f t="shared" si="46"/>
        <v>6.122448979591836</v>
      </c>
      <c r="K1214" t="s">
        <v>0</v>
      </c>
      <c r="M1214" s="2">
        <v>490</v>
      </c>
    </row>
    <row r="1215" spans="2:13" ht="12.75">
      <c r="B1215" s="273">
        <v>3000</v>
      </c>
      <c r="C1215" s="1" t="s">
        <v>0</v>
      </c>
      <c r="D1215" s="1" t="s">
        <v>473</v>
      </c>
      <c r="E1215" s="1" t="s">
        <v>504</v>
      </c>
      <c r="F1215" s="60" t="s">
        <v>508</v>
      </c>
      <c r="G1215" s="26" t="s">
        <v>30</v>
      </c>
      <c r="H1215" s="5">
        <f t="shared" si="47"/>
        <v>-133500</v>
      </c>
      <c r="I1215" s="38">
        <f t="shared" si="46"/>
        <v>6.122448979591836</v>
      </c>
      <c r="K1215" t="s">
        <v>0</v>
      </c>
      <c r="M1215" s="2">
        <v>490</v>
      </c>
    </row>
    <row r="1216" spans="2:13" ht="12.75">
      <c r="B1216" s="273">
        <v>3000</v>
      </c>
      <c r="C1216" s="1" t="s">
        <v>0</v>
      </c>
      <c r="D1216" s="1" t="s">
        <v>473</v>
      </c>
      <c r="E1216" s="1" t="s">
        <v>504</v>
      </c>
      <c r="F1216" s="60" t="s">
        <v>509</v>
      </c>
      <c r="G1216" s="26" t="s">
        <v>74</v>
      </c>
      <c r="H1216" s="5">
        <f t="shared" si="47"/>
        <v>-136500</v>
      </c>
      <c r="I1216" s="38">
        <f t="shared" si="46"/>
        <v>6.122448979591836</v>
      </c>
      <c r="K1216" t="s">
        <v>0</v>
      </c>
      <c r="M1216" s="2">
        <v>490</v>
      </c>
    </row>
    <row r="1217" spans="2:13" ht="12.75">
      <c r="B1217" s="273">
        <v>3000</v>
      </c>
      <c r="C1217" s="1" t="s">
        <v>0</v>
      </c>
      <c r="D1217" s="1" t="s">
        <v>473</v>
      </c>
      <c r="E1217" s="1" t="s">
        <v>504</v>
      </c>
      <c r="F1217" s="60" t="s">
        <v>510</v>
      </c>
      <c r="G1217" s="26" t="s">
        <v>138</v>
      </c>
      <c r="H1217" s="5">
        <f t="shared" si="47"/>
        <v>-139500</v>
      </c>
      <c r="I1217" s="38">
        <f t="shared" si="46"/>
        <v>6.122448979591836</v>
      </c>
      <c r="K1217" t="s">
        <v>0</v>
      </c>
      <c r="M1217" s="2">
        <v>490</v>
      </c>
    </row>
    <row r="1218" spans="2:13" ht="12.75">
      <c r="B1218" s="273">
        <v>3000</v>
      </c>
      <c r="C1218" s="1" t="s">
        <v>0</v>
      </c>
      <c r="D1218" s="1" t="s">
        <v>473</v>
      </c>
      <c r="E1218" s="1" t="s">
        <v>504</v>
      </c>
      <c r="F1218" s="60" t="s">
        <v>511</v>
      </c>
      <c r="G1218" s="26" t="s">
        <v>140</v>
      </c>
      <c r="H1218" s="5">
        <f t="shared" si="47"/>
        <v>-142500</v>
      </c>
      <c r="I1218" s="38">
        <f t="shared" si="46"/>
        <v>6.122448979591836</v>
      </c>
      <c r="K1218" t="s">
        <v>0</v>
      </c>
      <c r="M1218" s="2">
        <v>490</v>
      </c>
    </row>
    <row r="1219" spans="2:13" ht="12.75">
      <c r="B1219" s="273">
        <v>3000</v>
      </c>
      <c r="C1219" s="1" t="s">
        <v>0</v>
      </c>
      <c r="D1219" s="1" t="s">
        <v>473</v>
      </c>
      <c r="E1219" s="1" t="s">
        <v>504</v>
      </c>
      <c r="F1219" s="60" t="s">
        <v>512</v>
      </c>
      <c r="G1219" s="26" t="s">
        <v>227</v>
      </c>
      <c r="H1219" s="5">
        <f t="shared" si="47"/>
        <v>-145500</v>
      </c>
      <c r="I1219" s="38">
        <f t="shared" si="46"/>
        <v>6.122448979591836</v>
      </c>
      <c r="K1219" t="s">
        <v>0</v>
      </c>
      <c r="M1219" s="2">
        <v>490</v>
      </c>
    </row>
    <row r="1220" spans="2:13" ht="12.75">
      <c r="B1220" s="273">
        <v>3000</v>
      </c>
      <c r="C1220" s="1" t="s">
        <v>0</v>
      </c>
      <c r="D1220" s="1" t="s">
        <v>473</v>
      </c>
      <c r="E1220" s="1" t="s">
        <v>504</v>
      </c>
      <c r="F1220" s="60" t="s">
        <v>513</v>
      </c>
      <c r="G1220" s="26" t="s">
        <v>229</v>
      </c>
      <c r="H1220" s="5">
        <f t="shared" si="47"/>
        <v>-148500</v>
      </c>
      <c r="I1220" s="38">
        <f t="shared" si="46"/>
        <v>6.122448979591836</v>
      </c>
      <c r="K1220" t="s">
        <v>0</v>
      </c>
      <c r="M1220" s="2">
        <v>490</v>
      </c>
    </row>
    <row r="1221" spans="2:13" ht="12.75">
      <c r="B1221" s="273">
        <v>2000</v>
      </c>
      <c r="C1221" s="1" t="s">
        <v>0</v>
      </c>
      <c r="D1221" s="1" t="s">
        <v>473</v>
      </c>
      <c r="E1221" s="1" t="s">
        <v>504</v>
      </c>
      <c r="F1221" s="60" t="s">
        <v>514</v>
      </c>
      <c r="G1221" s="26" t="s">
        <v>280</v>
      </c>
      <c r="H1221" s="5">
        <f t="shared" si="47"/>
        <v>-150500</v>
      </c>
      <c r="I1221" s="38">
        <f t="shared" si="46"/>
        <v>4.081632653061225</v>
      </c>
      <c r="K1221" t="s">
        <v>0</v>
      </c>
      <c r="M1221" s="2">
        <v>490</v>
      </c>
    </row>
    <row r="1222" spans="2:13" ht="12.75">
      <c r="B1222" s="273">
        <v>2000</v>
      </c>
      <c r="C1222" s="1" t="s">
        <v>0</v>
      </c>
      <c r="D1222" s="1" t="s">
        <v>473</v>
      </c>
      <c r="E1222" s="1" t="s">
        <v>504</v>
      </c>
      <c r="F1222" s="60" t="s">
        <v>515</v>
      </c>
      <c r="G1222" s="26" t="s">
        <v>237</v>
      </c>
      <c r="H1222" s="5">
        <f t="shared" si="47"/>
        <v>-152500</v>
      </c>
      <c r="I1222" s="38">
        <f t="shared" si="46"/>
        <v>4.081632653061225</v>
      </c>
      <c r="K1222" t="s">
        <v>0</v>
      </c>
      <c r="M1222" s="2">
        <v>490</v>
      </c>
    </row>
    <row r="1223" spans="1:13" s="14" customFormat="1" ht="12.75">
      <c r="A1223" s="1"/>
      <c r="B1223" s="273">
        <v>2000</v>
      </c>
      <c r="C1223" s="1" t="s">
        <v>0</v>
      </c>
      <c r="D1223" s="1" t="s">
        <v>473</v>
      </c>
      <c r="E1223" s="1" t="s">
        <v>504</v>
      </c>
      <c r="F1223" s="60" t="s">
        <v>516</v>
      </c>
      <c r="G1223" s="26" t="s">
        <v>324</v>
      </c>
      <c r="H1223" s="5">
        <f t="shared" si="47"/>
        <v>-154500</v>
      </c>
      <c r="I1223" s="38">
        <f t="shared" si="46"/>
        <v>4.081632653061225</v>
      </c>
      <c r="J1223"/>
      <c r="K1223" t="s">
        <v>0</v>
      </c>
      <c r="L1223"/>
      <c r="M1223" s="2">
        <v>490</v>
      </c>
    </row>
    <row r="1224" spans="2:13" ht="12.75">
      <c r="B1224" s="273">
        <v>2000</v>
      </c>
      <c r="C1224" s="1" t="s">
        <v>0</v>
      </c>
      <c r="D1224" s="1" t="s">
        <v>473</v>
      </c>
      <c r="E1224" s="1" t="s">
        <v>504</v>
      </c>
      <c r="F1224" s="60" t="s">
        <v>517</v>
      </c>
      <c r="G1224" s="26" t="s">
        <v>325</v>
      </c>
      <c r="H1224" s="5">
        <f t="shared" si="47"/>
        <v>-156500</v>
      </c>
      <c r="I1224" s="38">
        <f t="shared" si="46"/>
        <v>4.081632653061225</v>
      </c>
      <c r="K1224" t="s">
        <v>0</v>
      </c>
      <c r="M1224" s="2">
        <v>490</v>
      </c>
    </row>
    <row r="1225" spans="2:13" ht="12.75">
      <c r="B1225" s="273">
        <v>2500</v>
      </c>
      <c r="C1225" s="1" t="s">
        <v>0</v>
      </c>
      <c r="D1225" s="11" t="s">
        <v>473</v>
      </c>
      <c r="E1225" s="1" t="s">
        <v>518</v>
      </c>
      <c r="F1225" s="60" t="s">
        <v>497</v>
      </c>
      <c r="G1225" s="26" t="s">
        <v>22</v>
      </c>
      <c r="H1225" s="5">
        <f t="shared" si="47"/>
        <v>-159000</v>
      </c>
      <c r="I1225" s="38">
        <f t="shared" si="46"/>
        <v>5.1020408163265305</v>
      </c>
      <c r="K1225" t="s">
        <v>0</v>
      </c>
      <c r="M1225" s="2">
        <v>490</v>
      </c>
    </row>
    <row r="1226" spans="2:13" ht="12.75">
      <c r="B1226" s="273">
        <v>2500</v>
      </c>
      <c r="C1226" s="1" t="s">
        <v>0</v>
      </c>
      <c r="D1226" s="1" t="s">
        <v>473</v>
      </c>
      <c r="E1226" s="1" t="s">
        <v>518</v>
      </c>
      <c r="F1226" s="60" t="s">
        <v>519</v>
      </c>
      <c r="G1226" s="26" t="s">
        <v>24</v>
      </c>
      <c r="H1226" s="5">
        <f t="shared" si="47"/>
        <v>-161500</v>
      </c>
      <c r="I1226" s="38">
        <f t="shared" si="46"/>
        <v>5.1020408163265305</v>
      </c>
      <c r="K1226" t="s">
        <v>0</v>
      </c>
      <c r="M1226" s="2">
        <v>490</v>
      </c>
    </row>
    <row r="1227" spans="1:13" ht="12.75">
      <c r="A1227" s="11"/>
      <c r="B1227" s="42">
        <v>2500</v>
      </c>
      <c r="C1227" s="11" t="s">
        <v>0</v>
      </c>
      <c r="D1227" s="11" t="s">
        <v>473</v>
      </c>
      <c r="E1227" s="11" t="s">
        <v>518</v>
      </c>
      <c r="F1227" s="80" t="s">
        <v>520</v>
      </c>
      <c r="G1227" s="29" t="s">
        <v>26</v>
      </c>
      <c r="H1227" s="5">
        <f t="shared" si="47"/>
        <v>-164000</v>
      </c>
      <c r="I1227" s="38">
        <f t="shared" si="46"/>
        <v>5.1020408163265305</v>
      </c>
      <c r="J1227" s="14"/>
      <c r="K1227" s="14" t="s">
        <v>0</v>
      </c>
      <c r="L1227" s="14"/>
      <c r="M1227" s="2">
        <v>490</v>
      </c>
    </row>
    <row r="1228" spans="2:13" ht="12.75">
      <c r="B1228" s="273">
        <v>2500</v>
      </c>
      <c r="C1228" s="1" t="s">
        <v>0</v>
      </c>
      <c r="D1228" s="1" t="s">
        <v>473</v>
      </c>
      <c r="E1228" s="1" t="s">
        <v>518</v>
      </c>
      <c r="F1228" s="60" t="s">
        <v>521</v>
      </c>
      <c r="G1228" s="26" t="s">
        <v>28</v>
      </c>
      <c r="H1228" s="5">
        <f t="shared" si="47"/>
        <v>-166500</v>
      </c>
      <c r="I1228" s="38">
        <f t="shared" si="46"/>
        <v>5.1020408163265305</v>
      </c>
      <c r="K1228" t="s">
        <v>0</v>
      </c>
      <c r="M1228" s="2">
        <v>490</v>
      </c>
    </row>
    <row r="1229" spans="2:13" ht="12.75">
      <c r="B1229" s="273">
        <v>2500</v>
      </c>
      <c r="C1229" s="1" t="s">
        <v>0</v>
      </c>
      <c r="D1229" s="1" t="s">
        <v>473</v>
      </c>
      <c r="E1229" s="1" t="s">
        <v>518</v>
      </c>
      <c r="F1229" s="60" t="s">
        <v>522</v>
      </c>
      <c r="G1229" s="26" t="s">
        <v>30</v>
      </c>
      <c r="H1229" s="5">
        <f t="shared" si="47"/>
        <v>-169000</v>
      </c>
      <c r="I1229" s="38">
        <f t="shared" si="46"/>
        <v>5.1020408163265305</v>
      </c>
      <c r="K1229" t="s">
        <v>0</v>
      </c>
      <c r="M1229" s="2">
        <v>490</v>
      </c>
    </row>
    <row r="1230" spans="2:13" ht="12.75">
      <c r="B1230" s="273">
        <v>2500</v>
      </c>
      <c r="C1230" s="1" t="s">
        <v>0</v>
      </c>
      <c r="D1230" s="1" t="s">
        <v>473</v>
      </c>
      <c r="E1230" s="1" t="s">
        <v>518</v>
      </c>
      <c r="F1230" s="60" t="s">
        <v>523</v>
      </c>
      <c r="G1230" s="26" t="s">
        <v>72</v>
      </c>
      <c r="H1230" s="5">
        <f t="shared" si="47"/>
        <v>-171500</v>
      </c>
      <c r="I1230" s="38">
        <f t="shared" si="46"/>
        <v>5.1020408163265305</v>
      </c>
      <c r="K1230" t="s">
        <v>0</v>
      </c>
      <c r="M1230" s="2">
        <v>490</v>
      </c>
    </row>
    <row r="1231" spans="2:13" ht="12.75">
      <c r="B1231" s="273">
        <v>2500</v>
      </c>
      <c r="C1231" s="1" t="s">
        <v>0</v>
      </c>
      <c r="D1231" s="1" t="s">
        <v>473</v>
      </c>
      <c r="E1231" s="1" t="s">
        <v>518</v>
      </c>
      <c r="F1231" s="60" t="s">
        <v>524</v>
      </c>
      <c r="G1231" s="26" t="s">
        <v>138</v>
      </c>
      <c r="H1231" s="5">
        <f t="shared" si="47"/>
        <v>-174000</v>
      </c>
      <c r="I1231" s="38">
        <f t="shared" si="46"/>
        <v>5.1020408163265305</v>
      </c>
      <c r="K1231" t="s">
        <v>0</v>
      </c>
      <c r="M1231" s="2">
        <v>490</v>
      </c>
    </row>
    <row r="1232" spans="2:13" ht="12.75">
      <c r="B1232" s="273">
        <v>2500</v>
      </c>
      <c r="C1232" s="1" t="s">
        <v>0</v>
      </c>
      <c r="D1232" s="1" t="s">
        <v>473</v>
      </c>
      <c r="E1232" s="1" t="s">
        <v>518</v>
      </c>
      <c r="F1232" s="60" t="s">
        <v>525</v>
      </c>
      <c r="G1232" s="26" t="s">
        <v>140</v>
      </c>
      <c r="H1232" s="5">
        <f t="shared" si="47"/>
        <v>-176500</v>
      </c>
      <c r="I1232" s="38">
        <f t="shared" si="46"/>
        <v>5.1020408163265305</v>
      </c>
      <c r="K1232" t="s">
        <v>0</v>
      </c>
      <c r="M1232" s="2">
        <v>490</v>
      </c>
    </row>
    <row r="1233" spans="2:13" ht="12.75">
      <c r="B1233" s="273">
        <v>2500</v>
      </c>
      <c r="C1233" s="1" t="s">
        <v>0</v>
      </c>
      <c r="D1233" s="1" t="s">
        <v>473</v>
      </c>
      <c r="E1233" s="1" t="s">
        <v>518</v>
      </c>
      <c r="F1233" s="60" t="s">
        <v>526</v>
      </c>
      <c r="G1233" s="26" t="s">
        <v>213</v>
      </c>
      <c r="H1233" s="5">
        <f t="shared" si="47"/>
        <v>-179000</v>
      </c>
      <c r="I1233" s="38">
        <f t="shared" si="46"/>
        <v>5.1020408163265305</v>
      </c>
      <c r="K1233" t="s">
        <v>0</v>
      </c>
      <c r="M1233" s="2">
        <v>490</v>
      </c>
    </row>
    <row r="1234" spans="2:13" ht="12.75">
      <c r="B1234" s="273">
        <v>2500</v>
      </c>
      <c r="C1234" s="1" t="s">
        <v>0</v>
      </c>
      <c r="D1234" s="1" t="s">
        <v>473</v>
      </c>
      <c r="E1234" s="1" t="s">
        <v>518</v>
      </c>
      <c r="F1234" s="60" t="s">
        <v>527</v>
      </c>
      <c r="G1234" s="26" t="s">
        <v>221</v>
      </c>
      <c r="H1234" s="5">
        <f t="shared" si="47"/>
        <v>-181500</v>
      </c>
      <c r="I1234" s="38">
        <f t="shared" si="46"/>
        <v>5.1020408163265305</v>
      </c>
      <c r="K1234" t="s">
        <v>0</v>
      </c>
      <c r="M1234" s="2">
        <v>490</v>
      </c>
    </row>
    <row r="1235" spans="2:13" ht="12.75">
      <c r="B1235" s="273">
        <v>2500</v>
      </c>
      <c r="C1235" s="1" t="s">
        <v>0</v>
      </c>
      <c r="D1235" s="1" t="s">
        <v>473</v>
      </c>
      <c r="E1235" s="1" t="s">
        <v>518</v>
      </c>
      <c r="F1235" s="60" t="s">
        <v>528</v>
      </c>
      <c r="G1235" s="26" t="s">
        <v>229</v>
      </c>
      <c r="H1235" s="5">
        <f t="shared" si="47"/>
        <v>-184000</v>
      </c>
      <c r="I1235" s="38">
        <f t="shared" si="46"/>
        <v>5.1020408163265305</v>
      </c>
      <c r="K1235" t="s">
        <v>0</v>
      </c>
      <c r="M1235" s="2">
        <v>490</v>
      </c>
    </row>
    <row r="1236" spans="2:13" ht="12.75">
      <c r="B1236" s="273">
        <v>2500</v>
      </c>
      <c r="C1236" s="1" t="s">
        <v>0</v>
      </c>
      <c r="D1236" s="1" t="s">
        <v>473</v>
      </c>
      <c r="E1236" s="1" t="s">
        <v>518</v>
      </c>
      <c r="F1236" s="60" t="s">
        <v>529</v>
      </c>
      <c r="G1236" s="26" t="s">
        <v>237</v>
      </c>
      <c r="H1236" s="5">
        <f t="shared" si="47"/>
        <v>-186500</v>
      </c>
      <c r="I1236" s="38">
        <f t="shared" si="46"/>
        <v>5.1020408163265305</v>
      </c>
      <c r="K1236" t="s">
        <v>0</v>
      </c>
      <c r="M1236" s="2">
        <v>490</v>
      </c>
    </row>
    <row r="1237" spans="2:13" ht="12.75">
      <c r="B1237" s="273">
        <v>2500</v>
      </c>
      <c r="C1237" s="1" t="s">
        <v>0</v>
      </c>
      <c r="D1237" s="1" t="s">
        <v>473</v>
      </c>
      <c r="E1237" s="1" t="s">
        <v>518</v>
      </c>
      <c r="F1237" s="60" t="s">
        <v>530</v>
      </c>
      <c r="G1237" s="26" t="s">
        <v>324</v>
      </c>
      <c r="H1237" s="5">
        <f t="shared" si="47"/>
        <v>-189000</v>
      </c>
      <c r="I1237" s="38">
        <f t="shared" si="46"/>
        <v>5.1020408163265305</v>
      </c>
      <c r="K1237" t="s">
        <v>0</v>
      </c>
      <c r="M1237" s="2">
        <v>490</v>
      </c>
    </row>
    <row r="1238" spans="2:13" ht="12.75">
      <c r="B1238" s="273">
        <v>5000</v>
      </c>
      <c r="C1238" s="1" t="s">
        <v>0</v>
      </c>
      <c r="D1238" s="1" t="s">
        <v>473</v>
      </c>
      <c r="E1238" s="1" t="s">
        <v>531</v>
      </c>
      <c r="F1238" s="60" t="s">
        <v>532</v>
      </c>
      <c r="G1238" s="26" t="s">
        <v>24</v>
      </c>
      <c r="H1238" s="5">
        <f t="shared" si="47"/>
        <v>-194000</v>
      </c>
      <c r="I1238" s="38">
        <f t="shared" si="46"/>
        <v>10.204081632653061</v>
      </c>
      <c r="K1238" t="s">
        <v>0</v>
      </c>
      <c r="M1238" s="2">
        <v>490</v>
      </c>
    </row>
    <row r="1239" spans="2:13" ht="12.75">
      <c r="B1239" s="273">
        <v>5000</v>
      </c>
      <c r="C1239" s="1" t="s">
        <v>0</v>
      </c>
      <c r="D1239" s="1" t="s">
        <v>473</v>
      </c>
      <c r="E1239" s="1" t="s">
        <v>531</v>
      </c>
      <c r="F1239" s="60" t="s">
        <v>533</v>
      </c>
      <c r="G1239" s="26" t="s">
        <v>26</v>
      </c>
      <c r="H1239" s="5">
        <f t="shared" si="47"/>
        <v>-199000</v>
      </c>
      <c r="I1239" s="38">
        <f t="shared" si="46"/>
        <v>10.204081632653061</v>
      </c>
      <c r="K1239" t="s">
        <v>0</v>
      </c>
      <c r="M1239" s="2">
        <v>490</v>
      </c>
    </row>
    <row r="1240" spans="1:13" s="59" customFormat="1" ht="12.75">
      <c r="A1240" s="1"/>
      <c r="B1240" s="273">
        <v>5000</v>
      </c>
      <c r="C1240" s="1" t="s">
        <v>0</v>
      </c>
      <c r="D1240" s="1" t="s">
        <v>473</v>
      </c>
      <c r="E1240" s="1" t="s">
        <v>531</v>
      </c>
      <c r="F1240" s="60" t="s">
        <v>534</v>
      </c>
      <c r="G1240" s="26" t="s">
        <v>280</v>
      </c>
      <c r="H1240" s="5">
        <f t="shared" si="47"/>
        <v>-204000</v>
      </c>
      <c r="I1240" s="38">
        <f t="shared" si="46"/>
        <v>10.204081632653061</v>
      </c>
      <c r="J1240"/>
      <c r="K1240" t="s">
        <v>0</v>
      </c>
      <c r="L1240"/>
      <c r="M1240" s="2">
        <v>490</v>
      </c>
    </row>
    <row r="1241" spans="2:13" ht="12.75">
      <c r="B1241" s="273">
        <v>2000</v>
      </c>
      <c r="C1241" s="1" t="s">
        <v>0</v>
      </c>
      <c r="D1241" s="1" t="s">
        <v>473</v>
      </c>
      <c r="E1241" s="1" t="s">
        <v>535</v>
      </c>
      <c r="F1241" s="60" t="s">
        <v>536</v>
      </c>
      <c r="G1241" s="26" t="s">
        <v>236</v>
      </c>
      <c r="H1241" s="5">
        <f t="shared" si="47"/>
        <v>-206000</v>
      </c>
      <c r="I1241" s="38">
        <f t="shared" si="46"/>
        <v>4.081632653061225</v>
      </c>
      <c r="K1241" t="s">
        <v>0</v>
      </c>
      <c r="M1241" s="2">
        <v>490</v>
      </c>
    </row>
    <row r="1242" spans="2:13" ht="12.75">
      <c r="B1242" s="273">
        <v>600</v>
      </c>
      <c r="C1242" s="1" t="s">
        <v>0</v>
      </c>
      <c r="D1242" s="1" t="s">
        <v>473</v>
      </c>
      <c r="E1242" s="1" t="s">
        <v>31</v>
      </c>
      <c r="F1242" s="26" t="s">
        <v>537</v>
      </c>
      <c r="G1242" s="26" t="s">
        <v>219</v>
      </c>
      <c r="H1242" s="5">
        <f>H1241-B1242</f>
        <v>-206600</v>
      </c>
      <c r="I1242" s="38">
        <f t="shared" si="46"/>
        <v>1.2244897959183674</v>
      </c>
      <c r="K1242" t="s">
        <v>474</v>
      </c>
      <c r="M1242" s="2">
        <v>490</v>
      </c>
    </row>
    <row r="1243" spans="2:13" ht="12.75">
      <c r="B1243" s="273">
        <v>1000</v>
      </c>
      <c r="C1243" s="1" t="s">
        <v>0</v>
      </c>
      <c r="D1243" s="1" t="s">
        <v>473</v>
      </c>
      <c r="E1243" s="1" t="s">
        <v>31</v>
      </c>
      <c r="F1243" s="26" t="s">
        <v>538</v>
      </c>
      <c r="G1243" s="26" t="s">
        <v>35</v>
      </c>
      <c r="H1243" s="5">
        <f>H1242-B1243</f>
        <v>-207600</v>
      </c>
      <c r="I1243" s="38">
        <f t="shared" si="46"/>
        <v>2.0408163265306123</v>
      </c>
      <c r="K1243" t="s">
        <v>474</v>
      </c>
      <c r="M1243" s="2">
        <v>490</v>
      </c>
    </row>
    <row r="1244" spans="1:13" ht="12.75">
      <c r="A1244" s="10"/>
      <c r="B1244" s="275">
        <f>SUM(B1184:B1243)</f>
        <v>207600</v>
      </c>
      <c r="C1244" s="10" t="s">
        <v>0</v>
      </c>
      <c r="D1244" s="10"/>
      <c r="E1244" s="10"/>
      <c r="F1244" s="17"/>
      <c r="G1244" s="17"/>
      <c r="H1244" s="57">
        <v>0</v>
      </c>
      <c r="I1244" s="58">
        <f t="shared" si="46"/>
        <v>423.6734693877551</v>
      </c>
      <c r="J1244" s="59"/>
      <c r="K1244" s="59"/>
      <c r="L1244" s="59"/>
      <c r="M1244" s="2">
        <v>490</v>
      </c>
    </row>
    <row r="1245" spans="2:13" ht="12.75">
      <c r="B1245" s="273"/>
      <c r="H1245" s="5">
        <f t="shared" si="47"/>
        <v>0</v>
      </c>
      <c r="I1245" s="38">
        <f t="shared" si="46"/>
        <v>0</v>
      </c>
      <c r="K1245"/>
      <c r="M1245" s="2">
        <v>490</v>
      </c>
    </row>
    <row r="1246" spans="1:13" s="59" customFormat="1" ht="12.75">
      <c r="A1246" s="1"/>
      <c r="B1246" s="273"/>
      <c r="C1246" s="1"/>
      <c r="D1246" s="1"/>
      <c r="E1246" s="1"/>
      <c r="F1246" s="26"/>
      <c r="G1246" s="26"/>
      <c r="H1246" s="5">
        <f t="shared" si="47"/>
        <v>0</v>
      </c>
      <c r="I1246" s="38">
        <f aca="true" t="shared" si="48" ref="I1246:I1309">+B1246/M1246</f>
        <v>0</v>
      </c>
      <c r="J1246"/>
      <c r="K1246"/>
      <c r="L1246"/>
      <c r="M1246" s="2">
        <v>490</v>
      </c>
    </row>
    <row r="1247" spans="2:13" ht="12.75">
      <c r="B1247" s="273">
        <v>500</v>
      </c>
      <c r="C1247" s="1" t="s">
        <v>1</v>
      </c>
      <c r="D1247" s="1" t="s">
        <v>473</v>
      </c>
      <c r="E1247" s="1" t="s">
        <v>31</v>
      </c>
      <c r="F1247" s="26" t="s">
        <v>539</v>
      </c>
      <c r="G1247" s="26" t="s">
        <v>24</v>
      </c>
      <c r="H1247" s="5">
        <f>H1246-B1247</f>
        <v>-500</v>
      </c>
      <c r="I1247" s="38">
        <f t="shared" si="48"/>
        <v>1.0204081632653061</v>
      </c>
      <c r="K1247" t="s">
        <v>474</v>
      </c>
      <c r="M1247" s="2">
        <v>490</v>
      </c>
    </row>
    <row r="1248" spans="2:13" ht="12.75">
      <c r="B1248" s="273">
        <v>300</v>
      </c>
      <c r="C1248" s="1" t="s">
        <v>1</v>
      </c>
      <c r="D1248" s="1" t="s">
        <v>473</v>
      </c>
      <c r="E1248" s="1" t="s">
        <v>31</v>
      </c>
      <c r="F1248" s="26" t="s">
        <v>540</v>
      </c>
      <c r="G1248" s="26" t="s">
        <v>324</v>
      </c>
      <c r="H1248" s="5">
        <f>H1247-B1248</f>
        <v>-800</v>
      </c>
      <c r="I1248" s="38">
        <f t="shared" si="48"/>
        <v>0.6122448979591837</v>
      </c>
      <c r="K1248" t="s">
        <v>474</v>
      </c>
      <c r="M1248" s="2">
        <v>490</v>
      </c>
    </row>
    <row r="1249" spans="2:13" ht="12.75">
      <c r="B1249" s="273">
        <v>300</v>
      </c>
      <c r="C1249" s="1" t="s">
        <v>1</v>
      </c>
      <c r="D1249" s="1" t="s">
        <v>473</v>
      </c>
      <c r="E1249" s="1" t="s">
        <v>31</v>
      </c>
      <c r="F1249" s="26" t="s">
        <v>537</v>
      </c>
      <c r="G1249" s="26" t="s">
        <v>280</v>
      </c>
      <c r="H1249" s="5">
        <f>H1248-B1249</f>
        <v>-1100</v>
      </c>
      <c r="I1249" s="38">
        <f t="shared" si="48"/>
        <v>0.6122448979591837</v>
      </c>
      <c r="K1249" t="s">
        <v>474</v>
      </c>
      <c r="M1249" s="2">
        <v>490</v>
      </c>
    </row>
    <row r="1250" spans="1:13" ht="12.75">
      <c r="A1250" s="10"/>
      <c r="B1250" s="275">
        <f>SUM(B1247:B1249)</f>
        <v>1100</v>
      </c>
      <c r="C1250" s="10" t="s">
        <v>1</v>
      </c>
      <c r="D1250" s="10"/>
      <c r="E1250" s="10"/>
      <c r="F1250" s="17"/>
      <c r="G1250" s="17"/>
      <c r="H1250" s="57">
        <v>0</v>
      </c>
      <c r="I1250" s="58">
        <f t="shared" si="48"/>
        <v>2.2448979591836733</v>
      </c>
      <c r="J1250" s="59"/>
      <c r="K1250" s="59"/>
      <c r="L1250" s="59"/>
      <c r="M1250" s="2">
        <v>490</v>
      </c>
    </row>
    <row r="1251" spans="2:13" ht="12.75">
      <c r="B1251" s="273"/>
      <c r="H1251" s="5">
        <f aca="true" t="shared" si="49" ref="H1251:H1349">H1250-B1251</f>
        <v>0</v>
      </c>
      <c r="I1251" s="38">
        <f t="shared" si="48"/>
        <v>0</v>
      </c>
      <c r="K1251"/>
      <c r="M1251" s="2">
        <v>490</v>
      </c>
    </row>
    <row r="1252" spans="2:13" ht="12.75">
      <c r="B1252" s="273"/>
      <c r="H1252" s="5">
        <f t="shared" si="49"/>
        <v>0</v>
      </c>
      <c r="I1252" s="38">
        <f t="shared" si="48"/>
        <v>0</v>
      </c>
      <c r="K1252"/>
      <c r="M1252" s="2">
        <v>490</v>
      </c>
    </row>
    <row r="1253" spans="2:13" ht="12.75">
      <c r="B1253" s="273">
        <v>5000</v>
      </c>
      <c r="C1253" s="1" t="s">
        <v>541</v>
      </c>
      <c r="D1253" s="1" t="s">
        <v>473</v>
      </c>
      <c r="E1253" s="1" t="s">
        <v>542</v>
      </c>
      <c r="F1253" s="26" t="s">
        <v>543</v>
      </c>
      <c r="G1253" s="26" t="s">
        <v>26</v>
      </c>
      <c r="H1253" s="5">
        <f t="shared" si="49"/>
        <v>-5000</v>
      </c>
      <c r="I1253" s="38">
        <f t="shared" si="48"/>
        <v>10.204081632653061</v>
      </c>
      <c r="K1253" t="s">
        <v>474</v>
      </c>
      <c r="M1253" s="2">
        <v>490</v>
      </c>
    </row>
    <row r="1254" spans="2:13" ht="12.75">
      <c r="B1254" s="273">
        <v>5000</v>
      </c>
      <c r="C1254" s="1" t="s">
        <v>544</v>
      </c>
      <c r="D1254" s="1" t="s">
        <v>473</v>
      </c>
      <c r="E1254" s="1" t="s">
        <v>542</v>
      </c>
      <c r="F1254" s="26" t="s">
        <v>545</v>
      </c>
      <c r="G1254" s="26" t="s">
        <v>30</v>
      </c>
      <c r="H1254" s="5">
        <f t="shared" si="49"/>
        <v>-10000</v>
      </c>
      <c r="I1254" s="38">
        <f t="shared" si="48"/>
        <v>10.204081632653061</v>
      </c>
      <c r="K1254" t="s">
        <v>474</v>
      </c>
      <c r="M1254" s="2">
        <v>490</v>
      </c>
    </row>
    <row r="1255" spans="2:13" ht="12.75">
      <c r="B1255" s="273">
        <v>3500</v>
      </c>
      <c r="C1255" s="1" t="s">
        <v>546</v>
      </c>
      <c r="D1255" s="1" t="s">
        <v>473</v>
      </c>
      <c r="E1255" s="1" t="s">
        <v>542</v>
      </c>
      <c r="F1255" s="26" t="s">
        <v>547</v>
      </c>
      <c r="G1255" s="26" t="s">
        <v>83</v>
      </c>
      <c r="H1255" s="5">
        <f t="shared" si="49"/>
        <v>-13500</v>
      </c>
      <c r="I1255" s="38">
        <f t="shared" si="48"/>
        <v>7.142857142857143</v>
      </c>
      <c r="K1255" t="s">
        <v>474</v>
      </c>
      <c r="M1255" s="2">
        <v>490</v>
      </c>
    </row>
    <row r="1256" spans="2:13" ht="12.75">
      <c r="B1256" s="273">
        <v>3500</v>
      </c>
      <c r="C1256" s="1" t="s">
        <v>548</v>
      </c>
      <c r="D1256" s="1" t="s">
        <v>473</v>
      </c>
      <c r="E1256" s="1" t="s">
        <v>542</v>
      </c>
      <c r="F1256" s="26" t="s">
        <v>549</v>
      </c>
      <c r="G1256" s="26" t="s">
        <v>138</v>
      </c>
      <c r="H1256" s="5">
        <f t="shared" si="49"/>
        <v>-17000</v>
      </c>
      <c r="I1256" s="38">
        <f t="shared" si="48"/>
        <v>7.142857142857143</v>
      </c>
      <c r="K1256" t="s">
        <v>474</v>
      </c>
      <c r="M1256" s="2">
        <v>490</v>
      </c>
    </row>
    <row r="1257" spans="1:13" s="14" customFormat="1" ht="12.75">
      <c r="A1257" s="1"/>
      <c r="B1257" s="273">
        <v>3500</v>
      </c>
      <c r="C1257" s="1" t="s">
        <v>546</v>
      </c>
      <c r="D1257" s="1" t="s">
        <v>473</v>
      </c>
      <c r="E1257" s="1" t="s">
        <v>542</v>
      </c>
      <c r="F1257" s="26" t="s">
        <v>550</v>
      </c>
      <c r="G1257" s="26" t="s">
        <v>227</v>
      </c>
      <c r="H1257" s="5">
        <f t="shared" si="49"/>
        <v>-20500</v>
      </c>
      <c r="I1257" s="38">
        <f t="shared" si="48"/>
        <v>7.142857142857143</v>
      </c>
      <c r="J1257"/>
      <c r="K1257" t="s">
        <v>474</v>
      </c>
      <c r="L1257"/>
      <c r="M1257" s="2">
        <v>490</v>
      </c>
    </row>
    <row r="1258" spans="2:13" ht="12.75">
      <c r="B1258" s="273">
        <v>800</v>
      </c>
      <c r="C1258" s="1" t="s">
        <v>551</v>
      </c>
      <c r="D1258" s="1" t="s">
        <v>473</v>
      </c>
      <c r="E1258" s="1" t="s">
        <v>542</v>
      </c>
      <c r="F1258" s="26" t="s">
        <v>552</v>
      </c>
      <c r="G1258" s="26" t="s">
        <v>229</v>
      </c>
      <c r="H1258" s="5">
        <f t="shared" si="49"/>
        <v>-21300</v>
      </c>
      <c r="I1258" s="38">
        <f t="shared" si="48"/>
        <v>1.6326530612244898</v>
      </c>
      <c r="K1258" t="s">
        <v>474</v>
      </c>
      <c r="M1258" s="2">
        <v>490</v>
      </c>
    </row>
    <row r="1259" spans="2:13" ht="12.75">
      <c r="B1259" s="273">
        <v>800</v>
      </c>
      <c r="C1259" s="1" t="s">
        <v>553</v>
      </c>
      <c r="D1259" s="1" t="s">
        <v>473</v>
      </c>
      <c r="E1259" s="1" t="s">
        <v>542</v>
      </c>
      <c r="F1259" s="26" t="s">
        <v>552</v>
      </c>
      <c r="G1259" s="26" t="s">
        <v>229</v>
      </c>
      <c r="H1259" s="5">
        <f t="shared" si="49"/>
        <v>-22100</v>
      </c>
      <c r="I1259" s="38">
        <f t="shared" si="48"/>
        <v>1.6326530612244898</v>
      </c>
      <c r="K1259" t="s">
        <v>474</v>
      </c>
      <c r="M1259" s="2">
        <v>490</v>
      </c>
    </row>
    <row r="1260" spans="2:13" ht="12.75">
      <c r="B1260" s="273">
        <v>3500</v>
      </c>
      <c r="C1260" s="1" t="s">
        <v>548</v>
      </c>
      <c r="D1260" s="1" t="s">
        <v>473</v>
      </c>
      <c r="E1260" s="1" t="s">
        <v>542</v>
      </c>
      <c r="F1260" s="26" t="s">
        <v>554</v>
      </c>
      <c r="G1260" s="26" t="s">
        <v>229</v>
      </c>
      <c r="H1260" s="5">
        <f t="shared" si="49"/>
        <v>-25600</v>
      </c>
      <c r="I1260" s="38">
        <f t="shared" si="48"/>
        <v>7.142857142857143</v>
      </c>
      <c r="K1260" t="s">
        <v>474</v>
      </c>
      <c r="M1260" s="2">
        <v>490</v>
      </c>
    </row>
    <row r="1261" spans="1:13" ht="12.75">
      <c r="A1261" s="11"/>
      <c r="B1261" s="273">
        <v>5000</v>
      </c>
      <c r="C1261" s="1" t="s">
        <v>541</v>
      </c>
      <c r="D1261" s="1" t="s">
        <v>473</v>
      </c>
      <c r="E1261" s="1" t="s">
        <v>542</v>
      </c>
      <c r="F1261" s="26" t="s">
        <v>555</v>
      </c>
      <c r="G1261" s="26" t="s">
        <v>323</v>
      </c>
      <c r="H1261" s="5">
        <f t="shared" si="49"/>
        <v>-30600</v>
      </c>
      <c r="I1261" s="38">
        <f t="shared" si="48"/>
        <v>10.204081632653061</v>
      </c>
      <c r="J1261" s="14"/>
      <c r="K1261" t="s">
        <v>474</v>
      </c>
      <c r="L1261" s="14"/>
      <c r="M1261" s="2">
        <v>490</v>
      </c>
    </row>
    <row r="1262" spans="2:13" ht="12.75">
      <c r="B1262" s="273">
        <v>1200</v>
      </c>
      <c r="C1262" s="1" t="s">
        <v>556</v>
      </c>
      <c r="D1262" s="1" t="s">
        <v>473</v>
      </c>
      <c r="E1262" s="1" t="s">
        <v>542</v>
      </c>
      <c r="F1262" s="26" t="s">
        <v>557</v>
      </c>
      <c r="G1262" s="26" t="s">
        <v>324</v>
      </c>
      <c r="H1262" s="5">
        <f t="shared" si="49"/>
        <v>-31800</v>
      </c>
      <c r="I1262" s="38">
        <f t="shared" si="48"/>
        <v>2.4489795918367347</v>
      </c>
      <c r="K1262" t="s">
        <v>474</v>
      </c>
      <c r="M1262" s="2">
        <v>490</v>
      </c>
    </row>
    <row r="1263" spans="2:13" ht="12.75">
      <c r="B1263" s="273">
        <v>3500</v>
      </c>
      <c r="C1263" s="1" t="s">
        <v>548</v>
      </c>
      <c r="D1263" s="1" t="s">
        <v>473</v>
      </c>
      <c r="E1263" s="1" t="s">
        <v>542</v>
      </c>
      <c r="F1263" s="26" t="s">
        <v>558</v>
      </c>
      <c r="G1263" s="26" t="s">
        <v>325</v>
      </c>
      <c r="H1263" s="5">
        <f t="shared" si="49"/>
        <v>-35300</v>
      </c>
      <c r="I1263" s="38">
        <f t="shared" si="48"/>
        <v>7.142857142857143</v>
      </c>
      <c r="K1263" t="s">
        <v>474</v>
      </c>
      <c r="M1263" s="2">
        <v>490</v>
      </c>
    </row>
    <row r="1264" spans="2:13" ht="12.75">
      <c r="B1264" s="273">
        <v>10000</v>
      </c>
      <c r="C1264" s="1" t="s">
        <v>559</v>
      </c>
      <c r="D1264" s="1" t="s">
        <v>473</v>
      </c>
      <c r="E1264" s="1" t="s">
        <v>542</v>
      </c>
      <c r="F1264" s="26" t="s">
        <v>560</v>
      </c>
      <c r="G1264" s="26" t="s">
        <v>138</v>
      </c>
      <c r="H1264" s="5">
        <f t="shared" si="49"/>
        <v>-45300</v>
      </c>
      <c r="I1264" s="38">
        <f t="shared" si="48"/>
        <v>20.408163265306122</v>
      </c>
      <c r="K1264" t="s">
        <v>474</v>
      </c>
      <c r="M1264" s="2">
        <v>490</v>
      </c>
    </row>
    <row r="1265" spans="2:13" ht="12.75">
      <c r="B1265" s="273">
        <v>5000</v>
      </c>
      <c r="C1265" s="1" t="s">
        <v>561</v>
      </c>
      <c r="D1265" s="1" t="s">
        <v>473</v>
      </c>
      <c r="E1265" s="1" t="s">
        <v>542</v>
      </c>
      <c r="F1265" s="26" t="s">
        <v>562</v>
      </c>
      <c r="G1265" s="26" t="s">
        <v>140</v>
      </c>
      <c r="H1265" s="5">
        <f t="shared" si="49"/>
        <v>-50300</v>
      </c>
      <c r="I1265" s="38">
        <f t="shared" si="48"/>
        <v>10.204081632653061</v>
      </c>
      <c r="K1265" t="s">
        <v>474</v>
      </c>
      <c r="M1265" s="2">
        <v>490</v>
      </c>
    </row>
    <row r="1266" spans="2:13" ht="12.75">
      <c r="B1266" s="273">
        <v>2500</v>
      </c>
      <c r="C1266" s="1" t="s">
        <v>563</v>
      </c>
      <c r="D1266" s="1" t="s">
        <v>473</v>
      </c>
      <c r="E1266" s="1" t="s">
        <v>542</v>
      </c>
      <c r="F1266" s="26" t="s">
        <v>564</v>
      </c>
      <c r="G1266" s="26" t="s">
        <v>213</v>
      </c>
      <c r="H1266" s="5">
        <f t="shared" si="49"/>
        <v>-52800</v>
      </c>
      <c r="I1266" s="38">
        <f t="shared" si="48"/>
        <v>5.1020408163265305</v>
      </c>
      <c r="K1266" t="s">
        <v>474</v>
      </c>
      <c r="M1266" s="2">
        <v>490</v>
      </c>
    </row>
    <row r="1267" spans="2:13" ht="12.75">
      <c r="B1267" s="273">
        <v>3500</v>
      </c>
      <c r="C1267" s="1" t="s">
        <v>565</v>
      </c>
      <c r="D1267" s="1" t="s">
        <v>473</v>
      </c>
      <c r="E1267" s="1" t="s">
        <v>542</v>
      </c>
      <c r="F1267" s="26" t="s">
        <v>566</v>
      </c>
      <c r="G1267" s="26" t="s">
        <v>219</v>
      </c>
      <c r="H1267" s="5">
        <f t="shared" si="49"/>
        <v>-56300</v>
      </c>
      <c r="I1267" s="38">
        <f t="shared" si="48"/>
        <v>7.142857142857143</v>
      </c>
      <c r="K1267" t="s">
        <v>474</v>
      </c>
      <c r="M1267" s="2">
        <v>490</v>
      </c>
    </row>
    <row r="1268" spans="2:13" ht="12.75">
      <c r="B1268" s="274">
        <v>10000</v>
      </c>
      <c r="C1268" s="1" t="s">
        <v>567</v>
      </c>
      <c r="D1268" s="1" t="s">
        <v>473</v>
      </c>
      <c r="E1268" s="1" t="s">
        <v>542</v>
      </c>
      <c r="F1268" s="26" t="s">
        <v>568</v>
      </c>
      <c r="G1268" s="26" t="s">
        <v>219</v>
      </c>
      <c r="H1268" s="5">
        <f t="shared" si="49"/>
        <v>-66300</v>
      </c>
      <c r="I1268" s="38">
        <f t="shared" si="48"/>
        <v>20.408163265306122</v>
      </c>
      <c r="K1268" t="s">
        <v>474</v>
      </c>
      <c r="M1268" s="2">
        <v>490</v>
      </c>
    </row>
    <row r="1269" spans="2:13" ht="12.75">
      <c r="B1269" s="273">
        <v>3500</v>
      </c>
      <c r="C1269" s="1" t="s">
        <v>569</v>
      </c>
      <c r="D1269" s="1" t="s">
        <v>473</v>
      </c>
      <c r="E1269" s="1" t="s">
        <v>542</v>
      </c>
      <c r="F1269" s="26" t="s">
        <v>570</v>
      </c>
      <c r="G1269" s="26" t="s">
        <v>325</v>
      </c>
      <c r="H1269" s="5">
        <f t="shared" si="49"/>
        <v>-69800</v>
      </c>
      <c r="I1269" s="38">
        <f t="shared" si="48"/>
        <v>7.142857142857143</v>
      </c>
      <c r="K1269" t="s">
        <v>474</v>
      </c>
      <c r="M1269" s="2">
        <v>490</v>
      </c>
    </row>
    <row r="1270" spans="2:13" ht="12.75">
      <c r="B1270" s="273">
        <v>1300</v>
      </c>
      <c r="C1270" s="1" t="s">
        <v>571</v>
      </c>
      <c r="D1270" s="1" t="s">
        <v>473</v>
      </c>
      <c r="E1270" s="1" t="s">
        <v>542</v>
      </c>
      <c r="F1270" s="26" t="s">
        <v>572</v>
      </c>
      <c r="G1270" s="26" t="s">
        <v>409</v>
      </c>
      <c r="H1270" s="5">
        <f t="shared" si="49"/>
        <v>-71100</v>
      </c>
      <c r="I1270" s="38">
        <f t="shared" si="48"/>
        <v>2.6530612244897958</v>
      </c>
      <c r="K1270" t="s">
        <v>474</v>
      </c>
      <c r="M1270" s="2">
        <v>490</v>
      </c>
    </row>
    <row r="1271" spans="2:13" ht="12.75">
      <c r="B1271" s="273">
        <v>1300</v>
      </c>
      <c r="C1271" s="1" t="s">
        <v>573</v>
      </c>
      <c r="D1271" s="1" t="s">
        <v>473</v>
      </c>
      <c r="E1271" s="1" t="s">
        <v>542</v>
      </c>
      <c r="F1271" s="26" t="s">
        <v>574</v>
      </c>
      <c r="G1271" s="26" t="s">
        <v>410</v>
      </c>
      <c r="H1271" s="5">
        <f t="shared" si="49"/>
        <v>-72400</v>
      </c>
      <c r="I1271" s="38">
        <f t="shared" si="48"/>
        <v>2.6530612244897958</v>
      </c>
      <c r="K1271" t="s">
        <v>474</v>
      </c>
      <c r="M1271" s="2">
        <v>490</v>
      </c>
    </row>
    <row r="1272" spans="2:13" ht="12.75">
      <c r="B1272" s="273">
        <v>500</v>
      </c>
      <c r="C1272" s="1" t="s">
        <v>575</v>
      </c>
      <c r="D1272" s="1" t="s">
        <v>473</v>
      </c>
      <c r="E1272" s="1" t="s">
        <v>542</v>
      </c>
      <c r="F1272" s="26" t="s">
        <v>537</v>
      </c>
      <c r="G1272" s="26" t="s">
        <v>410</v>
      </c>
      <c r="H1272" s="5">
        <f t="shared" si="49"/>
        <v>-72900</v>
      </c>
      <c r="I1272" s="38">
        <f t="shared" si="48"/>
        <v>1.0204081632653061</v>
      </c>
      <c r="K1272" t="s">
        <v>474</v>
      </c>
      <c r="M1272" s="2">
        <v>490</v>
      </c>
    </row>
    <row r="1273" spans="2:13" ht="12.75">
      <c r="B1273" s="273">
        <v>2500</v>
      </c>
      <c r="C1273" s="1" t="s">
        <v>576</v>
      </c>
      <c r="D1273" s="1" t="s">
        <v>473</v>
      </c>
      <c r="E1273" s="1" t="s">
        <v>542</v>
      </c>
      <c r="F1273" s="26" t="s">
        <v>577</v>
      </c>
      <c r="G1273" s="26" t="s">
        <v>410</v>
      </c>
      <c r="H1273" s="5">
        <f t="shared" si="49"/>
        <v>-75400</v>
      </c>
      <c r="I1273" s="38">
        <f t="shared" si="48"/>
        <v>5.1020408163265305</v>
      </c>
      <c r="K1273" t="s">
        <v>474</v>
      </c>
      <c r="M1273" s="2">
        <v>490</v>
      </c>
    </row>
    <row r="1274" spans="2:13" ht="12.75">
      <c r="B1274" s="273">
        <v>3500</v>
      </c>
      <c r="C1274" s="1" t="s">
        <v>569</v>
      </c>
      <c r="D1274" s="1" t="s">
        <v>473</v>
      </c>
      <c r="E1274" s="1" t="s">
        <v>542</v>
      </c>
      <c r="F1274" s="26" t="s">
        <v>578</v>
      </c>
      <c r="G1274" s="26" t="s">
        <v>325</v>
      </c>
      <c r="H1274" s="5">
        <f t="shared" si="49"/>
        <v>-78900</v>
      </c>
      <c r="I1274" s="38">
        <f t="shared" si="48"/>
        <v>7.142857142857143</v>
      </c>
      <c r="K1274" t="s">
        <v>474</v>
      </c>
      <c r="M1274" s="2">
        <v>490</v>
      </c>
    </row>
    <row r="1275" spans="1:13" s="59" customFormat="1" ht="12.75">
      <c r="A1275" s="1"/>
      <c r="B1275" s="273">
        <v>1300</v>
      </c>
      <c r="C1275" s="1" t="s">
        <v>571</v>
      </c>
      <c r="D1275" s="1" t="s">
        <v>473</v>
      </c>
      <c r="E1275" s="1" t="s">
        <v>542</v>
      </c>
      <c r="F1275" s="26" t="s">
        <v>579</v>
      </c>
      <c r="G1275" s="26" t="s">
        <v>409</v>
      </c>
      <c r="H1275" s="5">
        <f t="shared" si="49"/>
        <v>-80200</v>
      </c>
      <c r="I1275" s="38">
        <f t="shared" si="48"/>
        <v>2.6530612244897958</v>
      </c>
      <c r="J1275"/>
      <c r="K1275" t="s">
        <v>474</v>
      </c>
      <c r="L1275"/>
      <c r="M1275" s="2">
        <v>490</v>
      </c>
    </row>
    <row r="1276" spans="2:13" ht="12.75">
      <c r="B1276" s="273">
        <v>1300</v>
      </c>
      <c r="C1276" s="1" t="s">
        <v>573</v>
      </c>
      <c r="D1276" s="1" t="s">
        <v>473</v>
      </c>
      <c r="E1276" s="1" t="s">
        <v>542</v>
      </c>
      <c r="F1276" s="26" t="s">
        <v>580</v>
      </c>
      <c r="G1276" s="26" t="s">
        <v>410</v>
      </c>
      <c r="H1276" s="5">
        <f t="shared" si="49"/>
        <v>-81500</v>
      </c>
      <c r="I1276" s="38">
        <f t="shared" si="48"/>
        <v>2.6530612244897958</v>
      </c>
      <c r="K1276" t="s">
        <v>474</v>
      </c>
      <c r="M1276" s="2">
        <v>490</v>
      </c>
    </row>
    <row r="1277" spans="2:13" ht="12.75">
      <c r="B1277" s="273">
        <v>500</v>
      </c>
      <c r="C1277" s="1" t="s">
        <v>575</v>
      </c>
      <c r="D1277" s="1" t="s">
        <v>473</v>
      </c>
      <c r="E1277" s="1" t="s">
        <v>542</v>
      </c>
      <c r="F1277" s="26" t="s">
        <v>581</v>
      </c>
      <c r="G1277" s="26" t="s">
        <v>410</v>
      </c>
      <c r="H1277" s="5">
        <f t="shared" si="49"/>
        <v>-82000</v>
      </c>
      <c r="I1277" s="38">
        <f t="shared" si="48"/>
        <v>1.0204081632653061</v>
      </c>
      <c r="K1277" t="s">
        <v>474</v>
      </c>
      <c r="M1277" s="2">
        <v>490</v>
      </c>
    </row>
    <row r="1278" spans="2:13" ht="12.75">
      <c r="B1278" s="273">
        <v>2500</v>
      </c>
      <c r="C1278" s="1" t="s">
        <v>576</v>
      </c>
      <c r="D1278" s="1" t="s">
        <v>473</v>
      </c>
      <c r="E1278" s="1" t="s">
        <v>542</v>
      </c>
      <c r="F1278" s="26" t="s">
        <v>582</v>
      </c>
      <c r="G1278" s="26" t="s">
        <v>410</v>
      </c>
      <c r="H1278" s="5">
        <f t="shared" si="49"/>
        <v>-84500</v>
      </c>
      <c r="I1278" s="38">
        <f t="shared" si="48"/>
        <v>5.1020408163265305</v>
      </c>
      <c r="K1278" t="s">
        <v>474</v>
      </c>
      <c r="M1278" s="2">
        <v>490</v>
      </c>
    </row>
    <row r="1279" spans="1:13" ht="12.75">
      <c r="A1279" s="10"/>
      <c r="B1279" s="275">
        <f>SUM(B1253:B1278)</f>
        <v>84500</v>
      </c>
      <c r="C1279" s="10" t="s">
        <v>52</v>
      </c>
      <c r="D1279" s="10"/>
      <c r="E1279" s="10"/>
      <c r="F1279" s="17"/>
      <c r="G1279" s="17"/>
      <c r="H1279" s="57">
        <v>0</v>
      </c>
      <c r="I1279" s="58">
        <f t="shared" si="48"/>
        <v>172.44897959183675</v>
      </c>
      <c r="J1279" s="59"/>
      <c r="K1279" s="59"/>
      <c r="L1279" s="59"/>
      <c r="M1279" s="2">
        <v>490</v>
      </c>
    </row>
    <row r="1280" spans="2:13" ht="12.75">
      <c r="B1280" s="273"/>
      <c r="H1280" s="5">
        <f t="shared" si="49"/>
        <v>0</v>
      </c>
      <c r="I1280" s="38">
        <f t="shared" si="48"/>
        <v>0</v>
      </c>
      <c r="K1280"/>
      <c r="M1280" s="2">
        <v>490</v>
      </c>
    </row>
    <row r="1281" spans="2:13" ht="12.75">
      <c r="B1281" s="273"/>
      <c r="H1281" s="5">
        <f t="shared" si="49"/>
        <v>0</v>
      </c>
      <c r="I1281" s="38">
        <f t="shared" si="48"/>
        <v>0</v>
      </c>
      <c r="K1281"/>
      <c r="M1281" s="2">
        <v>490</v>
      </c>
    </row>
    <row r="1282" spans="2:13" ht="12.75">
      <c r="B1282" s="42">
        <v>800</v>
      </c>
      <c r="C1282" s="11" t="s">
        <v>53</v>
      </c>
      <c r="D1282" s="11" t="s">
        <v>473</v>
      </c>
      <c r="E1282" s="11" t="s">
        <v>583</v>
      </c>
      <c r="F1282" s="29" t="s">
        <v>584</v>
      </c>
      <c r="G1282" s="26" t="s">
        <v>33</v>
      </c>
      <c r="H1282" s="5">
        <f t="shared" si="49"/>
        <v>-800</v>
      </c>
      <c r="I1282" s="38">
        <f t="shared" si="48"/>
        <v>1.6326530612244898</v>
      </c>
      <c r="K1282" t="s">
        <v>474</v>
      </c>
      <c r="M1282" s="2">
        <v>490</v>
      </c>
    </row>
    <row r="1283" spans="2:13" ht="12.75">
      <c r="B1283" s="273">
        <v>600</v>
      </c>
      <c r="C1283" s="1" t="s">
        <v>53</v>
      </c>
      <c r="D1283" s="11" t="s">
        <v>473</v>
      </c>
      <c r="E1283" s="1" t="s">
        <v>583</v>
      </c>
      <c r="F1283" s="26" t="s">
        <v>584</v>
      </c>
      <c r="G1283" s="26" t="s">
        <v>55</v>
      </c>
      <c r="H1283" s="5">
        <f t="shared" si="49"/>
        <v>-1400</v>
      </c>
      <c r="I1283" s="38">
        <f t="shared" si="48"/>
        <v>1.2244897959183674</v>
      </c>
      <c r="K1283" t="s">
        <v>474</v>
      </c>
      <c r="M1283" s="2">
        <v>490</v>
      </c>
    </row>
    <row r="1284" spans="2:13" ht="12.75">
      <c r="B1284" s="42">
        <v>1500</v>
      </c>
      <c r="C1284" s="1" t="s">
        <v>53</v>
      </c>
      <c r="D1284" s="11" t="s">
        <v>473</v>
      </c>
      <c r="E1284" s="1" t="s">
        <v>583</v>
      </c>
      <c r="F1284" s="26" t="s">
        <v>584</v>
      </c>
      <c r="G1284" s="30" t="s">
        <v>34</v>
      </c>
      <c r="H1284" s="5">
        <f t="shared" si="49"/>
        <v>-2900</v>
      </c>
      <c r="I1284" s="38">
        <f t="shared" si="48"/>
        <v>3.061224489795918</v>
      </c>
      <c r="K1284" t="s">
        <v>474</v>
      </c>
      <c r="M1284" s="2">
        <v>490</v>
      </c>
    </row>
    <row r="1285" spans="2:13" ht="12.75">
      <c r="B1285" s="42">
        <v>700</v>
      </c>
      <c r="C1285" s="32" t="s">
        <v>53</v>
      </c>
      <c r="D1285" s="11" t="s">
        <v>473</v>
      </c>
      <c r="E1285" s="32" t="s">
        <v>583</v>
      </c>
      <c r="F1285" s="26" t="s">
        <v>584</v>
      </c>
      <c r="G1285" s="30" t="s">
        <v>35</v>
      </c>
      <c r="H1285" s="5">
        <f t="shared" si="49"/>
        <v>-3600</v>
      </c>
      <c r="I1285" s="38">
        <f t="shared" si="48"/>
        <v>1.4285714285714286</v>
      </c>
      <c r="K1285" t="s">
        <v>474</v>
      </c>
      <c r="M1285" s="2">
        <v>490</v>
      </c>
    </row>
    <row r="1286" spans="2:13" ht="12.75">
      <c r="B1286" s="42">
        <v>800</v>
      </c>
      <c r="C1286" s="11" t="s">
        <v>53</v>
      </c>
      <c r="D1286" s="11" t="s">
        <v>473</v>
      </c>
      <c r="E1286" s="33" t="s">
        <v>583</v>
      </c>
      <c r="F1286" s="26" t="s">
        <v>584</v>
      </c>
      <c r="G1286" s="34" t="s">
        <v>36</v>
      </c>
      <c r="H1286" s="5">
        <f t="shared" si="49"/>
        <v>-4400</v>
      </c>
      <c r="I1286" s="38">
        <f t="shared" si="48"/>
        <v>1.6326530612244898</v>
      </c>
      <c r="K1286" t="s">
        <v>474</v>
      </c>
      <c r="M1286" s="2">
        <v>490</v>
      </c>
    </row>
    <row r="1287" spans="2:13" ht="12.75">
      <c r="B1287" s="42">
        <v>1050</v>
      </c>
      <c r="C1287" s="11" t="s">
        <v>53</v>
      </c>
      <c r="D1287" s="11" t="s">
        <v>473</v>
      </c>
      <c r="E1287" s="11" t="s">
        <v>583</v>
      </c>
      <c r="F1287" s="26" t="s">
        <v>584</v>
      </c>
      <c r="G1287" s="29" t="s">
        <v>24</v>
      </c>
      <c r="H1287" s="5">
        <f t="shared" si="49"/>
        <v>-5450</v>
      </c>
      <c r="I1287" s="38">
        <f t="shared" si="48"/>
        <v>2.142857142857143</v>
      </c>
      <c r="K1287" t="s">
        <v>474</v>
      </c>
      <c r="M1287" s="2">
        <v>490</v>
      </c>
    </row>
    <row r="1288" spans="2:13" ht="12.75">
      <c r="B1288" s="273">
        <v>1000</v>
      </c>
      <c r="C1288" s="1" t="s">
        <v>53</v>
      </c>
      <c r="D1288" s="11" t="s">
        <v>473</v>
      </c>
      <c r="E1288" s="1" t="s">
        <v>583</v>
      </c>
      <c r="F1288" s="26" t="s">
        <v>584</v>
      </c>
      <c r="G1288" s="26" t="s">
        <v>26</v>
      </c>
      <c r="H1288" s="5">
        <f t="shared" si="49"/>
        <v>-6450</v>
      </c>
      <c r="I1288" s="38">
        <f t="shared" si="48"/>
        <v>2.0408163265306123</v>
      </c>
      <c r="K1288" t="s">
        <v>474</v>
      </c>
      <c r="M1288" s="2">
        <v>490</v>
      </c>
    </row>
    <row r="1289" spans="2:13" ht="12.75">
      <c r="B1289" s="273">
        <v>1400</v>
      </c>
      <c r="C1289" s="1" t="s">
        <v>53</v>
      </c>
      <c r="D1289" s="11" t="s">
        <v>473</v>
      </c>
      <c r="E1289" s="1" t="s">
        <v>583</v>
      </c>
      <c r="F1289" s="26" t="s">
        <v>584</v>
      </c>
      <c r="G1289" s="26" t="s">
        <v>28</v>
      </c>
      <c r="H1289" s="5">
        <f t="shared" si="49"/>
        <v>-7850</v>
      </c>
      <c r="I1289" s="38">
        <f t="shared" si="48"/>
        <v>2.857142857142857</v>
      </c>
      <c r="K1289" t="s">
        <v>474</v>
      </c>
      <c r="M1289" s="2">
        <v>490</v>
      </c>
    </row>
    <row r="1290" spans="2:13" ht="12.75">
      <c r="B1290" s="276">
        <v>2300</v>
      </c>
      <c r="C1290" s="36" t="s">
        <v>53</v>
      </c>
      <c r="D1290" s="11" t="s">
        <v>473</v>
      </c>
      <c r="E1290" s="36" t="s">
        <v>583</v>
      </c>
      <c r="F1290" s="26" t="s">
        <v>584</v>
      </c>
      <c r="G1290" s="26" t="s">
        <v>30</v>
      </c>
      <c r="H1290" s="5">
        <f t="shared" si="49"/>
        <v>-10150</v>
      </c>
      <c r="I1290" s="38">
        <f t="shared" si="48"/>
        <v>4.6938775510204085</v>
      </c>
      <c r="K1290" t="s">
        <v>474</v>
      </c>
      <c r="M1290" s="2">
        <v>490</v>
      </c>
    </row>
    <row r="1291" spans="2:13" ht="12.75">
      <c r="B1291" s="273">
        <v>600</v>
      </c>
      <c r="C1291" s="1" t="s">
        <v>53</v>
      </c>
      <c r="D1291" s="11" t="s">
        <v>473</v>
      </c>
      <c r="E1291" s="1" t="s">
        <v>583</v>
      </c>
      <c r="F1291" s="26" t="s">
        <v>584</v>
      </c>
      <c r="G1291" s="26" t="s">
        <v>74</v>
      </c>
      <c r="H1291" s="5">
        <f t="shared" si="49"/>
        <v>-10750</v>
      </c>
      <c r="I1291" s="38">
        <f t="shared" si="48"/>
        <v>1.2244897959183674</v>
      </c>
      <c r="K1291" t="s">
        <v>474</v>
      </c>
      <c r="M1291" s="2">
        <v>490</v>
      </c>
    </row>
    <row r="1292" spans="2:13" ht="12.75">
      <c r="B1292" s="273">
        <v>600</v>
      </c>
      <c r="C1292" s="1" t="s">
        <v>53</v>
      </c>
      <c r="D1292" s="11" t="s">
        <v>473</v>
      </c>
      <c r="E1292" s="1" t="s">
        <v>583</v>
      </c>
      <c r="F1292" s="26" t="s">
        <v>584</v>
      </c>
      <c r="G1292" s="26" t="s">
        <v>72</v>
      </c>
      <c r="H1292" s="5">
        <f t="shared" si="49"/>
        <v>-11350</v>
      </c>
      <c r="I1292" s="38">
        <f t="shared" si="48"/>
        <v>1.2244897959183674</v>
      </c>
      <c r="K1292" t="s">
        <v>474</v>
      </c>
      <c r="M1292" s="2">
        <v>490</v>
      </c>
    </row>
    <row r="1293" spans="2:13" ht="12.75">
      <c r="B1293" s="273">
        <v>600</v>
      </c>
      <c r="C1293" s="1" t="s">
        <v>53</v>
      </c>
      <c r="D1293" s="11" t="s">
        <v>473</v>
      </c>
      <c r="E1293" s="1" t="s">
        <v>583</v>
      </c>
      <c r="F1293" s="26" t="s">
        <v>584</v>
      </c>
      <c r="G1293" s="26" t="s">
        <v>138</v>
      </c>
      <c r="H1293" s="5">
        <f t="shared" si="49"/>
        <v>-11950</v>
      </c>
      <c r="I1293" s="38">
        <f t="shared" si="48"/>
        <v>1.2244897959183674</v>
      </c>
      <c r="K1293" t="s">
        <v>474</v>
      </c>
      <c r="M1293" s="2">
        <v>490</v>
      </c>
    </row>
    <row r="1294" spans="2:13" ht="12.75">
      <c r="B1294" s="273">
        <v>600</v>
      </c>
      <c r="C1294" s="1" t="s">
        <v>53</v>
      </c>
      <c r="D1294" s="11" t="s">
        <v>473</v>
      </c>
      <c r="E1294" s="1" t="s">
        <v>583</v>
      </c>
      <c r="F1294" s="26" t="s">
        <v>584</v>
      </c>
      <c r="G1294" s="26" t="s">
        <v>140</v>
      </c>
      <c r="H1294" s="5">
        <f t="shared" si="49"/>
        <v>-12550</v>
      </c>
      <c r="I1294" s="38">
        <f t="shared" si="48"/>
        <v>1.2244897959183674</v>
      </c>
      <c r="K1294" t="s">
        <v>474</v>
      </c>
      <c r="M1294" s="2">
        <v>490</v>
      </c>
    </row>
    <row r="1295" spans="2:13" ht="12.75">
      <c r="B1295" s="273">
        <v>600</v>
      </c>
      <c r="C1295" s="1" t="s">
        <v>53</v>
      </c>
      <c r="D1295" s="1" t="s">
        <v>473</v>
      </c>
      <c r="E1295" s="1" t="s">
        <v>583</v>
      </c>
      <c r="F1295" s="26" t="s">
        <v>584</v>
      </c>
      <c r="G1295" s="26" t="s">
        <v>213</v>
      </c>
      <c r="H1295" s="5">
        <f t="shared" si="49"/>
        <v>-13150</v>
      </c>
      <c r="I1295" s="38">
        <f t="shared" si="48"/>
        <v>1.2244897959183674</v>
      </c>
      <c r="K1295" t="s">
        <v>474</v>
      </c>
      <c r="M1295" s="2">
        <v>490</v>
      </c>
    </row>
    <row r="1296" spans="2:13" ht="12.75">
      <c r="B1296" s="273">
        <v>600</v>
      </c>
      <c r="C1296" s="1" t="s">
        <v>53</v>
      </c>
      <c r="D1296" s="1" t="s">
        <v>473</v>
      </c>
      <c r="E1296" s="1" t="s">
        <v>583</v>
      </c>
      <c r="F1296" s="26" t="s">
        <v>584</v>
      </c>
      <c r="G1296" s="26" t="s">
        <v>219</v>
      </c>
      <c r="H1296" s="5">
        <f t="shared" si="49"/>
        <v>-13750</v>
      </c>
      <c r="I1296" s="38">
        <f t="shared" si="48"/>
        <v>1.2244897959183674</v>
      </c>
      <c r="K1296" t="s">
        <v>474</v>
      </c>
      <c r="M1296" s="2">
        <v>490</v>
      </c>
    </row>
    <row r="1297" spans="2:13" ht="12.75">
      <c r="B1297" s="273">
        <v>800</v>
      </c>
      <c r="C1297" s="1" t="s">
        <v>53</v>
      </c>
      <c r="D1297" s="1" t="s">
        <v>473</v>
      </c>
      <c r="E1297" s="1" t="s">
        <v>583</v>
      </c>
      <c r="F1297" s="26" t="s">
        <v>584</v>
      </c>
      <c r="G1297" s="26" t="s">
        <v>221</v>
      </c>
      <c r="H1297" s="5">
        <f t="shared" si="49"/>
        <v>-14550</v>
      </c>
      <c r="I1297" s="38">
        <f t="shared" si="48"/>
        <v>1.6326530612244898</v>
      </c>
      <c r="K1297" t="s">
        <v>474</v>
      </c>
      <c r="M1297" s="2">
        <v>490</v>
      </c>
    </row>
    <row r="1298" spans="2:13" ht="12.75">
      <c r="B1298" s="273">
        <v>600</v>
      </c>
      <c r="C1298" s="1" t="s">
        <v>53</v>
      </c>
      <c r="D1298" s="1" t="s">
        <v>473</v>
      </c>
      <c r="E1298" s="1" t="s">
        <v>583</v>
      </c>
      <c r="F1298" s="26" t="s">
        <v>584</v>
      </c>
      <c r="G1298" s="26" t="s">
        <v>227</v>
      </c>
      <c r="H1298" s="5">
        <f t="shared" si="49"/>
        <v>-15150</v>
      </c>
      <c r="I1298" s="38">
        <f t="shared" si="48"/>
        <v>1.2244897959183674</v>
      </c>
      <c r="K1298" t="s">
        <v>474</v>
      </c>
      <c r="M1298" s="2">
        <v>490</v>
      </c>
    </row>
    <row r="1299" spans="2:13" ht="12.75">
      <c r="B1299" s="273">
        <v>600</v>
      </c>
      <c r="C1299" s="1" t="s">
        <v>53</v>
      </c>
      <c r="D1299" s="1" t="s">
        <v>473</v>
      </c>
      <c r="E1299" s="1" t="s">
        <v>583</v>
      </c>
      <c r="F1299" s="26" t="s">
        <v>584</v>
      </c>
      <c r="G1299" s="26" t="s">
        <v>229</v>
      </c>
      <c r="H1299" s="5">
        <f t="shared" si="49"/>
        <v>-15750</v>
      </c>
      <c r="I1299" s="38">
        <f t="shared" si="48"/>
        <v>1.2244897959183674</v>
      </c>
      <c r="K1299" t="s">
        <v>474</v>
      </c>
      <c r="M1299" s="2">
        <v>490</v>
      </c>
    </row>
    <row r="1300" spans="2:13" ht="12.75">
      <c r="B1300" s="273">
        <v>600</v>
      </c>
      <c r="C1300" s="1" t="s">
        <v>53</v>
      </c>
      <c r="D1300" s="1" t="s">
        <v>473</v>
      </c>
      <c r="E1300" s="1" t="s">
        <v>583</v>
      </c>
      <c r="F1300" s="26" t="s">
        <v>584</v>
      </c>
      <c r="G1300" s="26" t="s">
        <v>236</v>
      </c>
      <c r="H1300" s="5">
        <f t="shared" si="49"/>
        <v>-16350</v>
      </c>
      <c r="I1300" s="38">
        <f t="shared" si="48"/>
        <v>1.2244897959183674</v>
      </c>
      <c r="K1300" t="s">
        <v>474</v>
      </c>
      <c r="M1300" s="2">
        <v>490</v>
      </c>
    </row>
    <row r="1301" spans="2:13" ht="12.75">
      <c r="B1301" s="273">
        <v>600</v>
      </c>
      <c r="C1301" s="1" t="s">
        <v>53</v>
      </c>
      <c r="D1301" s="1" t="s">
        <v>473</v>
      </c>
      <c r="E1301" s="1" t="s">
        <v>583</v>
      </c>
      <c r="F1301" s="26" t="s">
        <v>584</v>
      </c>
      <c r="G1301" s="26" t="s">
        <v>280</v>
      </c>
      <c r="H1301" s="5">
        <f t="shared" si="49"/>
        <v>-16950</v>
      </c>
      <c r="I1301" s="38">
        <f t="shared" si="48"/>
        <v>1.2244897959183674</v>
      </c>
      <c r="K1301" t="s">
        <v>474</v>
      </c>
      <c r="M1301" s="2">
        <v>490</v>
      </c>
    </row>
    <row r="1302" spans="2:13" ht="12.75">
      <c r="B1302" s="273">
        <v>600</v>
      </c>
      <c r="C1302" s="1" t="s">
        <v>53</v>
      </c>
      <c r="D1302" s="1" t="s">
        <v>473</v>
      </c>
      <c r="E1302" s="1" t="s">
        <v>583</v>
      </c>
      <c r="F1302" s="26" t="s">
        <v>584</v>
      </c>
      <c r="G1302" s="26" t="s">
        <v>282</v>
      </c>
      <c r="H1302" s="5">
        <f t="shared" si="49"/>
        <v>-17550</v>
      </c>
      <c r="I1302" s="38">
        <f t="shared" si="48"/>
        <v>1.2244897959183674</v>
      </c>
      <c r="K1302" t="s">
        <v>474</v>
      </c>
      <c r="M1302" s="2">
        <v>490</v>
      </c>
    </row>
    <row r="1303" spans="2:13" ht="12.75">
      <c r="B1303" s="273">
        <v>600</v>
      </c>
      <c r="C1303" s="1" t="s">
        <v>53</v>
      </c>
      <c r="D1303" s="1" t="s">
        <v>473</v>
      </c>
      <c r="E1303" s="1" t="s">
        <v>583</v>
      </c>
      <c r="F1303" s="26" t="s">
        <v>584</v>
      </c>
      <c r="G1303" s="26" t="s">
        <v>237</v>
      </c>
      <c r="H1303" s="5">
        <f t="shared" si="49"/>
        <v>-18150</v>
      </c>
      <c r="I1303" s="38">
        <f t="shared" si="48"/>
        <v>1.2244897959183674</v>
      </c>
      <c r="K1303" t="s">
        <v>474</v>
      </c>
      <c r="M1303" s="2">
        <v>490</v>
      </c>
    </row>
    <row r="1304" spans="2:13" ht="12.75">
      <c r="B1304" s="273">
        <v>600</v>
      </c>
      <c r="C1304" s="1" t="s">
        <v>53</v>
      </c>
      <c r="D1304" s="1" t="s">
        <v>473</v>
      </c>
      <c r="E1304" s="1" t="s">
        <v>583</v>
      </c>
      <c r="F1304" s="26" t="s">
        <v>584</v>
      </c>
      <c r="G1304" s="26" t="s">
        <v>324</v>
      </c>
      <c r="H1304" s="5">
        <f t="shared" si="49"/>
        <v>-18750</v>
      </c>
      <c r="I1304" s="38">
        <f t="shared" si="48"/>
        <v>1.2244897959183674</v>
      </c>
      <c r="K1304" t="s">
        <v>474</v>
      </c>
      <c r="M1304" s="2">
        <v>490</v>
      </c>
    </row>
    <row r="1305" spans="2:13" ht="12.75">
      <c r="B1305" s="273">
        <v>600</v>
      </c>
      <c r="C1305" s="1" t="s">
        <v>53</v>
      </c>
      <c r="D1305" s="1" t="s">
        <v>473</v>
      </c>
      <c r="E1305" s="1" t="s">
        <v>583</v>
      </c>
      <c r="F1305" s="26" t="s">
        <v>584</v>
      </c>
      <c r="G1305" s="26" t="s">
        <v>325</v>
      </c>
      <c r="H1305" s="5">
        <f t="shared" si="49"/>
        <v>-19350</v>
      </c>
      <c r="I1305" s="38">
        <f t="shared" si="48"/>
        <v>1.2244897959183674</v>
      </c>
      <c r="K1305" t="s">
        <v>474</v>
      </c>
      <c r="M1305" s="2">
        <v>490</v>
      </c>
    </row>
    <row r="1306" spans="2:13" ht="12.75">
      <c r="B1306" s="273">
        <v>1300</v>
      </c>
      <c r="C1306" s="1" t="s">
        <v>53</v>
      </c>
      <c r="D1306" s="1" t="s">
        <v>473</v>
      </c>
      <c r="E1306" s="1" t="s">
        <v>583</v>
      </c>
      <c r="F1306" s="26" t="s">
        <v>552</v>
      </c>
      <c r="G1306" s="26" t="s">
        <v>33</v>
      </c>
      <c r="H1306" s="5">
        <f t="shared" si="49"/>
        <v>-20650</v>
      </c>
      <c r="I1306" s="38">
        <f t="shared" si="48"/>
        <v>2.6530612244897958</v>
      </c>
      <c r="K1306" t="s">
        <v>474</v>
      </c>
      <c r="M1306" s="2">
        <v>490</v>
      </c>
    </row>
    <row r="1307" spans="2:13" ht="12.75">
      <c r="B1307" s="273">
        <v>800</v>
      </c>
      <c r="C1307" s="1" t="s">
        <v>53</v>
      </c>
      <c r="D1307" s="1" t="s">
        <v>473</v>
      </c>
      <c r="E1307" s="1" t="s">
        <v>583</v>
      </c>
      <c r="F1307" s="26" t="s">
        <v>552</v>
      </c>
      <c r="G1307" s="26" t="s">
        <v>55</v>
      </c>
      <c r="H1307" s="5">
        <f t="shared" si="49"/>
        <v>-21450</v>
      </c>
      <c r="I1307" s="38">
        <f t="shared" si="48"/>
        <v>1.6326530612244898</v>
      </c>
      <c r="K1307" t="s">
        <v>474</v>
      </c>
      <c r="M1307" s="2">
        <v>490</v>
      </c>
    </row>
    <row r="1308" spans="2:13" ht="12.75">
      <c r="B1308" s="273">
        <v>800</v>
      </c>
      <c r="C1308" s="1" t="s">
        <v>53</v>
      </c>
      <c r="D1308" s="1" t="s">
        <v>473</v>
      </c>
      <c r="E1308" s="1" t="s">
        <v>583</v>
      </c>
      <c r="F1308" s="26" t="s">
        <v>552</v>
      </c>
      <c r="G1308" s="26" t="s">
        <v>34</v>
      </c>
      <c r="H1308" s="5">
        <f t="shared" si="49"/>
        <v>-22250</v>
      </c>
      <c r="I1308" s="38">
        <f t="shared" si="48"/>
        <v>1.6326530612244898</v>
      </c>
      <c r="K1308" t="s">
        <v>474</v>
      </c>
      <c r="M1308" s="2">
        <v>490</v>
      </c>
    </row>
    <row r="1309" spans="2:13" ht="12.75">
      <c r="B1309" s="273">
        <v>800</v>
      </c>
      <c r="C1309" s="1" t="s">
        <v>53</v>
      </c>
      <c r="D1309" s="1" t="s">
        <v>473</v>
      </c>
      <c r="E1309" s="1" t="s">
        <v>583</v>
      </c>
      <c r="F1309" s="26" t="s">
        <v>552</v>
      </c>
      <c r="G1309" s="26" t="s">
        <v>35</v>
      </c>
      <c r="H1309" s="5">
        <f t="shared" si="49"/>
        <v>-23050</v>
      </c>
      <c r="I1309" s="38">
        <f t="shared" si="48"/>
        <v>1.6326530612244898</v>
      </c>
      <c r="K1309" t="s">
        <v>474</v>
      </c>
      <c r="M1309" s="2">
        <v>490</v>
      </c>
    </row>
    <row r="1310" spans="2:13" ht="12.75">
      <c r="B1310" s="273">
        <v>800</v>
      </c>
      <c r="C1310" s="1" t="s">
        <v>53</v>
      </c>
      <c r="D1310" s="1" t="s">
        <v>473</v>
      </c>
      <c r="E1310" s="1" t="s">
        <v>583</v>
      </c>
      <c r="F1310" s="26" t="s">
        <v>552</v>
      </c>
      <c r="G1310" s="26" t="s">
        <v>36</v>
      </c>
      <c r="H1310" s="5">
        <f t="shared" si="49"/>
        <v>-23850</v>
      </c>
      <c r="I1310" s="38">
        <f aca="true" t="shared" si="50" ref="I1310:I1373">+B1310/M1310</f>
        <v>1.6326530612244898</v>
      </c>
      <c r="K1310" t="s">
        <v>474</v>
      </c>
      <c r="M1310" s="2">
        <v>490</v>
      </c>
    </row>
    <row r="1311" spans="2:13" ht="12.75">
      <c r="B1311" s="273">
        <v>1000</v>
      </c>
      <c r="C1311" s="1" t="s">
        <v>53</v>
      </c>
      <c r="D1311" s="1" t="s">
        <v>473</v>
      </c>
      <c r="E1311" s="1" t="s">
        <v>583</v>
      </c>
      <c r="F1311" s="26" t="s">
        <v>552</v>
      </c>
      <c r="G1311" s="26" t="s">
        <v>24</v>
      </c>
      <c r="H1311" s="5">
        <f t="shared" si="49"/>
        <v>-24850</v>
      </c>
      <c r="I1311" s="38">
        <f t="shared" si="50"/>
        <v>2.0408163265306123</v>
      </c>
      <c r="K1311" t="s">
        <v>474</v>
      </c>
      <c r="M1311" s="2">
        <v>490</v>
      </c>
    </row>
    <row r="1312" spans="2:13" ht="12.75">
      <c r="B1312" s="273">
        <v>1300</v>
      </c>
      <c r="C1312" s="1" t="s">
        <v>585</v>
      </c>
      <c r="D1312" s="1" t="s">
        <v>473</v>
      </c>
      <c r="E1312" s="1" t="s">
        <v>583</v>
      </c>
      <c r="F1312" s="26" t="s">
        <v>552</v>
      </c>
      <c r="G1312" s="26" t="s">
        <v>26</v>
      </c>
      <c r="H1312" s="5">
        <f t="shared" si="49"/>
        <v>-26150</v>
      </c>
      <c r="I1312" s="38">
        <f t="shared" si="50"/>
        <v>2.6530612244897958</v>
      </c>
      <c r="K1312" t="s">
        <v>474</v>
      </c>
      <c r="M1312" s="2">
        <v>490</v>
      </c>
    </row>
    <row r="1313" spans="2:13" ht="12.75">
      <c r="B1313" s="273">
        <v>1300</v>
      </c>
      <c r="C1313" s="1" t="s">
        <v>53</v>
      </c>
      <c r="D1313" s="1" t="s">
        <v>473</v>
      </c>
      <c r="E1313" s="1" t="s">
        <v>583</v>
      </c>
      <c r="F1313" s="26" t="s">
        <v>552</v>
      </c>
      <c r="G1313" s="26" t="s">
        <v>26</v>
      </c>
      <c r="H1313" s="5">
        <f t="shared" si="49"/>
        <v>-27450</v>
      </c>
      <c r="I1313" s="38">
        <f t="shared" si="50"/>
        <v>2.6530612244897958</v>
      </c>
      <c r="K1313" t="s">
        <v>474</v>
      </c>
      <c r="M1313" s="2">
        <v>490</v>
      </c>
    </row>
    <row r="1314" spans="2:13" ht="12.75">
      <c r="B1314" s="273">
        <v>2000</v>
      </c>
      <c r="C1314" s="1" t="s">
        <v>53</v>
      </c>
      <c r="D1314" s="1" t="s">
        <v>473</v>
      </c>
      <c r="E1314" s="1" t="s">
        <v>583</v>
      </c>
      <c r="F1314" s="26" t="s">
        <v>552</v>
      </c>
      <c r="G1314" s="26" t="s">
        <v>28</v>
      </c>
      <c r="H1314" s="5">
        <f t="shared" si="49"/>
        <v>-29450</v>
      </c>
      <c r="I1314" s="38">
        <f t="shared" si="50"/>
        <v>4.081632653061225</v>
      </c>
      <c r="K1314" t="s">
        <v>474</v>
      </c>
      <c r="M1314" s="2">
        <v>490</v>
      </c>
    </row>
    <row r="1315" spans="2:13" ht="12.75">
      <c r="B1315" s="273">
        <v>1000</v>
      </c>
      <c r="C1315" s="1" t="s">
        <v>53</v>
      </c>
      <c r="D1315" s="1" t="s">
        <v>473</v>
      </c>
      <c r="E1315" s="1" t="s">
        <v>583</v>
      </c>
      <c r="F1315" s="26" t="s">
        <v>552</v>
      </c>
      <c r="G1315" s="26" t="s">
        <v>30</v>
      </c>
      <c r="H1315" s="5">
        <f t="shared" si="49"/>
        <v>-30450</v>
      </c>
      <c r="I1315" s="38">
        <f t="shared" si="50"/>
        <v>2.0408163265306123</v>
      </c>
      <c r="K1315" t="s">
        <v>474</v>
      </c>
      <c r="M1315" s="2">
        <v>490</v>
      </c>
    </row>
    <row r="1316" spans="2:13" ht="12.75">
      <c r="B1316" s="273">
        <v>1500</v>
      </c>
      <c r="C1316" s="1" t="s">
        <v>585</v>
      </c>
      <c r="D1316" s="1" t="s">
        <v>473</v>
      </c>
      <c r="E1316" s="1" t="s">
        <v>583</v>
      </c>
      <c r="F1316" s="26" t="s">
        <v>552</v>
      </c>
      <c r="G1316" s="26" t="s">
        <v>30</v>
      </c>
      <c r="H1316" s="5">
        <f t="shared" si="49"/>
        <v>-31950</v>
      </c>
      <c r="I1316" s="38">
        <f t="shared" si="50"/>
        <v>3.061224489795918</v>
      </c>
      <c r="K1316" t="s">
        <v>474</v>
      </c>
      <c r="M1316" s="2">
        <v>490</v>
      </c>
    </row>
    <row r="1317" spans="2:13" ht="12.75">
      <c r="B1317" s="273">
        <v>800</v>
      </c>
      <c r="C1317" s="1" t="s">
        <v>53</v>
      </c>
      <c r="D1317" s="1" t="s">
        <v>473</v>
      </c>
      <c r="E1317" s="1" t="s">
        <v>583</v>
      </c>
      <c r="F1317" s="26" t="s">
        <v>552</v>
      </c>
      <c r="G1317" s="26" t="s">
        <v>74</v>
      </c>
      <c r="H1317" s="5">
        <f t="shared" si="49"/>
        <v>-32750</v>
      </c>
      <c r="I1317" s="38">
        <f t="shared" si="50"/>
        <v>1.6326530612244898</v>
      </c>
      <c r="K1317" t="s">
        <v>474</v>
      </c>
      <c r="M1317" s="2">
        <v>490</v>
      </c>
    </row>
    <row r="1318" spans="2:13" ht="12.75">
      <c r="B1318" s="273">
        <v>800</v>
      </c>
      <c r="C1318" s="1" t="s">
        <v>53</v>
      </c>
      <c r="D1318" s="1" t="s">
        <v>473</v>
      </c>
      <c r="E1318" s="1" t="s">
        <v>583</v>
      </c>
      <c r="F1318" s="26" t="s">
        <v>552</v>
      </c>
      <c r="G1318" s="26" t="s">
        <v>72</v>
      </c>
      <c r="H1318" s="5">
        <f t="shared" si="49"/>
        <v>-33550</v>
      </c>
      <c r="I1318" s="38">
        <f t="shared" si="50"/>
        <v>1.6326530612244898</v>
      </c>
      <c r="K1318" t="s">
        <v>474</v>
      </c>
      <c r="M1318" s="2">
        <v>490</v>
      </c>
    </row>
    <row r="1319" spans="2:13" ht="12.75">
      <c r="B1319" s="273">
        <v>2000</v>
      </c>
      <c r="C1319" s="1" t="s">
        <v>53</v>
      </c>
      <c r="D1319" s="1" t="s">
        <v>473</v>
      </c>
      <c r="E1319" s="1" t="s">
        <v>583</v>
      </c>
      <c r="F1319" s="26" t="s">
        <v>552</v>
      </c>
      <c r="G1319" s="26" t="s">
        <v>83</v>
      </c>
      <c r="H1319" s="5">
        <f t="shared" si="49"/>
        <v>-35550</v>
      </c>
      <c r="I1319" s="38">
        <f t="shared" si="50"/>
        <v>4.081632653061225</v>
      </c>
      <c r="K1319" t="s">
        <v>474</v>
      </c>
      <c r="M1319" s="2">
        <v>490</v>
      </c>
    </row>
    <row r="1320" spans="2:13" ht="12.75">
      <c r="B1320" s="273">
        <v>2000</v>
      </c>
      <c r="C1320" s="1" t="s">
        <v>53</v>
      </c>
      <c r="D1320" s="1" t="s">
        <v>473</v>
      </c>
      <c r="E1320" s="1" t="s">
        <v>583</v>
      </c>
      <c r="F1320" s="26" t="s">
        <v>552</v>
      </c>
      <c r="G1320" s="26" t="s">
        <v>138</v>
      </c>
      <c r="H1320" s="5">
        <f t="shared" si="49"/>
        <v>-37550</v>
      </c>
      <c r="I1320" s="38">
        <f t="shared" si="50"/>
        <v>4.081632653061225</v>
      </c>
      <c r="K1320" t="s">
        <v>474</v>
      </c>
      <c r="M1320" s="2">
        <v>490</v>
      </c>
    </row>
    <row r="1321" spans="2:13" ht="12.75">
      <c r="B1321" s="273">
        <v>1000</v>
      </c>
      <c r="C1321" s="1" t="s">
        <v>53</v>
      </c>
      <c r="D1321" s="1" t="s">
        <v>473</v>
      </c>
      <c r="E1321" s="1" t="s">
        <v>583</v>
      </c>
      <c r="F1321" s="26" t="s">
        <v>552</v>
      </c>
      <c r="G1321" s="26" t="s">
        <v>140</v>
      </c>
      <c r="H1321" s="5">
        <f t="shared" si="49"/>
        <v>-38550</v>
      </c>
      <c r="I1321" s="38">
        <f t="shared" si="50"/>
        <v>2.0408163265306123</v>
      </c>
      <c r="K1321" t="s">
        <v>474</v>
      </c>
      <c r="M1321" s="2">
        <v>490</v>
      </c>
    </row>
    <row r="1322" spans="2:13" ht="12.75">
      <c r="B1322" s="273">
        <v>1000</v>
      </c>
      <c r="C1322" s="1" t="s">
        <v>53</v>
      </c>
      <c r="D1322" s="1" t="s">
        <v>473</v>
      </c>
      <c r="E1322" s="1" t="s">
        <v>583</v>
      </c>
      <c r="F1322" s="26" t="s">
        <v>552</v>
      </c>
      <c r="G1322" s="26" t="s">
        <v>213</v>
      </c>
      <c r="H1322" s="5">
        <f t="shared" si="49"/>
        <v>-39550</v>
      </c>
      <c r="I1322" s="38">
        <f t="shared" si="50"/>
        <v>2.0408163265306123</v>
      </c>
      <c r="K1322" t="s">
        <v>474</v>
      </c>
      <c r="M1322" s="2">
        <v>490</v>
      </c>
    </row>
    <row r="1323" spans="2:13" ht="12.75">
      <c r="B1323" s="273">
        <v>1000</v>
      </c>
      <c r="C1323" s="1" t="s">
        <v>53</v>
      </c>
      <c r="D1323" s="1" t="s">
        <v>473</v>
      </c>
      <c r="E1323" s="1" t="s">
        <v>583</v>
      </c>
      <c r="F1323" s="26" t="s">
        <v>552</v>
      </c>
      <c r="G1323" s="26" t="s">
        <v>219</v>
      </c>
      <c r="H1323" s="5">
        <f t="shared" si="49"/>
        <v>-40550</v>
      </c>
      <c r="I1323" s="38">
        <f t="shared" si="50"/>
        <v>2.0408163265306123</v>
      </c>
      <c r="K1323" t="s">
        <v>474</v>
      </c>
      <c r="M1323" s="2">
        <v>490</v>
      </c>
    </row>
    <row r="1324" spans="2:13" ht="12.75">
      <c r="B1324" s="273">
        <v>1000</v>
      </c>
      <c r="C1324" s="1" t="s">
        <v>53</v>
      </c>
      <c r="D1324" s="1" t="s">
        <v>473</v>
      </c>
      <c r="E1324" s="1" t="s">
        <v>583</v>
      </c>
      <c r="F1324" s="26" t="s">
        <v>552</v>
      </c>
      <c r="G1324" s="26" t="s">
        <v>221</v>
      </c>
      <c r="H1324" s="5">
        <f t="shared" si="49"/>
        <v>-41550</v>
      </c>
      <c r="I1324" s="38">
        <f t="shared" si="50"/>
        <v>2.0408163265306123</v>
      </c>
      <c r="K1324" t="s">
        <v>474</v>
      </c>
      <c r="M1324" s="2">
        <v>490</v>
      </c>
    </row>
    <row r="1325" spans="2:13" ht="12.75">
      <c r="B1325" s="273">
        <v>2000</v>
      </c>
      <c r="C1325" s="11" t="s">
        <v>53</v>
      </c>
      <c r="D1325" s="1" t="s">
        <v>473</v>
      </c>
      <c r="E1325" s="1" t="s">
        <v>583</v>
      </c>
      <c r="F1325" s="26" t="s">
        <v>552</v>
      </c>
      <c r="G1325" s="26" t="s">
        <v>227</v>
      </c>
      <c r="H1325" s="5">
        <f t="shared" si="49"/>
        <v>-43550</v>
      </c>
      <c r="I1325" s="38">
        <f t="shared" si="50"/>
        <v>4.081632653061225</v>
      </c>
      <c r="K1325" t="s">
        <v>474</v>
      </c>
      <c r="M1325" s="2">
        <v>490</v>
      </c>
    </row>
    <row r="1326" spans="2:13" ht="12.75">
      <c r="B1326" s="273">
        <v>2000</v>
      </c>
      <c r="C1326" s="1" t="s">
        <v>53</v>
      </c>
      <c r="D1326" s="1" t="s">
        <v>473</v>
      </c>
      <c r="E1326" s="1" t="s">
        <v>583</v>
      </c>
      <c r="F1326" s="26" t="s">
        <v>552</v>
      </c>
      <c r="G1326" s="26" t="s">
        <v>229</v>
      </c>
      <c r="H1326" s="5">
        <f t="shared" si="49"/>
        <v>-45550</v>
      </c>
      <c r="I1326" s="38">
        <f t="shared" si="50"/>
        <v>4.081632653061225</v>
      </c>
      <c r="K1326" t="s">
        <v>474</v>
      </c>
      <c r="M1326" s="2">
        <v>490</v>
      </c>
    </row>
    <row r="1327" spans="2:13" ht="12.75">
      <c r="B1327" s="273">
        <v>800</v>
      </c>
      <c r="C1327" s="1" t="s">
        <v>53</v>
      </c>
      <c r="D1327" s="1" t="s">
        <v>473</v>
      </c>
      <c r="E1327" s="1" t="s">
        <v>583</v>
      </c>
      <c r="F1327" s="26" t="s">
        <v>552</v>
      </c>
      <c r="G1327" s="26" t="s">
        <v>236</v>
      </c>
      <c r="H1327" s="5">
        <f t="shared" si="49"/>
        <v>-46350</v>
      </c>
      <c r="I1327" s="38">
        <f t="shared" si="50"/>
        <v>1.6326530612244898</v>
      </c>
      <c r="K1327" t="s">
        <v>474</v>
      </c>
      <c r="M1327" s="2">
        <v>490</v>
      </c>
    </row>
    <row r="1328" spans="2:13" ht="12.75">
      <c r="B1328" s="273">
        <v>1200</v>
      </c>
      <c r="C1328" s="1" t="s">
        <v>53</v>
      </c>
      <c r="D1328" s="1" t="s">
        <v>473</v>
      </c>
      <c r="E1328" s="1" t="s">
        <v>583</v>
      </c>
      <c r="F1328" s="26" t="s">
        <v>552</v>
      </c>
      <c r="G1328" s="26" t="s">
        <v>280</v>
      </c>
      <c r="H1328" s="5">
        <f t="shared" si="49"/>
        <v>-47550</v>
      </c>
      <c r="I1328" s="38">
        <f t="shared" si="50"/>
        <v>2.4489795918367347</v>
      </c>
      <c r="K1328" t="s">
        <v>474</v>
      </c>
      <c r="M1328" s="2">
        <v>490</v>
      </c>
    </row>
    <row r="1329" spans="2:13" ht="12.75">
      <c r="B1329" s="273">
        <v>750</v>
      </c>
      <c r="C1329" s="1" t="s">
        <v>53</v>
      </c>
      <c r="D1329" s="1" t="s">
        <v>473</v>
      </c>
      <c r="E1329" s="1" t="s">
        <v>583</v>
      </c>
      <c r="F1329" s="26" t="s">
        <v>552</v>
      </c>
      <c r="G1329" s="26" t="s">
        <v>282</v>
      </c>
      <c r="H1329" s="5">
        <f t="shared" si="49"/>
        <v>-48300</v>
      </c>
      <c r="I1329" s="38">
        <f t="shared" si="50"/>
        <v>1.530612244897959</v>
      </c>
      <c r="K1329" t="s">
        <v>474</v>
      </c>
      <c r="M1329" s="2">
        <v>490</v>
      </c>
    </row>
    <row r="1330" spans="2:13" ht="12.75">
      <c r="B1330" s="273">
        <v>1100</v>
      </c>
      <c r="C1330" s="1" t="s">
        <v>53</v>
      </c>
      <c r="D1330" s="1" t="s">
        <v>473</v>
      </c>
      <c r="E1330" s="1" t="s">
        <v>583</v>
      </c>
      <c r="F1330" s="26" t="s">
        <v>552</v>
      </c>
      <c r="G1330" s="26" t="s">
        <v>237</v>
      </c>
      <c r="H1330" s="5">
        <f t="shared" si="49"/>
        <v>-49400</v>
      </c>
      <c r="I1330" s="38">
        <f t="shared" si="50"/>
        <v>2.2448979591836733</v>
      </c>
      <c r="K1330" t="s">
        <v>474</v>
      </c>
      <c r="M1330" s="2">
        <v>490</v>
      </c>
    </row>
    <row r="1331" spans="2:13" ht="12.75">
      <c r="B1331" s="273">
        <v>2000</v>
      </c>
      <c r="C1331" s="1" t="s">
        <v>53</v>
      </c>
      <c r="D1331" s="1" t="s">
        <v>473</v>
      </c>
      <c r="E1331" s="1" t="s">
        <v>583</v>
      </c>
      <c r="F1331" s="26" t="s">
        <v>552</v>
      </c>
      <c r="G1331" s="26" t="s">
        <v>323</v>
      </c>
      <c r="H1331" s="5">
        <f t="shared" si="49"/>
        <v>-51400</v>
      </c>
      <c r="I1331" s="38">
        <f t="shared" si="50"/>
        <v>4.081632653061225</v>
      </c>
      <c r="K1331" t="s">
        <v>474</v>
      </c>
      <c r="M1331" s="2">
        <v>490</v>
      </c>
    </row>
    <row r="1332" spans="2:13" ht="12.75">
      <c r="B1332" s="273">
        <v>2000</v>
      </c>
      <c r="C1332" s="1" t="s">
        <v>53</v>
      </c>
      <c r="D1332" s="1" t="s">
        <v>473</v>
      </c>
      <c r="E1332" s="1" t="s">
        <v>583</v>
      </c>
      <c r="F1332" s="26" t="s">
        <v>552</v>
      </c>
      <c r="G1332" s="26" t="s">
        <v>324</v>
      </c>
      <c r="H1332" s="5">
        <f t="shared" si="49"/>
        <v>-53400</v>
      </c>
      <c r="I1332" s="38">
        <f t="shared" si="50"/>
        <v>4.081632653061225</v>
      </c>
      <c r="K1332" t="s">
        <v>474</v>
      </c>
      <c r="M1332" s="2">
        <v>490</v>
      </c>
    </row>
    <row r="1333" spans="2:13" ht="12.75">
      <c r="B1333" s="273">
        <v>2000</v>
      </c>
      <c r="C1333" s="1" t="s">
        <v>53</v>
      </c>
      <c r="D1333" s="1" t="s">
        <v>473</v>
      </c>
      <c r="E1333" s="1" t="s">
        <v>583</v>
      </c>
      <c r="F1333" s="26" t="s">
        <v>552</v>
      </c>
      <c r="G1333" s="26" t="s">
        <v>325</v>
      </c>
      <c r="H1333" s="5">
        <f t="shared" si="49"/>
        <v>-55400</v>
      </c>
      <c r="I1333" s="38">
        <f t="shared" si="50"/>
        <v>4.081632653061225</v>
      </c>
      <c r="K1333" t="s">
        <v>474</v>
      </c>
      <c r="M1333" s="2">
        <v>490</v>
      </c>
    </row>
    <row r="1334" spans="2:13" ht="12.75">
      <c r="B1334" s="273">
        <v>850</v>
      </c>
      <c r="C1334" s="1" t="s">
        <v>53</v>
      </c>
      <c r="D1334" s="1" t="s">
        <v>473</v>
      </c>
      <c r="E1334" s="1" t="s">
        <v>583</v>
      </c>
      <c r="F1334" s="26" t="s">
        <v>537</v>
      </c>
      <c r="G1334" s="26" t="s">
        <v>33</v>
      </c>
      <c r="H1334" s="5">
        <f t="shared" si="49"/>
        <v>-56250</v>
      </c>
      <c r="I1334" s="38">
        <f t="shared" si="50"/>
        <v>1.7346938775510203</v>
      </c>
      <c r="K1334" t="s">
        <v>474</v>
      </c>
      <c r="M1334" s="2">
        <v>490</v>
      </c>
    </row>
    <row r="1335" spans="2:13" ht="12.75">
      <c r="B1335" s="273">
        <v>800</v>
      </c>
      <c r="C1335" s="1" t="s">
        <v>53</v>
      </c>
      <c r="D1335" s="1" t="s">
        <v>473</v>
      </c>
      <c r="E1335" s="1" t="s">
        <v>583</v>
      </c>
      <c r="F1335" s="26" t="s">
        <v>537</v>
      </c>
      <c r="G1335" s="26" t="s">
        <v>55</v>
      </c>
      <c r="H1335" s="5">
        <f t="shared" si="49"/>
        <v>-57050</v>
      </c>
      <c r="I1335" s="38">
        <f t="shared" si="50"/>
        <v>1.6326530612244898</v>
      </c>
      <c r="K1335" t="s">
        <v>474</v>
      </c>
      <c r="M1335" s="2">
        <v>490</v>
      </c>
    </row>
    <row r="1336" spans="2:13" ht="12.75">
      <c r="B1336" s="273">
        <v>600</v>
      </c>
      <c r="C1336" s="1" t="s">
        <v>53</v>
      </c>
      <c r="D1336" s="1" t="s">
        <v>473</v>
      </c>
      <c r="E1336" s="1" t="s">
        <v>583</v>
      </c>
      <c r="F1336" s="26" t="s">
        <v>537</v>
      </c>
      <c r="G1336" s="26" t="s">
        <v>35</v>
      </c>
      <c r="H1336" s="5">
        <f t="shared" si="49"/>
        <v>-57650</v>
      </c>
      <c r="I1336" s="38">
        <f t="shared" si="50"/>
        <v>1.2244897959183674</v>
      </c>
      <c r="K1336" t="s">
        <v>474</v>
      </c>
      <c r="M1336" s="2">
        <v>490</v>
      </c>
    </row>
    <row r="1337" spans="2:13" ht="12.75">
      <c r="B1337" s="273">
        <v>650</v>
      </c>
      <c r="C1337" s="1" t="s">
        <v>53</v>
      </c>
      <c r="D1337" s="1" t="s">
        <v>473</v>
      </c>
      <c r="E1337" s="1" t="s">
        <v>583</v>
      </c>
      <c r="F1337" s="26" t="s">
        <v>537</v>
      </c>
      <c r="G1337" s="26" t="s">
        <v>24</v>
      </c>
      <c r="H1337" s="5">
        <f t="shared" si="49"/>
        <v>-58300</v>
      </c>
      <c r="I1337" s="38">
        <f t="shared" si="50"/>
        <v>1.3265306122448979</v>
      </c>
      <c r="K1337" t="s">
        <v>474</v>
      </c>
      <c r="M1337" s="2">
        <v>490</v>
      </c>
    </row>
    <row r="1338" spans="2:13" ht="12.75">
      <c r="B1338" s="273">
        <v>800</v>
      </c>
      <c r="C1338" s="1" t="s">
        <v>53</v>
      </c>
      <c r="D1338" s="1" t="s">
        <v>473</v>
      </c>
      <c r="E1338" s="1" t="s">
        <v>583</v>
      </c>
      <c r="F1338" s="26" t="s">
        <v>537</v>
      </c>
      <c r="G1338" s="26" t="s">
        <v>26</v>
      </c>
      <c r="H1338" s="5">
        <f t="shared" si="49"/>
        <v>-59100</v>
      </c>
      <c r="I1338" s="38">
        <f t="shared" si="50"/>
        <v>1.6326530612244898</v>
      </c>
      <c r="K1338" t="s">
        <v>474</v>
      </c>
      <c r="M1338" s="2">
        <v>490</v>
      </c>
    </row>
    <row r="1339" spans="2:13" ht="12.75">
      <c r="B1339" s="273">
        <v>1200</v>
      </c>
      <c r="C1339" s="77" t="s">
        <v>53</v>
      </c>
      <c r="D1339" s="1" t="s">
        <v>473</v>
      </c>
      <c r="E1339" s="1" t="s">
        <v>583</v>
      </c>
      <c r="F1339" s="26" t="s">
        <v>537</v>
      </c>
      <c r="G1339" s="26" t="s">
        <v>28</v>
      </c>
      <c r="H1339" s="5">
        <f t="shared" si="49"/>
        <v>-60300</v>
      </c>
      <c r="I1339" s="38">
        <f t="shared" si="50"/>
        <v>2.4489795918367347</v>
      </c>
      <c r="K1339" t="s">
        <v>474</v>
      </c>
      <c r="M1339" s="2">
        <v>490</v>
      </c>
    </row>
    <row r="1340" spans="2:13" ht="12.75">
      <c r="B1340" s="273">
        <v>600</v>
      </c>
      <c r="C1340" s="1" t="s">
        <v>53</v>
      </c>
      <c r="D1340" s="1" t="s">
        <v>473</v>
      </c>
      <c r="E1340" s="1" t="s">
        <v>583</v>
      </c>
      <c r="F1340" s="26" t="s">
        <v>537</v>
      </c>
      <c r="G1340" s="26" t="s">
        <v>30</v>
      </c>
      <c r="H1340" s="5">
        <f t="shared" si="49"/>
        <v>-60900</v>
      </c>
      <c r="I1340" s="38">
        <f t="shared" si="50"/>
        <v>1.2244897959183674</v>
      </c>
      <c r="K1340" t="s">
        <v>474</v>
      </c>
      <c r="M1340" s="2">
        <v>490</v>
      </c>
    </row>
    <row r="1341" spans="2:13" ht="12.75">
      <c r="B1341" s="274">
        <v>800</v>
      </c>
      <c r="C1341" s="1" t="s">
        <v>53</v>
      </c>
      <c r="D1341" s="1" t="s">
        <v>473</v>
      </c>
      <c r="E1341" s="1" t="s">
        <v>583</v>
      </c>
      <c r="F1341" s="26" t="s">
        <v>537</v>
      </c>
      <c r="G1341" s="26" t="s">
        <v>74</v>
      </c>
      <c r="H1341" s="5">
        <f t="shared" si="49"/>
        <v>-61700</v>
      </c>
      <c r="I1341" s="38">
        <f t="shared" si="50"/>
        <v>1.6326530612244898</v>
      </c>
      <c r="K1341" t="s">
        <v>474</v>
      </c>
      <c r="M1341" s="2">
        <v>490</v>
      </c>
    </row>
    <row r="1342" spans="2:13" ht="12.75">
      <c r="B1342" s="273">
        <v>500</v>
      </c>
      <c r="C1342" s="1" t="s">
        <v>53</v>
      </c>
      <c r="D1342" s="1" t="s">
        <v>473</v>
      </c>
      <c r="E1342" s="1" t="s">
        <v>583</v>
      </c>
      <c r="F1342" s="26" t="s">
        <v>537</v>
      </c>
      <c r="G1342" s="26" t="s">
        <v>72</v>
      </c>
      <c r="H1342" s="5">
        <f t="shared" si="49"/>
        <v>-62200</v>
      </c>
      <c r="I1342" s="38">
        <f t="shared" si="50"/>
        <v>1.0204081632653061</v>
      </c>
      <c r="K1342" t="s">
        <v>474</v>
      </c>
      <c r="M1342" s="2">
        <v>490</v>
      </c>
    </row>
    <row r="1343" spans="2:13" ht="12.75">
      <c r="B1343" s="273">
        <v>1200</v>
      </c>
      <c r="C1343" s="1" t="s">
        <v>53</v>
      </c>
      <c r="D1343" s="1" t="s">
        <v>473</v>
      </c>
      <c r="E1343" s="1" t="s">
        <v>583</v>
      </c>
      <c r="F1343" s="26" t="s">
        <v>537</v>
      </c>
      <c r="G1343" s="26" t="s">
        <v>138</v>
      </c>
      <c r="H1343" s="5">
        <f t="shared" si="49"/>
        <v>-63400</v>
      </c>
      <c r="I1343" s="38">
        <f t="shared" si="50"/>
        <v>2.4489795918367347</v>
      </c>
      <c r="K1343" t="s">
        <v>474</v>
      </c>
      <c r="M1343" s="2">
        <v>490</v>
      </c>
    </row>
    <row r="1344" spans="2:13" ht="12.75">
      <c r="B1344" s="273">
        <v>2000</v>
      </c>
      <c r="C1344" s="1" t="s">
        <v>53</v>
      </c>
      <c r="D1344" s="1" t="s">
        <v>473</v>
      </c>
      <c r="E1344" s="1" t="s">
        <v>583</v>
      </c>
      <c r="F1344" s="26" t="s">
        <v>537</v>
      </c>
      <c r="G1344" s="26" t="s">
        <v>140</v>
      </c>
      <c r="H1344" s="5">
        <f t="shared" si="49"/>
        <v>-65400</v>
      </c>
      <c r="I1344" s="38">
        <f t="shared" si="50"/>
        <v>4.081632653061225</v>
      </c>
      <c r="K1344" t="s">
        <v>474</v>
      </c>
      <c r="M1344" s="2">
        <v>490</v>
      </c>
    </row>
    <row r="1345" spans="2:13" ht="12.75">
      <c r="B1345" s="273">
        <v>2000</v>
      </c>
      <c r="C1345" s="1" t="s">
        <v>53</v>
      </c>
      <c r="D1345" s="1" t="s">
        <v>473</v>
      </c>
      <c r="E1345" s="1" t="s">
        <v>583</v>
      </c>
      <c r="F1345" s="26" t="s">
        <v>537</v>
      </c>
      <c r="G1345" s="26" t="s">
        <v>213</v>
      </c>
      <c r="H1345" s="5">
        <f t="shared" si="49"/>
        <v>-67400</v>
      </c>
      <c r="I1345" s="38">
        <f t="shared" si="50"/>
        <v>4.081632653061225</v>
      </c>
      <c r="K1345" t="s">
        <v>474</v>
      </c>
      <c r="M1345" s="2">
        <v>490</v>
      </c>
    </row>
    <row r="1346" spans="2:13" ht="12.75">
      <c r="B1346" s="273">
        <v>2000</v>
      </c>
      <c r="C1346" s="1" t="s">
        <v>53</v>
      </c>
      <c r="D1346" s="1" t="s">
        <v>473</v>
      </c>
      <c r="E1346" s="1" t="s">
        <v>583</v>
      </c>
      <c r="F1346" s="26" t="s">
        <v>537</v>
      </c>
      <c r="G1346" s="26" t="s">
        <v>219</v>
      </c>
      <c r="H1346" s="5">
        <f t="shared" si="49"/>
        <v>-69400</v>
      </c>
      <c r="I1346" s="38">
        <f t="shared" si="50"/>
        <v>4.081632653061225</v>
      </c>
      <c r="K1346" t="s">
        <v>474</v>
      </c>
      <c r="M1346" s="2">
        <v>490</v>
      </c>
    </row>
    <row r="1347" spans="2:13" ht="12.75">
      <c r="B1347" s="274">
        <v>1200</v>
      </c>
      <c r="C1347" s="1" t="s">
        <v>53</v>
      </c>
      <c r="D1347" s="1" t="s">
        <v>473</v>
      </c>
      <c r="E1347" s="1" t="s">
        <v>583</v>
      </c>
      <c r="F1347" s="26" t="s">
        <v>537</v>
      </c>
      <c r="G1347" s="26" t="s">
        <v>221</v>
      </c>
      <c r="H1347" s="5">
        <f t="shared" si="49"/>
        <v>-70600</v>
      </c>
      <c r="I1347" s="38">
        <f t="shared" si="50"/>
        <v>2.4489795918367347</v>
      </c>
      <c r="K1347" t="s">
        <v>474</v>
      </c>
      <c r="M1347" s="2">
        <v>490</v>
      </c>
    </row>
    <row r="1348" spans="2:13" ht="12.75">
      <c r="B1348" s="273">
        <v>800</v>
      </c>
      <c r="C1348" s="1" t="s">
        <v>53</v>
      </c>
      <c r="D1348" s="1" t="s">
        <v>473</v>
      </c>
      <c r="E1348" s="1" t="s">
        <v>583</v>
      </c>
      <c r="F1348" s="26" t="s">
        <v>537</v>
      </c>
      <c r="G1348" s="26" t="s">
        <v>227</v>
      </c>
      <c r="H1348" s="5">
        <f t="shared" si="49"/>
        <v>-71400</v>
      </c>
      <c r="I1348" s="38">
        <f t="shared" si="50"/>
        <v>1.6326530612244898</v>
      </c>
      <c r="K1348" t="s">
        <v>474</v>
      </c>
      <c r="M1348" s="2">
        <v>490</v>
      </c>
    </row>
    <row r="1349" spans="2:13" ht="12.75">
      <c r="B1349" s="273">
        <v>400</v>
      </c>
      <c r="C1349" s="1" t="s">
        <v>53</v>
      </c>
      <c r="D1349" s="1" t="s">
        <v>473</v>
      </c>
      <c r="E1349" s="1" t="s">
        <v>583</v>
      </c>
      <c r="F1349" s="26" t="s">
        <v>537</v>
      </c>
      <c r="G1349" s="26" t="s">
        <v>229</v>
      </c>
      <c r="H1349" s="5">
        <f t="shared" si="49"/>
        <v>-71800</v>
      </c>
      <c r="I1349" s="38">
        <f t="shared" si="50"/>
        <v>0.8163265306122449</v>
      </c>
      <c r="K1349" t="s">
        <v>474</v>
      </c>
      <c r="M1349" s="2">
        <v>490</v>
      </c>
    </row>
    <row r="1350" spans="2:13" ht="12.75">
      <c r="B1350" s="273">
        <v>400</v>
      </c>
      <c r="C1350" s="1" t="s">
        <v>53</v>
      </c>
      <c r="D1350" s="1" t="s">
        <v>473</v>
      </c>
      <c r="E1350" s="1" t="s">
        <v>583</v>
      </c>
      <c r="F1350" s="26" t="s">
        <v>537</v>
      </c>
      <c r="G1350" s="26" t="s">
        <v>236</v>
      </c>
      <c r="H1350" s="5">
        <f aca="true" t="shared" si="51" ref="H1350:H1389">H1349-B1350</f>
        <v>-72200</v>
      </c>
      <c r="I1350" s="38">
        <f t="shared" si="50"/>
        <v>0.8163265306122449</v>
      </c>
      <c r="K1350" t="s">
        <v>474</v>
      </c>
      <c r="M1350" s="2">
        <v>490</v>
      </c>
    </row>
    <row r="1351" spans="2:13" ht="12.75">
      <c r="B1351" s="273">
        <v>400</v>
      </c>
      <c r="C1351" s="1" t="s">
        <v>53</v>
      </c>
      <c r="D1351" s="1" t="s">
        <v>473</v>
      </c>
      <c r="E1351" s="1" t="s">
        <v>583</v>
      </c>
      <c r="F1351" s="26" t="s">
        <v>537</v>
      </c>
      <c r="G1351" s="26" t="s">
        <v>280</v>
      </c>
      <c r="H1351" s="5">
        <f t="shared" si="51"/>
        <v>-72600</v>
      </c>
      <c r="I1351" s="38">
        <f t="shared" si="50"/>
        <v>0.8163265306122449</v>
      </c>
      <c r="K1351" t="s">
        <v>474</v>
      </c>
      <c r="M1351" s="2">
        <v>490</v>
      </c>
    </row>
    <row r="1352" spans="2:13" ht="12.75">
      <c r="B1352" s="273">
        <v>400</v>
      </c>
      <c r="C1352" s="1" t="s">
        <v>53</v>
      </c>
      <c r="D1352" s="1" t="s">
        <v>473</v>
      </c>
      <c r="E1352" s="1" t="s">
        <v>583</v>
      </c>
      <c r="F1352" s="26" t="s">
        <v>537</v>
      </c>
      <c r="G1352" s="26" t="s">
        <v>282</v>
      </c>
      <c r="H1352" s="5">
        <f t="shared" si="51"/>
        <v>-73000</v>
      </c>
      <c r="I1352" s="38">
        <f t="shared" si="50"/>
        <v>0.8163265306122449</v>
      </c>
      <c r="K1352" t="s">
        <v>474</v>
      </c>
      <c r="M1352" s="2">
        <v>490</v>
      </c>
    </row>
    <row r="1353" spans="2:13" ht="12.75">
      <c r="B1353" s="273">
        <v>400</v>
      </c>
      <c r="C1353" s="1" t="s">
        <v>53</v>
      </c>
      <c r="D1353" s="1" t="s">
        <v>473</v>
      </c>
      <c r="E1353" s="1" t="s">
        <v>583</v>
      </c>
      <c r="F1353" s="26" t="s">
        <v>537</v>
      </c>
      <c r="G1353" s="26" t="s">
        <v>237</v>
      </c>
      <c r="H1353" s="5">
        <f t="shared" si="51"/>
        <v>-73400</v>
      </c>
      <c r="I1353" s="38">
        <f t="shared" si="50"/>
        <v>0.8163265306122449</v>
      </c>
      <c r="K1353" t="s">
        <v>474</v>
      </c>
      <c r="M1353" s="2">
        <v>490</v>
      </c>
    </row>
    <row r="1354" spans="2:13" ht="12.75">
      <c r="B1354" s="273">
        <v>800</v>
      </c>
      <c r="C1354" s="1" t="s">
        <v>53</v>
      </c>
      <c r="D1354" s="1" t="s">
        <v>473</v>
      </c>
      <c r="E1354" s="1" t="s">
        <v>583</v>
      </c>
      <c r="F1354" s="26" t="s">
        <v>537</v>
      </c>
      <c r="G1354" s="26" t="s">
        <v>324</v>
      </c>
      <c r="H1354" s="5">
        <f t="shared" si="51"/>
        <v>-74200</v>
      </c>
      <c r="I1354" s="38">
        <f t="shared" si="50"/>
        <v>1.6326530612244898</v>
      </c>
      <c r="K1354" t="s">
        <v>474</v>
      </c>
      <c r="M1354" s="2">
        <v>490</v>
      </c>
    </row>
    <row r="1355" spans="2:13" ht="12.75">
      <c r="B1355" s="273">
        <v>900</v>
      </c>
      <c r="C1355" s="1" t="s">
        <v>53</v>
      </c>
      <c r="D1355" s="1" t="s">
        <v>473</v>
      </c>
      <c r="E1355" s="1" t="s">
        <v>583</v>
      </c>
      <c r="F1355" s="26" t="s">
        <v>537</v>
      </c>
      <c r="G1355" s="26" t="s">
        <v>325</v>
      </c>
      <c r="H1355" s="5">
        <f t="shared" si="51"/>
        <v>-75100</v>
      </c>
      <c r="I1355" s="38">
        <f t="shared" si="50"/>
        <v>1.836734693877551</v>
      </c>
      <c r="K1355" t="s">
        <v>474</v>
      </c>
      <c r="M1355" s="2">
        <v>490</v>
      </c>
    </row>
    <row r="1356" spans="2:13" ht="12.75">
      <c r="B1356" s="273">
        <v>1000</v>
      </c>
      <c r="C1356" s="1" t="s">
        <v>53</v>
      </c>
      <c r="D1356" s="1" t="s">
        <v>473</v>
      </c>
      <c r="E1356" s="1" t="s">
        <v>583</v>
      </c>
      <c r="F1356" s="26" t="s">
        <v>537</v>
      </c>
      <c r="G1356" s="26" t="s">
        <v>325</v>
      </c>
      <c r="H1356" s="5">
        <f t="shared" si="51"/>
        <v>-76100</v>
      </c>
      <c r="I1356" s="38">
        <f t="shared" si="50"/>
        <v>2.0408163265306123</v>
      </c>
      <c r="K1356" t="s">
        <v>474</v>
      </c>
      <c r="M1356" s="2">
        <v>490</v>
      </c>
    </row>
    <row r="1357" spans="2:13" ht="12.75">
      <c r="B1357" s="273">
        <v>2000</v>
      </c>
      <c r="C1357" s="1" t="s">
        <v>53</v>
      </c>
      <c r="D1357" s="1" t="s">
        <v>473</v>
      </c>
      <c r="E1357" s="1" t="s">
        <v>583</v>
      </c>
      <c r="F1357" s="26" t="s">
        <v>537</v>
      </c>
      <c r="G1357" s="26" t="s">
        <v>409</v>
      </c>
      <c r="H1357" s="5">
        <f t="shared" si="51"/>
        <v>-78100</v>
      </c>
      <c r="I1357" s="38">
        <f t="shared" si="50"/>
        <v>4.081632653061225</v>
      </c>
      <c r="K1357" t="s">
        <v>474</v>
      </c>
      <c r="M1357" s="2">
        <v>490</v>
      </c>
    </row>
    <row r="1358" spans="2:13" ht="12.75">
      <c r="B1358" s="273">
        <v>1800</v>
      </c>
      <c r="C1358" s="1" t="s">
        <v>53</v>
      </c>
      <c r="D1358" s="1" t="s">
        <v>473</v>
      </c>
      <c r="E1358" s="1" t="s">
        <v>583</v>
      </c>
      <c r="F1358" s="26" t="s">
        <v>537</v>
      </c>
      <c r="G1358" s="26" t="s">
        <v>410</v>
      </c>
      <c r="H1358" s="5">
        <f t="shared" si="51"/>
        <v>-79900</v>
      </c>
      <c r="I1358" s="38">
        <f t="shared" si="50"/>
        <v>3.673469387755102</v>
      </c>
      <c r="K1358" t="s">
        <v>474</v>
      </c>
      <c r="M1358" s="2">
        <v>490</v>
      </c>
    </row>
    <row r="1359" spans="2:13" ht="12.75">
      <c r="B1359" s="273">
        <v>1000</v>
      </c>
      <c r="C1359" s="1" t="s">
        <v>53</v>
      </c>
      <c r="D1359" s="1" t="s">
        <v>473</v>
      </c>
      <c r="E1359" s="1" t="s">
        <v>583</v>
      </c>
      <c r="F1359" s="26" t="s">
        <v>586</v>
      </c>
      <c r="G1359" s="26" t="s">
        <v>587</v>
      </c>
      <c r="H1359" s="5">
        <f t="shared" si="51"/>
        <v>-80900</v>
      </c>
      <c r="I1359" s="38">
        <f t="shared" si="50"/>
        <v>2.0408163265306123</v>
      </c>
      <c r="K1359" t="s">
        <v>474</v>
      </c>
      <c r="M1359" s="2">
        <v>490</v>
      </c>
    </row>
    <row r="1360" spans="2:13" ht="12.75">
      <c r="B1360" s="273">
        <v>1200</v>
      </c>
      <c r="C1360" s="1" t="s">
        <v>53</v>
      </c>
      <c r="D1360" s="1" t="s">
        <v>473</v>
      </c>
      <c r="E1360" s="1" t="s">
        <v>583</v>
      </c>
      <c r="F1360" s="26" t="s">
        <v>586</v>
      </c>
      <c r="G1360" s="26" t="s">
        <v>33</v>
      </c>
      <c r="H1360" s="5">
        <f t="shared" si="51"/>
        <v>-82100</v>
      </c>
      <c r="I1360" s="38">
        <f t="shared" si="50"/>
        <v>2.4489795918367347</v>
      </c>
      <c r="K1360" t="s">
        <v>474</v>
      </c>
      <c r="M1360" s="2">
        <v>490</v>
      </c>
    </row>
    <row r="1361" spans="2:13" ht="12.75">
      <c r="B1361" s="273">
        <v>1000</v>
      </c>
      <c r="C1361" s="1" t="s">
        <v>53</v>
      </c>
      <c r="D1361" s="1" t="s">
        <v>473</v>
      </c>
      <c r="E1361" s="1" t="s">
        <v>583</v>
      </c>
      <c r="F1361" s="26" t="s">
        <v>586</v>
      </c>
      <c r="G1361" s="26" t="s">
        <v>55</v>
      </c>
      <c r="H1361" s="5">
        <f t="shared" si="51"/>
        <v>-83100</v>
      </c>
      <c r="I1361" s="38">
        <f t="shared" si="50"/>
        <v>2.0408163265306123</v>
      </c>
      <c r="K1361" t="s">
        <v>474</v>
      </c>
      <c r="M1361" s="2">
        <v>490</v>
      </c>
    </row>
    <row r="1362" spans="2:13" ht="12.75">
      <c r="B1362" s="273">
        <v>1000</v>
      </c>
      <c r="C1362" s="1" t="s">
        <v>53</v>
      </c>
      <c r="D1362" s="1" t="s">
        <v>473</v>
      </c>
      <c r="E1362" s="1" t="s">
        <v>583</v>
      </c>
      <c r="F1362" s="26" t="s">
        <v>586</v>
      </c>
      <c r="G1362" s="26" t="s">
        <v>34</v>
      </c>
      <c r="H1362" s="5">
        <f t="shared" si="51"/>
        <v>-84100</v>
      </c>
      <c r="I1362" s="38">
        <f t="shared" si="50"/>
        <v>2.0408163265306123</v>
      </c>
      <c r="K1362" t="s">
        <v>474</v>
      </c>
      <c r="M1362" s="2">
        <v>490</v>
      </c>
    </row>
    <row r="1363" spans="2:13" ht="12.75">
      <c r="B1363" s="273">
        <v>1000</v>
      </c>
      <c r="C1363" s="1" t="s">
        <v>53</v>
      </c>
      <c r="D1363" s="1" t="s">
        <v>473</v>
      </c>
      <c r="E1363" s="1" t="s">
        <v>583</v>
      </c>
      <c r="F1363" s="26" t="s">
        <v>586</v>
      </c>
      <c r="G1363" s="26" t="s">
        <v>35</v>
      </c>
      <c r="H1363" s="5">
        <f t="shared" si="51"/>
        <v>-85100</v>
      </c>
      <c r="I1363" s="38">
        <f t="shared" si="50"/>
        <v>2.0408163265306123</v>
      </c>
      <c r="K1363" t="s">
        <v>474</v>
      </c>
      <c r="M1363" s="2">
        <v>490</v>
      </c>
    </row>
    <row r="1364" spans="2:13" ht="12.75">
      <c r="B1364" s="273">
        <v>800</v>
      </c>
      <c r="C1364" s="1" t="s">
        <v>53</v>
      </c>
      <c r="D1364" s="1" t="s">
        <v>473</v>
      </c>
      <c r="E1364" s="1" t="s">
        <v>583</v>
      </c>
      <c r="F1364" s="26" t="s">
        <v>586</v>
      </c>
      <c r="G1364" s="26" t="s">
        <v>36</v>
      </c>
      <c r="H1364" s="5">
        <f t="shared" si="51"/>
        <v>-85900</v>
      </c>
      <c r="I1364" s="38">
        <f t="shared" si="50"/>
        <v>1.6326530612244898</v>
      </c>
      <c r="K1364" t="s">
        <v>474</v>
      </c>
      <c r="M1364" s="2">
        <v>490</v>
      </c>
    </row>
    <row r="1365" spans="2:13" ht="12.75">
      <c r="B1365" s="273">
        <v>800</v>
      </c>
      <c r="C1365" s="1" t="s">
        <v>53</v>
      </c>
      <c r="D1365" s="1" t="s">
        <v>473</v>
      </c>
      <c r="E1365" s="1" t="s">
        <v>583</v>
      </c>
      <c r="F1365" s="26" t="s">
        <v>586</v>
      </c>
      <c r="G1365" s="26" t="s">
        <v>20</v>
      </c>
      <c r="H1365" s="5">
        <f t="shared" si="51"/>
        <v>-86700</v>
      </c>
      <c r="I1365" s="38">
        <f t="shared" si="50"/>
        <v>1.6326530612244898</v>
      </c>
      <c r="K1365" t="s">
        <v>474</v>
      </c>
      <c r="M1365" s="2">
        <v>490</v>
      </c>
    </row>
    <row r="1366" spans="2:13" ht="12.75">
      <c r="B1366" s="273">
        <v>1500</v>
      </c>
      <c r="C1366" s="1" t="s">
        <v>53</v>
      </c>
      <c r="D1366" s="1" t="s">
        <v>473</v>
      </c>
      <c r="E1366" s="1" t="s">
        <v>583</v>
      </c>
      <c r="F1366" s="26" t="s">
        <v>586</v>
      </c>
      <c r="G1366" s="26" t="s">
        <v>26</v>
      </c>
      <c r="H1366" s="5">
        <f t="shared" si="51"/>
        <v>-88200</v>
      </c>
      <c r="I1366" s="38">
        <f t="shared" si="50"/>
        <v>3.061224489795918</v>
      </c>
      <c r="K1366" t="s">
        <v>474</v>
      </c>
      <c r="M1366" s="2">
        <v>490</v>
      </c>
    </row>
    <row r="1367" spans="2:13" ht="12.75">
      <c r="B1367" s="273">
        <v>1700</v>
      </c>
      <c r="C1367" s="1" t="s">
        <v>53</v>
      </c>
      <c r="D1367" s="1" t="s">
        <v>473</v>
      </c>
      <c r="E1367" s="1" t="s">
        <v>583</v>
      </c>
      <c r="F1367" s="26" t="s">
        <v>586</v>
      </c>
      <c r="G1367" s="26" t="s">
        <v>28</v>
      </c>
      <c r="H1367" s="5">
        <f t="shared" si="51"/>
        <v>-89900</v>
      </c>
      <c r="I1367" s="38">
        <f t="shared" si="50"/>
        <v>3.4693877551020407</v>
      </c>
      <c r="K1367" t="s">
        <v>474</v>
      </c>
      <c r="M1367" s="2">
        <v>490</v>
      </c>
    </row>
    <row r="1368" spans="2:13" ht="12.75">
      <c r="B1368" s="273">
        <v>2000</v>
      </c>
      <c r="C1368" s="1" t="s">
        <v>53</v>
      </c>
      <c r="D1368" s="1" t="s">
        <v>473</v>
      </c>
      <c r="E1368" s="1" t="s">
        <v>583</v>
      </c>
      <c r="F1368" s="26" t="s">
        <v>586</v>
      </c>
      <c r="G1368" s="26" t="s">
        <v>30</v>
      </c>
      <c r="H1368" s="5">
        <f t="shared" si="51"/>
        <v>-91900</v>
      </c>
      <c r="I1368" s="38">
        <f t="shared" si="50"/>
        <v>4.081632653061225</v>
      </c>
      <c r="K1368" t="s">
        <v>474</v>
      </c>
      <c r="M1368" s="2">
        <v>490</v>
      </c>
    </row>
    <row r="1369" spans="2:13" ht="12.75">
      <c r="B1369" s="273">
        <v>1200</v>
      </c>
      <c r="C1369" s="1" t="s">
        <v>53</v>
      </c>
      <c r="D1369" s="1" t="s">
        <v>473</v>
      </c>
      <c r="E1369" s="1" t="s">
        <v>583</v>
      </c>
      <c r="F1369" s="26" t="s">
        <v>586</v>
      </c>
      <c r="G1369" s="26" t="s">
        <v>74</v>
      </c>
      <c r="H1369" s="5">
        <f t="shared" si="51"/>
        <v>-93100</v>
      </c>
      <c r="I1369" s="38">
        <f t="shared" si="50"/>
        <v>2.4489795918367347</v>
      </c>
      <c r="K1369" t="s">
        <v>474</v>
      </c>
      <c r="M1369" s="2">
        <v>490</v>
      </c>
    </row>
    <row r="1370" spans="2:13" ht="12.75">
      <c r="B1370" s="273">
        <v>600</v>
      </c>
      <c r="C1370" s="1" t="s">
        <v>53</v>
      </c>
      <c r="D1370" s="1" t="s">
        <v>473</v>
      </c>
      <c r="E1370" s="1" t="s">
        <v>583</v>
      </c>
      <c r="F1370" s="26" t="s">
        <v>586</v>
      </c>
      <c r="G1370" s="26" t="s">
        <v>72</v>
      </c>
      <c r="H1370" s="5">
        <f t="shared" si="51"/>
        <v>-93700</v>
      </c>
      <c r="I1370" s="38">
        <f t="shared" si="50"/>
        <v>1.2244897959183674</v>
      </c>
      <c r="K1370" t="s">
        <v>474</v>
      </c>
      <c r="M1370" s="2">
        <v>490</v>
      </c>
    </row>
    <row r="1371" spans="2:13" ht="12.75">
      <c r="B1371" s="273">
        <v>1200</v>
      </c>
      <c r="C1371" s="1" t="s">
        <v>53</v>
      </c>
      <c r="D1371" s="1" t="s">
        <v>473</v>
      </c>
      <c r="E1371" s="1" t="s">
        <v>583</v>
      </c>
      <c r="F1371" s="26" t="s">
        <v>586</v>
      </c>
      <c r="G1371" s="26" t="s">
        <v>138</v>
      </c>
      <c r="H1371" s="5">
        <f t="shared" si="51"/>
        <v>-94900</v>
      </c>
      <c r="I1371" s="38">
        <f t="shared" si="50"/>
        <v>2.4489795918367347</v>
      </c>
      <c r="K1371" t="s">
        <v>474</v>
      </c>
      <c r="M1371" s="2">
        <v>490</v>
      </c>
    </row>
    <row r="1372" spans="2:13" ht="12.75">
      <c r="B1372" s="273">
        <v>1500</v>
      </c>
      <c r="C1372" s="1" t="s">
        <v>53</v>
      </c>
      <c r="D1372" s="1" t="s">
        <v>473</v>
      </c>
      <c r="E1372" s="1" t="s">
        <v>583</v>
      </c>
      <c r="F1372" s="26" t="s">
        <v>586</v>
      </c>
      <c r="G1372" s="26" t="s">
        <v>140</v>
      </c>
      <c r="H1372" s="5">
        <f t="shared" si="51"/>
        <v>-96400</v>
      </c>
      <c r="I1372" s="38">
        <f t="shared" si="50"/>
        <v>3.061224489795918</v>
      </c>
      <c r="K1372" t="s">
        <v>474</v>
      </c>
      <c r="M1372" s="2">
        <v>490</v>
      </c>
    </row>
    <row r="1373" spans="2:13" ht="12.75">
      <c r="B1373" s="273">
        <v>1000</v>
      </c>
      <c r="C1373" s="1" t="s">
        <v>53</v>
      </c>
      <c r="D1373" s="1" t="s">
        <v>473</v>
      </c>
      <c r="E1373" s="1" t="s">
        <v>583</v>
      </c>
      <c r="F1373" s="26" t="s">
        <v>586</v>
      </c>
      <c r="G1373" s="26" t="s">
        <v>213</v>
      </c>
      <c r="H1373" s="5">
        <f t="shared" si="51"/>
        <v>-97400</v>
      </c>
      <c r="I1373" s="38">
        <f t="shared" si="50"/>
        <v>2.0408163265306123</v>
      </c>
      <c r="K1373" t="s">
        <v>474</v>
      </c>
      <c r="M1373" s="2">
        <v>490</v>
      </c>
    </row>
    <row r="1374" spans="2:13" ht="12.75">
      <c r="B1374" s="273">
        <v>1500</v>
      </c>
      <c r="C1374" s="1" t="s">
        <v>53</v>
      </c>
      <c r="D1374" s="1" t="s">
        <v>473</v>
      </c>
      <c r="E1374" s="1" t="s">
        <v>583</v>
      </c>
      <c r="F1374" s="26" t="s">
        <v>586</v>
      </c>
      <c r="G1374" s="26" t="s">
        <v>219</v>
      </c>
      <c r="H1374" s="5">
        <f t="shared" si="51"/>
        <v>-98900</v>
      </c>
      <c r="I1374" s="38">
        <f aca="true" t="shared" si="52" ref="I1374:I1437">+B1374/M1374</f>
        <v>3.061224489795918</v>
      </c>
      <c r="K1374" t="s">
        <v>474</v>
      </c>
      <c r="M1374" s="2">
        <v>490</v>
      </c>
    </row>
    <row r="1375" spans="2:13" ht="12.75">
      <c r="B1375" s="273">
        <v>2000</v>
      </c>
      <c r="C1375" s="1" t="s">
        <v>53</v>
      </c>
      <c r="D1375" s="1" t="s">
        <v>473</v>
      </c>
      <c r="E1375" s="1" t="s">
        <v>583</v>
      </c>
      <c r="F1375" s="26" t="s">
        <v>586</v>
      </c>
      <c r="G1375" s="26" t="s">
        <v>221</v>
      </c>
      <c r="H1375" s="5">
        <f t="shared" si="51"/>
        <v>-100900</v>
      </c>
      <c r="I1375" s="38">
        <f t="shared" si="52"/>
        <v>4.081632653061225</v>
      </c>
      <c r="K1375" t="s">
        <v>474</v>
      </c>
      <c r="M1375" s="2">
        <v>490</v>
      </c>
    </row>
    <row r="1376" spans="2:13" ht="12.75">
      <c r="B1376" s="273">
        <v>500</v>
      </c>
      <c r="C1376" s="1" t="s">
        <v>53</v>
      </c>
      <c r="D1376" s="1" t="s">
        <v>473</v>
      </c>
      <c r="E1376" s="1" t="s">
        <v>583</v>
      </c>
      <c r="F1376" s="26" t="s">
        <v>586</v>
      </c>
      <c r="G1376" s="26" t="s">
        <v>223</v>
      </c>
      <c r="H1376" s="5">
        <f t="shared" si="51"/>
        <v>-101400</v>
      </c>
      <c r="I1376" s="38">
        <f t="shared" si="52"/>
        <v>1.0204081632653061</v>
      </c>
      <c r="K1376" t="s">
        <v>474</v>
      </c>
      <c r="M1376" s="2">
        <v>490</v>
      </c>
    </row>
    <row r="1377" spans="2:13" ht="12.75">
      <c r="B1377" s="273">
        <v>1550</v>
      </c>
      <c r="C1377" s="1" t="s">
        <v>53</v>
      </c>
      <c r="D1377" s="1" t="s">
        <v>473</v>
      </c>
      <c r="E1377" s="1" t="s">
        <v>583</v>
      </c>
      <c r="F1377" s="26" t="s">
        <v>586</v>
      </c>
      <c r="G1377" s="26" t="s">
        <v>229</v>
      </c>
      <c r="H1377" s="5">
        <f t="shared" si="51"/>
        <v>-102950</v>
      </c>
      <c r="I1377" s="38">
        <f t="shared" si="52"/>
        <v>3.163265306122449</v>
      </c>
      <c r="K1377" t="s">
        <v>474</v>
      </c>
      <c r="M1377" s="2">
        <v>490</v>
      </c>
    </row>
    <row r="1378" spans="2:13" ht="12.75">
      <c r="B1378" s="273">
        <v>1000</v>
      </c>
      <c r="C1378" s="1" t="s">
        <v>53</v>
      </c>
      <c r="D1378" s="1" t="s">
        <v>473</v>
      </c>
      <c r="E1378" s="1" t="s">
        <v>583</v>
      </c>
      <c r="F1378" s="26" t="s">
        <v>586</v>
      </c>
      <c r="G1378" s="26" t="s">
        <v>236</v>
      </c>
      <c r="H1378" s="5">
        <f t="shared" si="51"/>
        <v>-103950</v>
      </c>
      <c r="I1378" s="38">
        <f t="shared" si="52"/>
        <v>2.0408163265306123</v>
      </c>
      <c r="K1378" t="s">
        <v>474</v>
      </c>
      <c r="M1378" s="2">
        <v>490</v>
      </c>
    </row>
    <row r="1379" spans="2:13" ht="12.75">
      <c r="B1379" s="273">
        <v>1200</v>
      </c>
      <c r="C1379" s="1" t="s">
        <v>53</v>
      </c>
      <c r="D1379" s="1" t="s">
        <v>473</v>
      </c>
      <c r="E1379" s="1" t="s">
        <v>583</v>
      </c>
      <c r="F1379" s="26" t="s">
        <v>586</v>
      </c>
      <c r="G1379" s="26" t="s">
        <v>280</v>
      </c>
      <c r="H1379" s="5">
        <f t="shared" si="51"/>
        <v>-105150</v>
      </c>
      <c r="I1379" s="38">
        <f t="shared" si="52"/>
        <v>2.4489795918367347</v>
      </c>
      <c r="K1379" t="s">
        <v>474</v>
      </c>
      <c r="M1379" s="2">
        <v>490</v>
      </c>
    </row>
    <row r="1380" spans="2:13" ht="12.75">
      <c r="B1380" s="273">
        <v>2000</v>
      </c>
      <c r="C1380" s="1" t="s">
        <v>53</v>
      </c>
      <c r="D1380" s="1" t="s">
        <v>473</v>
      </c>
      <c r="E1380" s="1" t="s">
        <v>583</v>
      </c>
      <c r="F1380" s="26" t="s">
        <v>586</v>
      </c>
      <c r="G1380" s="26" t="s">
        <v>282</v>
      </c>
      <c r="H1380" s="5">
        <f t="shared" si="51"/>
        <v>-107150</v>
      </c>
      <c r="I1380" s="38">
        <f t="shared" si="52"/>
        <v>4.081632653061225</v>
      </c>
      <c r="K1380" t="s">
        <v>474</v>
      </c>
      <c r="M1380" s="2">
        <v>490</v>
      </c>
    </row>
    <row r="1381" spans="2:13" ht="12.75">
      <c r="B1381" s="273">
        <v>600</v>
      </c>
      <c r="C1381" s="1" t="s">
        <v>53</v>
      </c>
      <c r="D1381" s="1" t="s">
        <v>473</v>
      </c>
      <c r="E1381" s="1" t="s">
        <v>583</v>
      </c>
      <c r="F1381" s="26" t="s">
        <v>586</v>
      </c>
      <c r="G1381" s="26" t="s">
        <v>237</v>
      </c>
      <c r="H1381" s="5">
        <f t="shared" si="51"/>
        <v>-107750</v>
      </c>
      <c r="I1381" s="38">
        <f t="shared" si="52"/>
        <v>1.2244897959183674</v>
      </c>
      <c r="K1381" t="s">
        <v>474</v>
      </c>
      <c r="M1381" s="2">
        <v>490</v>
      </c>
    </row>
    <row r="1382" spans="2:13" ht="12.75">
      <c r="B1382" s="273">
        <v>1500</v>
      </c>
      <c r="C1382" s="1" t="s">
        <v>53</v>
      </c>
      <c r="D1382" s="1" t="s">
        <v>473</v>
      </c>
      <c r="E1382" s="1" t="s">
        <v>583</v>
      </c>
      <c r="F1382" s="26" t="s">
        <v>586</v>
      </c>
      <c r="G1382" s="26" t="s">
        <v>324</v>
      </c>
      <c r="H1382" s="5">
        <f t="shared" si="51"/>
        <v>-109250</v>
      </c>
      <c r="I1382" s="38">
        <f t="shared" si="52"/>
        <v>3.061224489795918</v>
      </c>
      <c r="K1382" t="s">
        <v>474</v>
      </c>
      <c r="M1382" s="2">
        <v>490</v>
      </c>
    </row>
    <row r="1383" spans="2:13" ht="12.75">
      <c r="B1383" s="273">
        <v>2000</v>
      </c>
      <c r="C1383" s="1" t="s">
        <v>53</v>
      </c>
      <c r="D1383" s="1" t="s">
        <v>473</v>
      </c>
      <c r="E1383" s="1" t="s">
        <v>583</v>
      </c>
      <c r="F1383" s="26" t="s">
        <v>586</v>
      </c>
      <c r="G1383" s="26" t="s">
        <v>325</v>
      </c>
      <c r="H1383" s="5">
        <f t="shared" si="51"/>
        <v>-111250</v>
      </c>
      <c r="I1383" s="38">
        <f t="shared" si="52"/>
        <v>4.081632653061225</v>
      </c>
      <c r="K1383" t="s">
        <v>474</v>
      </c>
      <c r="M1383" s="2">
        <v>490</v>
      </c>
    </row>
    <row r="1384" spans="2:13" ht="12.75">
      <c r="B1384" s="273">
        <v>1000</v>
      </c>
      <c r="C1384" s="1" t="s">
        <v>53</v>
      </c>
      <c r="D1384" s="1" t="s">
        <v>473</v>
      </c>
      <c r="E1384" s="1" t="s">
        <v>583</v>
      </c>
      <c r="F1384" s="26" t="s">
        <v>581</v>
      </c>
      <c r="G1384" s="26" t="s">
        <v>229</v>
      </c>
      <c r="H1384" s="5">
        <f t="shared" si="51"/>
        <v>-112250</v>
      </c>
      <c r="I1384" s="38">
        <f t="shared" si="52"/>
        <v>2.0408163265306123</v>
      </c>
      <c r="K1384" t="s">
        <v>474</v>
      </c>
      <c r="M1384" s="2">
        <v>490</v>
      </c>
    </row>
    <row r="1385" spans="2:13" ht="12.75">
      <c r="B1385" s="273">
        <v>1000</v>
      </c>
      <c r="C1385" s="1" t="s">
        <v>53</v>
      </c>
      <c r="D1385" s="1" t="s">
        <v>473</v>
      </c>
      <c r="E1385" s="1" t="s">
        <v>583</v>
      </c>
      <c r="F1385" s="26" t="s">
        <v>581</v>
      </c>
      <c r="G1385" s="26" t="s">
        <v>236</v>
      </c>
      <c r="H1385" s="5">
        <f t="shared" si="51"/>
        <v>-113250</v>
      </c>
      <c r="I1385" s="38">
        <f t="shared" si="52"/>
        <v>2.0408163265306123</v>
      </c>
      <c r="K1385" t="s">
        <v>474</v>
      </c>
      <c r="M1385" s="2">
        <v>490</v>
      </c>
    </row>
    <row r="1386" spans="2:13" ht="12.75">
      <c r="B1386" s="273">
        <v>1200</v>
      </c>
      <c r="C1386" s="1" t="s">
        <v>53</v>
      </c>
      <c r="D1386" s="1" t="s">
        <v>473</v>
      </c>
      <c r="E1386" s="1" t="s">
        <v>583</v>
      </c>
      <c r="F1386" s="26" t="s">
        <v>581</v>
      </c>
      <c r="G1386" s="26" t="s">
        <v>280</v>
      </c>
      <c r="H1386" s="5">
        <f t="shared" si="51"/>
        <v>-114450</v>
      </c>
      <c r="I1386" s="38">
        <f t="shared" si="52"/>
        <v>2.4489795918367347</v>
      </c>
      <c r="K1386" t="s">
        <v>474</v>
      </c>
      <c r="M1386" s="2">
        <v>490</v>
      </c>
    </row>
    <row r="1387" spans="2:13" ht="12.75">
      <c r="B1387" s="273">
        <v>1000</v>
      </c>
      <c r="C1387" s="1" t="s">
        <v>53</v>
      </c>
      <c r="D1387" s="1" t="s">
        <v>473</v>
      </c>
      <c r="E1387" s="1" t="s">
        <v>583</v>
      </c>
      <c r="F1387" s="26" t="s">
        <v>581</v>
      </c>
      <c r="G1387" s="26" t="s">
        <v>282</v>
      </c>
      <c r="H1387" s="5">
        <f t="shared" si="51"/>
        <v>-115450</v>
      </c>
      <c r="I1387" s="38">
        <f t="shared" si="52"/>
        <v>2.0408163265306123</v>
      </c>
      <c r="K1387" t="s">
        <v>474</v>
      </c>
      <c r="M1387" s="2">
        <v>490</v>
      </c>
    </row>
    <row r="1388" spans="2:13" ht="12.75">
      <c r="B1388" s="273">
        <v>1000</v>
      </c>
      <c r="C1388" s="1" t="s">
        <v>53</v>
      </c>
      <c r="D1388" s="1" t="s">
        <v>473</v>
      </c>
      <c r="E1388" s="1" t="s">
        <v>583</v>
      </c>
      <c r="F1388" s="26" t="s">
        <v>581</v>
      </c>
      <c r="G1388" s="26" t="s">
        <v>237</v>
      </c>
      <c r="H1388" s="5">
        <f t="shared" si="51"/>
        <v>-116450</v>
      </c>
      <c r="I1388" s="38">
        <f t="shared" si="52"/>
        <v>2.0408163265306123</v>
      </c>
      <c r="K1388" t="s">
        <v>474</v>
      </c>
      <c r="M1388" s="2">
        <v>490</v>
      </c>
    </row>
    <row r="1389" spans="2:13" ht="12.75">
      <c r="B1389" s="273">
        <v>1700</v>
      </c>
      <c r="C1389" s="1" t="s">
        <v>53</v>
      </c>
      <c r="D1389" s="1" t="s">
        <v>473</v>
      </c>
      <c r="E1389" s="1" t="s">
        <v>583</v>
      </c>
      <c r="F1389" s="26" t="s">
        <v>581</v>
      </c>
      <c r="G1389" s="26" t="s">
        <v>324</v>
      </c>
      <c r="H1389" s="5">
        <f t="shared" si="51"/>
        <v>-118150</v>
      </c>
      <c r="I1389" s="38">
        <f t="shared" si="52"/>
        <v>3.4693877551020407</v>
      </c>
      <c r="K1389" t="s">
        <v>474</v>
      </c>
      <c r="M1389" s="2">
        <v>490</v>
      </c>
    </row>
    <row r="1390" spans="1:13" s="59" customFormat="1" ht="12.75">
      <c r="A1390" s="1"/>
      <c r="B1390" s="273">
        <v>1000</v>
      </c>
      <c r="C1390" s="11" t="s">
        <v>53</v>
      </c>
      <c r="D1390" s="1" t="s">
        <v>473</v>
      </c>
      <c r="E1390" s="1" t="s">
        <v>583</v>
      </c>
      <c r="F1390" s="26" t="s">
        <v>581</v>
      </c>
      <c r="G1390" s="26" t="s">
        <v>325</v>
      </c>
      <c r="H1390" s="5">
        <f>H1389-B1390</f>
        <v>-119150</v>
      </c>
      <c r="I1390" s="38">
        <f t="shared" si="52"/>
        <v>2.0408163265306123</v>
      </c>
      <c r="J1390"/>
      <c r="K1390" t="s">
        <v>474</v>
      </c>
      <c r="L1390"/>
      <c r="M1390" s="2">
        <v>490</v>
      </c>
    </row>
    <row r="1391" spans="2:13" ht="12.75">
      <c r="B1391" s="273">
        <v>1000</v>
      </c>
      <c r="C1391" s="11" t="s">
        <v>53</v>
      </c>
      <c r="D1391" s="1" t="s">
        <v>473</v>
      </c>
      <c r="E1391" s="1" t="s">
        <v>583</v>
      </c>
      <c r="F1391" s="26" t="s">
        <v>581</v>
      </c>
      <c r="G1391" s="26" t="s">
        <v>325</v>
      </c>
      <c r="H1391" s="5">
        <f>H1390-B1391</f>
        <v>-120150</v>
      </c>
      <c r="I1391" s="38">
        <f t="shared" si="52"/>
        <v>2.0408163265306123</v>
      </c>
      <c r="K1391" t="s">
        <v>474</v>
      </c>
      <c r="M1391" s="2">
        <v>490</v>
      </c>
    </row>
    <row r="1392" spans="2:13" ht="12.75">
      <c r="B1392" s="273">
        <v>2000</v>
      </c>
      <c r="C1392" s="11" t="s">
        <v>53</v>
      </c>
      <c r="D1392" s="1" t="s">
        <v>473</v>
      </c>
      <c r="E1392" s="1" t="s">
        <v>583</v>
      </c>
      <c r="F1392" s="26" t="s">
        <v>581</v>
      </c>
      <c r="G1392" s="26" t="s">
        <v>409</v>
      </c>
      <c r="H1392" s="5">
        <f>H1391-B1392</f>
        <v>-122150</v>
      </c>
      <c r="I1392" s="38">
        <f t="shared" si="52"/>
        <v>4.081632653061225</v>
      </c>
      <c r="K1392" t="s">
        <v>474</v>
      </c>
      <c r="M1392" s="2">
        <v>490</v>
      </c>
    </row>
    <row r="1393" spans="2:13" ht="12.75">
      <c r="B1393" s="273">
        <v>1800</v>
      </c>
      <c r="C1393" s="11" t="s">
        <v>53</v>
      </c>
      <c r="D1393" s="1" t="s">
        <v>473</v>
      </c>
      <c r="E1393" s="1" t="s">
        <v>583</v>
      </c>
      <c r="F1393" s="26" t="s">
        <v>581</v>
      </c>
      <c r="G1393" s="26" t="s">
        <v>409</v>
      </c>
      <c r="H1393" s="5">
        <f>H1392-B1393</f>
        <v>-123950</v>
      </c>
      <c r="I1393" s="38">
        <f t="shared" si="52"/>
        <v>3.673469387755102</v>
      </c>
      <c r="K1393" t="s">
        <v>474</v>
      </c>
      <c r="M1393" s="2">
        <v>490</v>
      </c>
    </row>
    <row r="1394" spans="1:13" ht="12.75">
      <c r="A1394" s="10"/>
      <c r="B1394" s="275">
        <f>SUM(B1282:B1393)</f>
        <v>123950</v>
      </c>
      <c r="C1394" s="10"/>
      <c r="D1394" s="10"/>
      <c r="E1394" s="10" t="s">
        <v>583</v>
      </c>
      <c r="F1394" s="17"/>
      <c r="G1394" s="17"/>
      <c r="H1394" s="57">
        <v>0</v>
      </c>
      <c r="I1394" s="58">
        <f t="shared" si="52"/>
        <v>252.9591836734694</v>
      </c>
      <c r="J1394" s="59"/>
      <c r="K1394" s="59"/>
      <c r="L1394" s="59"/>
      <c r="M1394" s="2">
        <v>490</v>
      </c>
    </row>
    <row r="1395" spans="2:13" ht="12.75">
      <c r="B1395" s="273"/>
      <c r="H1395" s="5">
        <f aca="true" t="shared" si="53" ref="H1395:H1408">H1394-B1395</f>
        <v>0</v>
      </c>
      <c r="I1395" s="38">
        <f t="shared" si="52"/>
        <v>0</v>
      </c>
      <c r="K1395"/>
      <c r="M1395" s="2">
        <v>490</v>
      </c>
    </row>
    <row r="1396" spans="2:13" ht="12.75">
      <c r="B1396" s="273"/>
      <c r="H1396" s="5">
        <f t="shared" si="53"/>
        <v>0</v>
      </c>
      <c r="I1396" s="38">
        <f t="shared" si="52"/>
        <v>0</v>
      </c>
      <c r="K1396"/>
      <c r="M1396" s="2">
        <v>490</v>
      </c>
    </row>
    <row r="1397" spans="2:13" ht="12.75">
      <c r="B1397" s="273">
        <v>5000</v>
      </c>
      <c r="C1397" s="1" t="s">
        <v>56</v>
      </c>
      <c r="D1397" s="1" t="s">
        <v>473</v>
      </c>
      <c r="E1397" s="1" t="s">
        <v>542</v>
      </c>
      <c r="F1397" s="26" t="s">
        <v>588</v>
      </c>
      <c r="G1397" s="26" t="s">
        <v>26</v>
      </c>
      <c r="H1397" s="5">
        <f t="shared" si="53"/>
        <v>-5000</v>
      </c>
      <c r="I1397" s="38">
        <f t="shared" si="52"/>
        <v>10.204081632653061</v>
      </c>
      <c r="K1397" t="s">
        <v>474</v>
      </c>
      <c r="M1397" s="2">
        <v>490</v>
      </c>
    </row>
    <row r="1398" spans="2:13" ht="12.75">
      <c r="B1398" s="273">
        <v>5000</v>
      </c>
      <c r="C1398" s="1" t="s">
        <v>56</v>
      </c>
      <c r="D1398" s="1" t="s">
        <v>473</v>
      </c>
      <c r="E1398" s="1" t="s">
        <v>542</v>
      </c>
      <c r="F1398" s="26" t="s">
        <v>588</v>
      </c>
      <c r="G1398" s="26" t="s">
        <v>28</v>
      </c>
      <c r="H1398" s="5">
        <f t="shared" si="53"/>
        <v>-10000</v>
      </c>
      <c r="I1398" s="38">
        <f t="shared" si="52"/>
        <v>10.204081632653061</v>
      </c>
      <c r="K1398" t="s">
        <v>474</v>
      </c>
      <c r="M1398" s="2">
        <v>490</v>
      </c>
    </row>
    <row r="1399" spans="2:13" ht="12.75">
      <c r="B1399" s="273">
        <v>5000</v>
      </c>
      <c r="C1399" s="1" t="s">
        <v>56</v>
      </c>
      <c r="D1399" s="1" t="s">
        <v>473</v>
      </c>
      <c r="E1399" s="1" t="s">
        <v>542</v>
      </c>
      <c r="F1399" s="26" t="s">
        <v>589</v>
      </c>
      <c r="G1399" s="26" t="s">
        <v>83</v>
      </c>
      <c r="H1399" s="5">
        <f t="shared" si="53"/>
        <v>-15000</v>
      </c>
      <c r="I1399" s="38">
        <f t="shared" si="52"/>
        <v>10.204081632653061</v>
      </c>
      <c r="K1399" t="s">
        <v>474</v>
      </c>
      <c r="M1399" s="2">
        <v>490</v>
      </c>
    </row>
    <row r="1400" spans="2:13" ht="12.75">
      <c r="B1400" s="273">
        <v>5000</v>
      </c>
      <c r="C1400" s="1" t="s">
        <v>56</v>
      </c>
      <c r="D1400" s="1" t="s">
        <v>473</v>
      </c>
      <c r="E1400" s="1" t="s">
        <v>542</v>
      </c>
      <c r="F1400" s="26" t="s">
        <v>590</v>
      </c>
      <c r="G1400" s="26" t="s">
        <v>227</v>
      </c>
      <c r="H1400" s="5">
        <f t="shared" si="53"/>
        <v>-20000</v>
      </c>
      <c r="I1400" s="38">
        <f t="shared" si="52"/>
        <v>10.204081632653061</v>
      </c>
      <c r="K1400" t="s">
        <v>474</v>
      </c>
      <c r="M1400" s="2">
        <v>490</v>
      </c>
    </row>
    <row r="1401" spans="2:13" ht="12.75">
      <c r="B1401" s="273">
        <v>5000</v>
      </c>
      <c r="C1401" s="1" t="s">
        <v>56</v>
      </c>
      <c r="D1401" s="1" t="s">
        <v>473</v>
      </c>
      <c r="E1401" s="1" t="s">
        <v>542</v>
      </c>
      <c r="F1401" s="26" t="s">
        <v>591</v>
      </c>
      <c r="G1401" s="26" t="s">
        <v>323</v>
      </c>
      <c r="H1401" s="5">
        <f t="shared" si="53"/>
        <v>-25000</v>
      </c>
      <c r="I1401" s="38">
        <f t="shared" si="52"/>
        <v>10.204081632653061</v>
      </c>
      <c r="K1401" t="s">
        <v>474</v>
      </c>
      <c r="M1401" s="2">
        <v>490</v>
      </c>
    </row>
    <row r="1402" spans="2:13" ht="12.75">
      <c r="B1402" s="273">
        <v>5000</v>
      </c>
      <c r="C1402" s="1" t="s">
        <v>56</v>
      </c>
      <c r="D1402" s="1" t="s">
        <v>473</v>
      </c>
      <c r="E1402" s="1" t="s">
        <v>542</v>
      </c>
      <c r="F1402" s="26" t="s">
        <v>592</v>
      </c>
      <c r="G1402" s="26" t="s">
        <v>324</v>
      </c>
      <c r="H1402" s="5">
        <f t="shared" si="53"/>
        <v>-30000</v>
      </c>
      <c r="I1402" s="38">
        <f t="shared" si="52"/>
        <v>10.204081632653061</v>
      </c>
      <c r="K1402" t="s">
        <v>474</v>
      </c>
      <c r="M1402" s="2">
        <v>490</v>
      </c>
    </row>
    <row r="1403" spans="2:13" ht="12.75">
      <c r="B1403" s="273">
        <v>5000</v>
      </c>
      <c r="C1403" s="1" t="s">
        <v>56</v>
      </c>
      <c r="D1403" s="1" t="s">
        <v>473</v>
      </c>
      <c r="E1403" s="1" t="s">
        <v>542</v>
      </c>
      <c r="F1403" s="26" t="s">
        <v>593</v>
      </c>
      <c r="G1403" s="26" t="s">
        <v>140</v>
      </c>
      <c r="H1403" s="5">
        <f t="shared" si="53"/>
        <v>-35000</v>
      </c>
      <c r="I1403" s="38">
        <f t="shared" si="52"/>
        <v>10.204081632653061</v>
      </c>
      <c r="K1403" t="s">
        <v>474</v>
      </c>
      <c r="M1403" s="2">
        <v>490</v>
      </c>
    </row>
    <row r="1404" spans="2:13" ht="12.75">
      <c r="B1404" s="273">
        <v>5000</v>
      </c>
      <c r="C1404" s="1" t="s">
        <v>56</v>
      </c>
      <c r="D1404" s="1" t="s">
        <v>473</v>
      </c>
      <c r="E1404" s="1" t="s">
        <v>542</v>
      </c>
      <c r="F1404" s="26" t="s">
        <v>594</v>
      </c>
      <c r="G1404" s="26" t="s">
        <v>213</v>
      </c>
      <c r="H1404" s="5">
        <f t="shared" si="53"/>
        <v>-40000</v>
      </c>
      <c r="I1404" s="38">
        <f t="shared" si="52"/>
        <v>10.204081632653061</v>
      </c>
      <c r="K1404" t="s">
        <v>474</v>
      </c>
      <c r="M1404" s="2">
        <v>490</v>
      </c>
    </row>
    <row r="1405" spans="1:13" s="59" customFormat="1" ht="12.75">
      <c r="A1405" s="1"/>
      <c r="B1405" s="273">
        <v>5000</v>
      </c>
      <c r="C1405" s="1" t="s">
        <v>56</v>
      </c>
      <c r="D1405" s="1" t="s">
        <v>473</v>
      </c>
      <c r="E1405" s="1" t="s">
        <v>542</v>
      </c>
      <c r="F1405" s="26" t="s">
        <v>595</v>
      </c>
      <c r="G1405" s="26" t="s">
        <v>325</v>
      </c>
      <c r="H1405" s="5">
        <f t="shared" si="53"/>
        <v>-45000</v>
      </c>
      <c r="I1405" s="38">
        <f t="shared" si="52"/>
        <v>10.204081632653061</v>
      </c>
      <c r="J1405"/>
      <c r="K1405" t="s">
        <v>474</v>
      </c>
      <c r="L1405"/>
      <c r="M1405" s="2">
        <v>490</v>
      </c>
    </row>
    <row r="1406" spans="2:13" ht="12.75">
      <c r="B1406" s="273">
        <v>5000</v>
      </c>
      <c r="C1406" s="1" t="s">
        <v>56</v>
      </c>
      <c r="D1406" s="1" t="s">
        <v>473</v>
      </c>
      <c r="E1406" s="1" t="s">
        <v>542</v>
      </c>
      <c r="F1406" s="30" t="s">
        <v>572</v>
      </c>
      <c r="G1406" s="26" t="s">
        <v>409</v>
      </c>
      <c r="H1406" s="5">
        <f t="shared" si="53"/>
        <v>-50000</v>
      </c>
      <c r="I1406" s="38">
        <f t="shared" si="52"/>
        <v>10.204081632653061</v>
      </c>
      <c r="K1406" t="s">
        <v>474</v>
      </c>
      <c r="M1406" s="2">
        <v>490</v>
      </c>
    </row>
    <row r="1407" spans="2:13" ht="12.75">
      <c r="B1407" s="273">
        <v>5000</v>
      </c>
      <c r="C1407" s="1" t="s">
        <v>56</v>
      </c>
      <c r="D1407" s="1" t="s">
        <v>473</v>
      </c>
      <c r="E1407" s="1" t="s">
        <v>542</v>
      </c>
      <c r="F1407" s="26" t="s">
        <v>596</v>
      </c>
      <c r="G1407" s="26" t="s">
        <v>325</v>
      </c>
      <c r="H1407" s="5">
        <f t="shared" si="53"/>
        <v>-55000</v>
      </c>
      <c r="I1407" s="38">
        <f t="shared" si="52"/>
        <v>10.204081632653061</v>
      </c>
      <c r="K1407" t="s">
        <v>474</v>
      </c>
      <c r="M1407" s="2">
        <v>490</v>
      </c>
    </row>
    <row r="1408" spans="2:13" ht="12.75">
      <c r="B1408" s="273">
        <v>5000</v>
      </c>
      <c r="C1408" s="1" t="s">
        <v>56</v>
      </c>
      <c r="D1408" s="1" t="s">
        <v>473</v>
      </c>
      <c r="E1408" s="1" t="s">
        <v>542</v>
      </c>
      <c r="F1408" s="29" t="s">
        <v>579</v>
      </c>
      <c r="G1408" s="26" t="s">
        <v>409</v>
      </c>
      <c r="H1408" s="5">
        <f t="shared" si="53"/>
        <v>-60000</v>
      </c>
      <c r="I1408" s="38">
        <f t="shared" si="52"/>
        <v>10.204081632653061</v>
      </c>
      <c r="K1408" t="s">
        <v>474</v>
      </c>
      <c r="M1408" s="2">
        <v>490</v>
      </c>
    </row>
    <row r="1409" spans="1:13" ht="12.75">
      <c r="A1409" s="10"/>
      <c r="B1409" s="275">
        <f>SUM(B1397:B1408)</f>
        <v>60000</v>
      </c>
      <c r="C1409" s="10" t="s">
        <v>56</v>
      </c>
      <c r="D1409" s="10"/>
      <c r="E1409" s="10"/>
      <c r="F1409" s="17"/>
      <c r="G1409" s="17"/>
      <c r="H1409" s="57">
        <v>0</v>
      </c>
      <c r="I1409" s="58">
        <f t="shared" si="52"/>
        <v>122.44897959183673</v>
      </c>
      <c r="J1409" s="59"/>
      <c r="K1409" s="59"/>
      <c r="L1409" s="59"/>
      <c r="M1409" s="2">
        <v>490</v>
      </c>
    </row>
    <row r="1410" spans="2:13" ht="12.75">
      <c r="B1410" s="273"/>
      <c r="H1410" s="5">
        <f aca="true" t="shared" si="54" ref="H1410:H1433">H1409-B1410</f>
        <v>0</v>
      </c>
      <c r="I1410" s="38">
        <f t="shared" si="52"/>
        <v>0</v>
      </c>
      <c r="K1410"/>
      <c r="M1410" s="2">
        <v>490</v>
      </c>
    </row>
    <row r="1411" spans="2:13" ht="12.75">
      <c r="B1411" s="273"/>
      <c r="H1411" s="5">
        <f t="shared" si="54"/>
        <v>0</v>
      </c>
      <c r="I1411" s="38">
        <f t="shared" si="52"/>
        <v>0</v>
      </c>
      <c r="K1411"/>
      <c r="M1411" s="2">
        <v>490</v>
      </c>
    </row>
    <row r="1412" spans="2:13" ht="12.75">
      <c r="B1412" s="273">
        <v>2000</v>
      </c>
      <c r="C1412" s="1" t="s">
        <v>103</v>
      </c>
      <c r="D1412" s="1" t="s">
        <v>473</v>
      </c>
      <c r="E1412" s="1" t="s">
        <v>542</v>
      </c>
      <c r="F1412" s="26" t="s">
        <v>552</v>
      </c>
      <c r="G1412" s="26" t="s">
        <v>26</v>
      </c>
      <c r="H1412" s="5">
        <f t="shared" si="54"/>
        <v>-2000</v>
      </c>
      <c r="I1412" s="38">
        <f t="shared" si="52"/>
        <v>4.081632653061225</v>
      </c>
      <c r="K1412" t="s">
        <v>474</v>
      </c>
      <c r="M1412" s="2">
        <v>490</v>
      </c>
    </row>
    <row r="1413" spans="2:13" ht="12.75">
      <c r="B1413" s="273">
        <v>2000</v>
      </c>
      <c r="C1413" s="1" t="s">
        <v>103</v>
      </c>
      <c r="D1413" s="1" t="s">
        <v>473</v>
      </c>
      <c r="E1413" s="1" t="s">
        <v>542</v>
      </c>
      <c r="F1413" s="26" t="s">
        <v>552</v>
      </c>
      <c r="G1413" s="26" t="s">
        <v>28</v>
      </c>
      <c r="H1413" s="5">
        <f t="shared" si="54"/>
        <v>-4000</v>
      </c>
      <c r="I1413" s="38">
        <f t="shared" si="52"/>
        <v>4.081632653061225</v>
      </c>
      <c r="K1413" t="s">
        <v>474</v>
      </c>
      <c r="M1413" s="2">
        <v>490</v>
      </c>
    </row>
    <row r="1414" spans="2:13" ht="12.75">
      <c r="B1414" s="273">
        <v>2000</v>
      </c>
      <c r="C1414" s="1" t="s">
        <v>103</v>
      </c>
      <c r="D1414" s="1" t="s">
        <v>473</v>
      </c>
      <c r="E1414" s="1" t="s">
        <v>542</v>
      </c>
      <c r="F1414" s="26" t="s">
        <v>552</v>
      </c>
      <c r="G1414" s="26" t="s">
        <v>30</v>
      </c>
      <c r="H1414" s="5">
        <f t="shared" si="54"/>
        <v>-6000</v>
      </c>
      <c r="I1414" s="38">
        <f t="shared" si="52"/>
        <v>4.081632653061225</v>
      </c>
      <c r="K1414" t="s">
        <v>474</v>
      </c>
      <c r="M1414" s="2">
        <v>490</v>
      </c>
    </row>
    <row r="1415" spans="2:13" ht="12.75">
      <c r="B1415" s="273">
        <v>2000</v>
      </c>
      <c r="C1415" s="1" t="s">
        <v>103</v>
      </c>
      <c r="D1415" s="1" t="s">
        <v>473</v>
      </c>
      <c r="E1415" s="1" t="s">
        <v>542</v>
      </c>
      <c r="F1415" s="26" t="s">
        <v>552</v>
      </c>
      <c r="G1415" s="26" t="s">
        <v>83</v>
      </c>
      <c r="H1415" s="5">
        <f t="shared" si="54"/>
        <v>-8000</v>
      </c>
      <c r="I1415" s="38">
        <f t="shared" si="52"/>
        <v>4.081632653061225</v>
      </c>
      <c r="K1415" t="s">
        <v>474</v>
      </c>
      <c r="M1415" s="2">
        <v>490</v>
      </c>
    </row>
    <row r="1416" spans="2:13" ht="12.75">
      <c r="B1416" s="273">
        <v>2000</v>
      </c>
      <c r="C1416" s="1" t="s">
        <v>103</v>
      </c>
      <c r="D1416" s="1" t="s">
        <v>473</v>
      </c>
      <c r="E1416" s="1" t="s">
        <v>542</v>
      </c>
      <c r="F1416" s="26" t="s">
        <v>552</v>
      </c>
      <c r="G1416" s="26" t="s">
        <v>138</v>
      </c>
      <c r="H1416" s="5">
        <f t="shared" si="54"/>
        <v>-10000</v>
      </c>
      <c r="I1416" s="38">
        <f t="shared" si="52"/>
        <v>4.081632653061225</v>
      </c>
      <c r="K1416" t="s">
        <v>474</v>
      </c>
      <c r="M1416" s="2">
        <v>490</v>
      </c>
    </row>
    <row r="1417" spans="2:13" ht="12.75">
      <c r="B1417" s="273">
        <v>2000</v>
      </c>
      <c r="C1417" s="1" t="s">
        <v>103</v>
      </c>
      <c r="D1417" s="1" t="s">
        <v>473</v>
      </c>
      <c r="E1417" s="1" t="s">
        <v>542</v>
      </c>
      <c r="F1417" s="26" t="s">
        <v>552</v>
      </c>
      <c r="G1417" s="26" t="s">
        <v>227</v>
      </c>
      <c r="H1417" s="5">
        <f t="shared" si="54"/>
        <v>-12000</v>
      </c>
      <c r="I1417" s="38">
        <f t="shared" si="52"/>
        <v>4.081632653061225</v>
      </c>
      <c r="K1417" t="s">
        <v>474</v>
      </c>
      <c r="M1417" s="2">
        <v>490</v>
      </c>
    </row>
    <row r="1418" spans="2:13" ht="12.75">
      <c r="B1418" s="273">
        <v>2000</v>
      </c>
      <c r="C1418" s="1" t="s">
        <v>103</v>
      </c>
      <c r="D1418" s="1" t="s">
        <v>473</v>
      </c>
      <c r="E1418" s="1" t="s">
        <v>542</v>
      </c>
      <c r="F1418" s="26" t="s">
        <v>552</v>
      </c>
      <c r="G1418" s="26" t="s">
        <v>229</v>
      </c>
      <c r="H1418" s="5">
        <f t="shared" si="54"/>
        <v>-14000</v>
      </c>
      <c r="I1418" s="38">
        <f t="shared" si="52"/>
        <v>4.081632653061225</v>
      </c>
      <c r="K1418" t="s">
        <v>474</v>
      </c>
      <c r="M1418" s="2">
        <v>490</v>
      </c>
    </row>
    <row r="1419" spans="2:13" ht="12.75">
      <c r="B1419" s="273">
        <v>2000</v>
      </c>
      <c r="C1419" s="1" t="s">
        <v>103</v>
      </c>
      <c r="D1419" s="1" t="s">
        <v>473</v>
      </c>
      <c r="E1419" s="1" t="s">
        <v>542</v>
      </c>
      <c r="F1419" s="26" t="s">
        <v>552</v>
      </c>
      <c r="G1419" s="26" t="s">
        <v>323</v>
      </c>
      <c r="H1419" s="5">
        <f t="shared" si="54"/>
        <v>-16000</v>
      </c>
      <c r="I1419" s="38">
        <f t="shared" si="52"/>
        <v>4.081632653061225</v>
      </c>
      <c r="K1419" t="s">
        <v>474</v>
      </c>
      <c r="M1419" s="2">
        <v>490</v>
      </c>
    </row>
    <row r="1420" spans="2:13" ht="12.75">
      <c r="B1420" s="273">
        <v>2000</v>
      </c>
      <c r="C1420" s="1" t="s">
        <v>103</v>
      </c>
      <c r="D1420" s="1" t="s">
        <v>473</v>
      </c>
      <c r="E1420" s="1" t="s">
        <v>542</v>
      </c>
      <c r="F1420" s="26" t="s">
        <v>552</v>
      </c>
      <c r="G1420" s="26" t="s">
        <v>324</v>
      </c>
      <c r="H1420" s="5">
        <f t="shared" si="54"/>
        <v>-18000</v>
      </c>
      <c r="I1420" s="38">
        <f t="shared" si="52"/>
        <v>4.081632653061225</v>
      </c>
      <c r="K1420" t="s">
        <v>474</v>
      </c>
      <c r="M1420" s="2">
        <v>490</v>
      </c>
    </row>
    <row r="1421" spans="2:13" ht="12.75">
      <c r="B1421" s="273">
        <v>2000</v>
      </c>
      <c r="C1421" s="1" t="s">
        <v>103</v>
      </c>
      <c r="D1421" s="1" t="s">
        <v>473</v>
      </c>
      <c r="E1421" s="1" t="s">
        <v>542</v>
      </c>
      <c r="F1421" s="26" t="s">
        <v>552</v>
      </c>
      <c r="G1421" s="26" t="s">
        <v>325</v>
      </c>
      <c r="H1421" s="5">
        <f t="shared" si="54"/>
        <v>-20000</v>
      </c>
      <c r="I1421" s="38">
        <f t="shared" si="52"/>
        <v>4.081632653061225</v>
      </c>
      <c r="K1421" t="s">
        <v>474</v>
      </c>
      <c r="M1421" s="2">
        <v>490</v>
      </c>
    </row>
    <row r="1422" spans="2:13" ht="12.75">
      <c r="B1422" s="273">
        <v>2000</v>
      </c>
      <c r="C1422" s="1" t="s">
        <v>103</v>
      </c>
      <c r="D1422" s="1" t="s">
        <v>473</v>
      </c>
      <c r="E1422" s="1" t="s">
        <v>542</v>
      </c>
      <c r="F1422" s="26" t="s">
        <v>537</v>
      </c>
      <c r="G1422" s="26" t="s">
        <v>138</v>
      </c>
      <c r="H1422" s="5">
        <f t="shared" si="54"/>
        <v>-22000</v>
      </c>
      <c r="I1422" s="38">
        <f t="shared" si="52"/>
        <v>4.081632653061225</v>
      </c>
      <c r="K1422" t="s">
        <v>474</v>
      </c>
      <c r="M1422" s="2">
        <v>490</v>
      </c>
    </row>
    <row r="1423" spans="2:13" ht="12.75">
      <c r="B1423" s="273">
        <v>2000</v>
      </c>
      <c r="C1423" s="1" t="s">
        <v>103</v>
      </c>
      <c r="D1423" s="1" t="s">
        <v>473</v>
      </c>
      <c r="E1423" s="1" t="s">
        <v>542</v>
      </c>
      <c r="F1423" s="26" t="s">
        <v>537</v>
      </c>
      <c r="G1423" s="26" t="s">
        <v>140</v>
      </c>
      <c r="H1423" s="5">
        <f t="shared" si="54"/>
        <v>-24000</v>
      </c>
      <c r="I1423" s="38">
        <f t="shared" si="52"/>
        <v>4.081632653061225</v>
      </c>
      <c r="K1423" t="s">
        <v>474</v>
      </c>
      <c r="M1423" s="2">
        <v>490</v>
      </c>
    </row>
    <row r="1424" spans="2:13" ht="12.75">
      <c r="B1424" s="273">
        <v>2000</v>
      </c>
      <c r="C1424" s="1" t="s">
        <v>103</v>
      </c>
      <c r="D1424" s="1" t="s">
        <v>473</v>
      </c>
      <c r="E1424" s="1" t="s">
        <v>542</v>
      </c>
      <c r="F1424" s="26" t="s">
        <v>537</v>
      </c>
      <c r="G1424" s="26" t="s">
        <v>213</v>
      </c>
      <c r="H1424" s="5">
        <f t="shared" si="54"/>
        <v>-26000</v>
      </c>
      <c r="I1424" s="38">
        <f t="shared" si="52"/>
        <v>4.081632653061225</v>
      </c>
      <c r="K1424" t="s">
        <v>474</v>
      </c>
      <c r="M1424" s="2">
        <v>490</v>
      </c>
    </row>
    <row r="1425" spans="2:13" ht="12.75">
      <c r="B1425" s="273">
        <v>2000</v>
      </c>
      <c r="C1425" s="1" t="s">
        <v>103</v>
      </c>
      <c r="D1425" s="1" t="s">
        <v>473</v>
      </c>
      <c r="E1425" s="1" t="s">
        <v>542</v>
      </c>
      <c r="F1425" s="26" t="s">
        <v>537</v>
      </c>
      <c r="G1425" s="26" t="s">
        <v>219</v>
      </c>
      <c r="H1425" s="5">
        <f t="shared" si="54"/>
        <v>-28000</v>
      </c>
      <c r="I1425" s="38">
        <f t="shared" si="52"/>
        <v>4.081632653061225</v>
      </c>
      <c r="K1425" t="s">
        <v>474</v>
      </c>
      <c r="M1425" s="2">
        <v>490</v>
      </c>
    </row>
    <row r="1426" spans="2:13" ht="12.75">
      <c r="B1426" s="274">
        <v>2000</v>
      </c>
      <c r="C1426" s="11" t="s">
        <v>103</v>
      </c>
      <c r="D1426" s="1" t="s">
        <v>473</v>
      </c>
      <c r="E1426" s="1" t="s">
        <v>542</v>
      </c>
      <c r="F1426" s="26" t="s">
        <v>537</v>
      </c>
      <c r="G1426" s="29" t="s">
        <v>221</v>
      </c>
      <c r="H1426" s="5">
        <f t="shared" si="54"/>
        <v>-30000</v>
      </c>
      <c r="I1426" s="38">
        <f t="shared" si="52"/>
        <v>4.081632653061225</v>
      </c>
      <c r="K1426" t="s">
        <v>474</v>
      </c>
      <c r="L1426" t="s">
        <v>1075</v>
      </c>
      <c r="M1426" s="2">
        <v>490</v>
      </c>
    </row>
    <row r="1427" spans="1:13" s="83" customFormat="1" ht="12.75">
      <c r="A1427" s="1"/>
      <c r="B1427" s="273">
        <v>2000</v>
      </c>
      <c r="C1427" s="1" t="s">
        <v>103</v>
      </c>
      <c r="D1427" s="1" t="s">
        <v>473</v>
      </c>
      <c r="E1427" s="1" t="s">
        <v>542</v>
      </c>
      <c r="F1427" s="26" t="s">
        <v>537</v>
      </c>
      <c r="G1427" s="26" t="s">
        <v>325</v>
      </c>
      <c r="H1427" s="5">
        <f t="shared" si="54"/>
        <v>-32000</v>
      </c>
      <c r="I1427" s="38">
        <f t="shared" si="52"/>
        <v>4.081632653061225</v>
      </c>
      <c r="J1427"/>
      <c r="K1427" t="s">
        <v>474</v>
      </c>
      <c r="L1427"/>
      <c r="M1427" s="2">
        <v>490</v>
      </c>
    </row>
    <row r="1428" spans="2:13" ht="12.75">
      <c r="B1428" s="273">
        <v>2000</v>
      </c>
      <c r="C1428" s="1" t="s">
        <v>103</v>
      </c>
      <c r="D1428" s="1" t="s">
        <v>473</v>
      </c>
      <c r="E1428" s="1" t="s">
        <v>542</v>
      </c>
      <c r="F1428" s="26" t="s">
        <v>537</v>
      </c>
      <c r="G1428" s="26" t="s">
        <v>409</v>
      </c>
      <c r="H1428" s="5">
        <f t="shared" si="54"/>
        <v>-34000</v>
      </c>
      <c r="I1428" s="38">
        <f t="shared" si="52"/>
        <v>4.081632653061225</v>
      </c>
      <c r="K1428" t="s">
        <v>474</v>
      </c>
      <c r="M1428" s="2">
        <v>490</v>
      </c>
    </row>
    <row r="1429" spans="1:13" s="59" customFormat="1" ht="12.75">
      <c r="A1429" s="1"/>
      <c r="B1429" s="273">
        <v>2000</v>
      </c>
      <c r="C1429" s="1" t="s">
        <v>103</v>
      </c>
      <c r="D1429" s="1" t="s">
        <v>473</v>
      </c>
      <c r="E1429" s="1" t="s">
        <v>542</v>
      </c>
      <c r="F1429" s="26" t="s">
        <v>537</v>
      </c>
      <c r="G1429" s="26" t="s">
        <v>410</v>
      </c>
      <c r="H1429" s="5">
        <f t="shared" si="54"/>
        <v>-36000</v>
      </c>
      <c r="I1429" s="38">
        <f t="shared" si="52"/>
        <v>4.081632653061225</v>
      </c>
      <c r="J1429"/>
      <c r="K1429" t="s">
        <v>474</v>
      </c>
      <c r="L1429"/>
      <c r="M1429" s="2">
        <v>490</v>
      </c>
    </row>
    <row r="1430" spans="2:13" ht="12.75">
      <c r="B1430" s="273">
        <v>2000</v>
      </c>
      <c r="C1430" s="1" t="s">
        <v>103</v>
      </c>
      <c r="D1430" s="1" t="s">
        <v>473</v>
      </c>
      <c r="E1430" s="1" t="s">
        <v>542</v>
      </c>
      <c r="F1430" s="26" t="s">
        <v>581</v>
      </c>
      <c r="G1430" s="26" t="s">
        <v>325</v>
      </c>
      <c r="H1430" s="5">
        <f t="shared" si="54"/>
        <v>-38000</v>
      </c>
      <c r="I1430" s="38">
        <f t="shared" si="52"/>
        <v>4.081632653061225</v>
      </c>
      <c r="K1430" t="s">
        <v>474</v>
      </c>
      <c r="M1430" s="2">
        <v>490</v>
      </c>
    </row>
    <row r="1431" spans="1:13" ht="12.75">
      <c r="A1431" s="32"/>
      <c r="B1431" s="42">
        <v>2000</v>
      </c>
      <c r="C1431" s="32" t="s">
        <v>103</v>
      </c>
      <c r="D1431" s="32" t="s">
        <v>473</v>
      </c>
      <c r="E1431" s="32" t="s">
        <v>542</v>
      </c>
      <c r="F1431" s="30" t="s">
        <v>581</v>
      </c>
      <c r="G1431" s="30" t="s">
        <v>409</v>
      </c>
      <c r="H1431" s="5">
        <f t="shared" si="54"/>
        <v>-40000</v>
      </c>
      <c r="I1431" s="38">
        <f t="shared" si="52"/>
        <v>4.081632653061225</v>
      </c>
      <c r="J1431" s="83"/>
      <c r="K1431" t="s">
        <v>474</v>
      </c>
      <c r="L1431" s="83"/>
      <c r="M1431" s="2">
        <v>490</v>
      </c>
    </row>
    <row r="1432" spans="1:13" s="14" customFormat="1" ht="12.75">
      <c r="A1432" s="11"/>
      <c r="B1432" s="42">
        <v>2000</v>
      </c>
      <c r="C1432" s="32" t="s">
        <v>103</v>
      </c>
      <c r="D1432" s="11" t="s">
        <v>473</v>
      </c>
      <c r="E1432" s="11" t="s">
        <v>611</v>
      </c>
      <c r="F1432" s="29" t="s">
        <v>537</v>
      </c>
      <c r="G1432" s="29" t="s">
        <v>409</v>
      </c>
      <c r="H1432" s="5">
        <f t="shared" si="54"/>
        <v>-42000</v>
      </c>
      <c r="I1432" s="38">
        <f t="shared" si="52"/>
        <v>4.081632653061225</v>
      </c>
      <c r="K1432" s="14" t="s">
        <v>474</v>
      </c>
      <c r="M1432" s="39">
        <v>490</v>
      </c>
    </row>
    <row r="1433" spans="2:13" ht="12.75">
      <c r="B1433" s="273">
        <v>2000</v>
      </c>
      <c r="C1433" s="1" t="s">
        <v>103</v>
      </c>
      <c r="D1433" s="1" t="s">
        <v>473</v>
      </c>
      <c r="E1433" s="1" t="s">
        <v>542</v>
      </c>
      <c r="F1433" s="26" t="s">
        <v>581</v>
      </c>
      <c r="G1433" s="26" t="s">
        <v>410</v>
      </c>
      <c r="H1433" s="5">
        <f t="shared" si="54"/>
        <v>-44000</v>
      </c>
      <c r="I1433" s="38">
        <f t="shared" si="52"/>
        <v>4.081632653061225</v>
      </c>
      <c r="K1433" t="s">
        <v>474</v>
      </c>
      <c r="M1433" s="2">
        <v>490</v>
      </c>
    </row>
    <row r="1434" spans="1:13" ht="12.75">
      <c r="A1434" s="10"/>
      <c r="B1434" s="275">
        <f>SUM(B1412:B1433)</f>
        <v>44000</v>
      </c>
      <c r="C1434" s="10" t="s">
        <v>103</v>
      </c>
      <c r="D1434" s="10"/>
      <c r="E1434" s="10"/>
      <c r="F1434" s="17"/>
      <c r="G1434" s="17"/>
      <c r="H1434" s="57">
        <v>0</v>
      </c>
      <c r="I1434" s="58">
        <f t="shared" si="52"/>
        <v>89.79591836734694</v>
      </c>
      <c r="J1434" s="59"/>
      <c r="K1434" s="59"/>
      <c r="L1434" s="59"/>
      <c r="M1434" s="2">
        <v>490</v>
      </c>
    </row>
    <row r="1435" spans="2:13" ht="12.75">
      <c r="B1435" s="274"/>
      <c r="H1435" s="5">
        <f aca="true" t="shared" si="55" ref="H1435:H1460">H1434-B1435</f>
        <v>0</v>
      </c>
      <c r="I1435" s="38">
        <f t="shared" si="52"/>
        <v>0</v>
      </c>
      <c r="K1435"/>
      <c r="M1435" s="2">
        <v>490</v>
      </c>
    </row>
    <row r="1436" spans="2:13" ht="12.75">
      <c r="B1436" s="273"/>
      <c r="H1436" s="5">
        <f t="shared" si="55"/>
        <v>0</v>
      </c>
      <c r="I1436" s="38">
        <f t="shared" si="52"/>
        <v>0</v>
      </c>
      <c r="K1436"/>
      <c r="M1436" s="2">
        <v>490</v>
      </c>
    </row>
    <row r="1437" spans="2:13" ht="12.75">
      <c r="B1437" s="273">
        <v>61000</v>
      </c>
      <c r="C1437" s="1" t="s">
        <v>597</v>
      </c>
      <c r="D1437" s="11" t="s">
        <v>473</v>
      </c>
      <c r="E1437" s="1" t="s">
        <v>598</v>
      </c>
      <c r="F1437" s="26" t="s">
        <v>599</v>
      </c>
      <c r="G1437" s="26" t="s">
        <v>30</v>
      </c>
      <c r="H1437" s="5">
        <f t="shared" si="55"/>
        <v>-61000</v>
      </c>
      <c r="I1437" s="38">
        <f t="shared" si="52"/>
        <v>124.48979591836735</v>
      </c>
      <c r="K1437" t="s">
        <v>474</v>
      </c>
      <c r="M1437" s="2">
        <v>490</v>
      </c>
    </row>
    <row r="1438" spans="2:13" ht="12.75">
      <c r="B1438" s="273">
        <v>200</v>
      </c>
      <c r="C1438" s="1" t="s">
        <v>600</v>
      </c>
      <c r="D1438" s="11" t="s">
        <v>473</v>
      </c>
      <c r="E1438" s="1" t="s">
        <v>598</v>
      </c>
      <c r="F1438" s="26" t="s">
        <v>584</v>
      </c>
      <c r="G1438" s="26" t="s">
        <v>72</v>
      </c>
      <c r="H1438" s="5">
        <f t="shared" si="55"/>
        <v>-61200</v>
      </c>
      <c r="I1438" s="38">
        <f aca="true" t="shared" si="56" ref="I1438:I1501">+B1438/M1438</f>
        <v>0.40816326530612246</v>
      </c>
      <c r="K1438" t="s">
        <v>474</v>
      </c>
      <c r="M1438" s="2">
        <v>490</v>
      </c>
    </row>
    <row r="1439" spans="2:13" ht="12.75">
      <c r="B1439" s="273">
        <v>2000</v>
      </c>
      <c r="C1439" s="11" t="s">
        <v>601</v>
      </c>
      <c r="D1439" s="1" t="s">
        <v>473</v>
      </c>
      <c r="E1439" s="1" t="s">
        <v>598</v>
      </c>
      <c r="F1439" s="26" t="s">
        <v>602</v>
      </c>
      <c r="G1439" s="26" t="s">
        <v>227</v>
      </c>
      <c r="H1439" s="5">
        <f t="shared" si="55"/>
        <v>-63200</v>
      </c>
      <c r="I1439" s="38">
        <f t="shared" si="56"/>
        <v>4.081632653061225</v>
      </c>
      <c r="K1439" t="s">
        <v>474</v>
      </c>
      <c r="M1439" s="2">
        <v>490</v>
      </c>
    </row>
    <row r="1440" spans="2:13" ht="12.75">
      <c r="B1440" s="273">
        <v>525</v>
      </c>
      <c r="C1440" s="1" t="s">
        <v>603</v>
      </c>
      <c r="D1440" s="1" t="s">
        <v>473</v>
      </c>
      <c r="E1440" s="1" t="s">
        <v>598</v>
      </c>
      <c r="F1440" s="26" t="s">
        <v>604</v>
      </c>
      <c r="G1440" s="26" t="s">
        <v>227</v>
      </c>
      <c r="H1440" s="5">
        <f t="shared" si="55"/>
        <v>-63725</v>
      </c>
      <c r="I1440" s="38">
        <f t="shared" si="56"/>
        <v>1.0714285714285714</v>
      </c>
      <c r="K1440" t="s">
        <v>474</v>
      </c>
      <c r="M1440" s="2">
        <v>490</v>
      </c>
    </row>
    <row r="1441" spans="2:13" ht="12.75">
      <c r="B1441" s="273">
        <v>300</v>
      </c>
      <c r="C1441" s="1" t="s">
        <v>603</v>
      </c>
      <c r="D1441" s="1" t="s">
        <v>473</v>
      </c>
      <c r="E1441" s="1" t="s">
        <v>598</v>
      </c>
      <c r="F1441" s="26" t="s">
        <v>552</v>
      </c>
      <c r="G1441" s="26" t="s">
        <v>28</v>
      </c>
      <c r="H1441" s="5">
        <f t="shared" si="55"/>
        <v>-64025</v>
      </c>
      <c r="I1441" s="38">
        <f t="shared" si="56"/>
        <v>0.6122448979591837</v>
      </c>
      <c r="K1441" t="s">
        <v>474</v>
      </c>
      <c r="M1441" s="2">
        <v>490</v>
      </c>
    </row>
    <row r="1442" spans="2:13" ht="12.75">
      <c r="B1442" s="273">
        <v>350</v>
      </c>
      <c r="C1442" s="1" t="s">
        <v>603</v>
      </c>
      <c r="D1442" s="1" t="s">
        <v>473</v>
      </c>
      <c r="E1442" s="1" t="s">
        <v>598</v>
      </c>
      <c r="F1442" s="26" t="s">
        <v>537</v>
      </c>
      <c r="G1442" s="26" t="s">
        <v>26</v>
      </c>
      <c r="H1442" s="5">
        <f t="shared" si="55"/>
        <v>-64375</v>
      </c>
      <c r="I1442" s="38">
        <f t="shared" si="56"/>
        <v>0.7142857142857143</v>
      </c>
      <c r="K1442" t="s">
        <v>474</v>
      </c>
      <c r="M1442" s="2">
        <v>490</v>
      </c>
    </row>
    <row r="1443" spans="2:13" ht="12.75">
      <c r="B1443" s="273">
        <v>300</v>
      </c>
      <c r="C1443" s="1" t="s">
        <v>605</v>
      </c>
      <c r="D1443" s="1" t="s">
        <v>473</v>
      </c>
      <c r="E1443" s="1" t="s">
        <v>598</v>
      </c>
      <c r="F1443" s="26" t="s">
        <v>537</v>
      </c>
      <c r="G1443" s="26" t="s">
        <v>227</v>
      </c>
      <c r="H1443" s="5">
        <f t="shared" si="55"/>
        <v>-64675</v>
      </c>
      <c r="I1443" s="38">
        <f t="shared" si="56"/>
        <v>0.6122448979591837</v>
      </c>
      <c r="K1443" t="s">
        <v>474</v>
      </c>
      <c r="M1443" s="2">
        <v>490</v>
      </c>
    </row>
    <row r="1444" spans="2:13" ht="12.75">
      <c r="B1444" s="273">
        <v>400</v>
      </c>
      <c r="C1444" s="1" t="s">
        <v>1072</v>
      </c>
      <c r="D1444" s="1" t="s">
        <v>473</v>
      </c>
      <c r="E1444" s="1" t="s">
        <v>598</v>
      </c>
      <c r="F1444" s="26" t="s">
        <v>606</v>
      </c>
      <c r="G1444" s="26" t="s">
        <v>227</v>
      </c>
      <c r="H1444" s="5">
        <f t="shared" si="55"/>
        <v>-65075</v>
      </c>
      <c r="I1444" s="38">
        <f t="shared" si="56"/>
        <v>0.8163265306122449</v>
      </c>
      <c r="K1444" t="s">
        <v>474</v>
      </c>
      <c r="M1444" s="2">
        <v>490</v>
      </c>
    </row>
    <row r="1445" spans="1:13" s="14" customFormat="1" ht="12.75">
      <c r="A1445" s="1"/>
      <c r="B1445" s="273">
        <v>700</v>
      </c>
      <c r="C1445" s="11" t="s">
        <v>1073</v>
      </c>
      <c r="D1445" s="1" t="s">
        <v>473</v>
      </c>
      <c r="E1445" s="1" t="s">
        <v>598</v>
      </c>
      <c r="F1445" s="26" t="s">
        <v>606</v>
      </c>
      <c r="G1445" s="26" t="s">
        <v>227</v>
      </c>
      <c r="H1445" s="5">
        <f t="shared" si="55"/>
        <v>-65775</v>
      </c>
      <c r="I1445" s="38">
        <f t="shared" si="56"/>
        <v>1.4285714285714286</v>
      </c>
      <c r="J1445"/>
      <c r="K1445" t="s">
        <v>474</v>
      </c>
      <c r="L1445"/>
      <c r="M1445" s="2">
        <v>490</v>
      </c>
    </row>
    <row r="1446" spans="2:13" ht="12.75">
      <c r="B1446" s="273">
        <v>2450</v>
      </c>
      <c r="C1446" s="11" t="s">
        <v>1071</v>
      </c>
      <c r="D1446" s="1" t="s">
        <v>473</v>
      </c>
      <c r="E1446" s="1" t="s">
        <v>598</v>
      </c>
      <c r="F1446" s="26" t="s">
        <v>606</v>
      </c>
      <c r="G1446" s="26" t="s">
        <v>227</v>
      </c>
      <c r="H1446" s="5">
        <f t="shared" si="55"/>
        <v>-68225</v>
      </c>
      <c r="I1446" s="38">
        <f t="shared" si="56"/>
        <v>5</v>
      </c>
      <c r="K1446" t="s">
        <v>474</v>
      </c>
      <c r="M1446" s="2">
        <v>490</v>
      </c>
    </row>
    <row r="1447" spans="1:13" s="59" customFormat="1" ht="12.75">
      <c r="A1447" s="1"/>
      <c r="B1447" s="273">
        <v>1800</v>
      </c>
      <c r="C1447" s="1" t="s">
        <v>607</v>
      </c>
      <c r="D1447" s="1" t="s">
        <v>473</v>
      </c>
      <c r="E1447" s="1" t="s">
        <v>598</v>
      </c>
      <c r="F1447" s="26" t="s">
        <v>606</v>
      </c>
      <c r="G1447" s="26" t="s">
        <v>227</v>
      </c>
      <c r="H1447" s="5">
        <f t="shared" si="55"/>
        <v>-70025</v>
      </c>
      <c r="I1447" s="38">
        <f t="shared" si="56"/>
        <v>3.673469387755102</v>
      </c>
      <c r="J1447"/>
      <c r="K1447" t="s">
        <v>474</v>
      </c>
      <c r="L1447"/>
      <c r="M1447" s="2">
        <v>490</v>
      </c>
    </row>
    <row r="1448" spans="2:13" ht="12.75">
      <c r="B1448" s="273">
        <v>1000</v>
      </c>
      <c r="C1448" s="11" t="s">
        <v>1074</v>
      </c>
      <c r="D1448" s="1" t="s">
        <v>473</v>
      </c>
      <c r="E1448" s="1" t="s">
        <v>598</v>
      </c>
      <c r="F1448" s="26" t="s">
        <v>540</v>
      </c>
      <c r="G1448" s="26" t="s">
        <v>324</v>
      </c>
      <c r="H1448" s="5">
        <f t="shared" si="55"/>
        <v>-71025</v>
      </c>
      <c r="I1448" s="38">
        <f t="shared" si="56"/>
        <v>2.0408163265306123</v>
      </c>
      <c r="K1448" t="s">
        <v>474</v>
      </c>
      <c r="M1448" s="2">
        <v>490</v>
      </c>
    </row>
    <row r="1449" spans="1:13" ht="12.75">
      <c r="A1449" s="11"/>
      <c r="B1449" s="42">
        <v>400</v>
      </c>
      <c r="C1449" s="11" t="s">
        <v>603</v>
      </c>
      <c r="D1449" s="11" t="s">
        <v>473</v>
      </c>
      <c r="E1449" s="11" t="s">
        <v>598</v>
      </c>
      <c r="F1449" s="29" t="s">
        <v>537</v>
      </c>
      <c r="G1449" s="29" t="s">
        <v>213</v>
      </c>
      <c r="H1449" s="5">
        <f t="shared" si="55"/>
        <v>-71425</v>
      </c>
      <c r="I1449" s="38">
        <f t="shared" si="56"/>
        <v>0.8163265306122449</v>
      </c>
      <c r="J1449" s="14"/>
      <c r="K1449" t="s">
        <v>474</v>
      </c>
      <c r="L1449" s="14"/>
      <c r="M1449" s="2">
        <v>490</v>
      </c>
    </row>
    <row r="1450" spans="1:13" s="59" customFormat="1" ht="12.75">
      <c r="A1450" s="1"/>
      <c r="B1450" s="273">
        <v>250</v>
      </c>
      <c r="C1450" s="1" t="s">
        <v>603</v>
      </c>
      <c r="D1450" s="1" t="s">
        <v>473</v>
      </c>
      <c r="E1450" s="1" t="s">
        <v>598</v>
      </c>
      <c r="F1450" s="26" t="s">
        <v>537</v>
      </c>
      <c r="G1450" s="26" t="s">
        <v>324</v>
      </c>
      <c r="H1450" s="5">
        <f t="shared" si="55"/>
        <v>-71675</v>
      </c>
      <c r="I1450" s="38">
        <f t="shared" si="56"/>
        <v>0.5102040816326531</v>
      </c>
      <c r="J1450"/>
      <c r="K1450" t="s">
        <v>474</v>
      </c>
      <c r="L1450"/>
      <c r="M1450" s="2">
        <v>490</v>
      </c>
    </row>
    <row r="1451" spans="1:13" ht="12.75">
      <c r="A1451" s="10"/>
      <c r="B1451" s="275">
        <f>SUM(B1437:B1450)</f>
        <v>71675</v>
      </c>
      <c r="C1451" s="10"/>
      <c r="D1451" s="10"/>
      <c r="E1451" s="10" t="s">
        <v>598</v>
      </c>
      <c r="F1451" s="17"/>
      <c r="G1451" s="17"/>
      <c r="H1451" s="57"/>
      <c r="I1451" s="58">
        <f t="shared" si="56"/>
        <v>146.27551020408163</v>
      </c>
      <c r="J1451" s="59"/>
      <c r="K1451" s="59"/>
      <c r="L1451" s="59"/>
      <c r="M1451" s="2">
        <v>490</v>
      </c>
    </row>
    <row r="1452" spans="8:13" ht="12.75">
      <c r="H1452" s="5">
        <v>0</v>
      </c>
      <c r="I1452" s="38">
        <f t="shared" si="56"/>
        <v>0</v>
      </c>
      <c r="K1452"/>
      <c r="M1452" s="2">
        <v>490</v>
      </c>
    </row>
    <row r="1453" spans="1:13" s="68" customFormat="1" ht="12" customHeight="1">
      <c r="A1453" s="1"/>
      <c r="B1453" s="168">
        <v>100000</v>
      </c>
      <c r="C1453" s="11" t="s">
        <v>608</v>
      </c>
      <c r="D1453" s="11" t="s">
        <v>473</v>
      </c>
      <c r="E1453" s="1" t="s">
        <v>609</v>
      </c>
      <c r="F1453" s="26" t="s">
        <v>610</v>
      </c>
      <c r="G1453" s="26" t="s">
        <v>24</v>
      </c>
      <c r="H1453" s="5">
        <f>H1452-B1453</f>
        <v>-100000</v>
      </c>
      <c r="I1453" s="38">
        <f>+B1453/M1453</f>
        <v>204.08163265306123</v>
      </c>
      <c r="J1453"/>
      <c r="K1453" t="s">
        <v>474</v>
      </c>
      <c r="L1453"/>
      <c r="M1453" s="2">
        <v>490</v>
      </c>
    </row>
    <row r="1454" spans="1:13" s="59" customFormat="1" ht="12.75">
      <c r="A1454" s="10"/>
      <c r="B1454" s="322">
        <f>SUM(B1453)</f>
        <v>100000</v>
      </c>
      <c r="C1454" s="10" t="s">
        <v>608</v>
      </c>
      <c r="D1454" s="10"/>
      <c r="E1454" s="10"/>
      <c r="F1454" s="17"/>
      <c r="G1454" s="17"/>
      <c r="H1454" s="57">
        <v>0</v>
      </c>
      <c r="I1454" s="58">
        <f>+B1454/M1454</f>
        <v>204.08163265306123</v>
      </c>
      <c r="M1454" s="2">
        <v>490</v>
      </c>
    </row>
    <row r="1455" spans="2:13" ht="12.75">
      <c r="B1455" s="168"/>
      <c r="H1455" s="5">
        <f t="shared" si="55"/>
        <v>0</v>
      </c>
      <c r="I1455" s="38">
        <f t="shared" si="56"/>
        <v>0</v>
      </c>
      <c r="K1455"/>
      <c r="M1455" s="2">
        <v>490</v>
      </c>
    </row>
    <row r="1456" spans="2:13" ht="12.75">
      <c r="B1456" s="168"/>
      <c r="H1456" s="5">
        <f t="shared" si="55"/>
        <v>0</v>
      </c>
      <c r="I1456" s="38">
        <f t="shared" si="56"/>
        <v>0</v>
      </c>
      <c r="K1456"/>
      <c r="M1456" s="2">
        <v>490</v>
      </c>
    </row>
    <row r="1457" spans="2:13" ht="12.75">
      <c r="B1457" s="168">
        <v>1000</v>
      </c>
      <c r="C1457" s="1" t="s">
        <v>612</v>
      </c>
      <c r="D1457" s="1" t="s">
        <v>473</v>
      </c>
      <c r="E1457" s="1" t="s">
        <v>383</v>
      </c>
      <c r="F1457" s="26" t="s">
        <v>613</v>
      </c>
      <c r="G1457" s="26" t="s">
        <v>221</v>
      </c>
      <c r="H1457" s="5">
        <f t="shared" si="55"/>
        <v>-1000</v>
      </c>
      <c r="I1457" s="38">
        <f t="shared" si="56"/>
        <v>2.0408163265306123</v>
      </c>
      <c r="K1457" t="s">
        <v>474</v>
      </c>
      <c r="M1457" s="2">
        <v>490</v>
      </c>
    </row>
    <row r="1458" spans="2:13" ht="12.75">
      <c r="B1458" s="168">
        <v>3000</v>
      </c>
      <c r="C1458" s="1" t="s">
        <v>612</v>
      </c>
      <c r="D1458" s="1" t="s">
        <v>473</v>
      </c>
      <c r="E1458" s="1" t="s">
        <v>1148</v>
      </c>
      <c r="F1458" s="26" t="s">
        <v>614</v>
      </c>
      <c r="G1458" s="26" t="s">
        <v>213</v>
      </c>
      <c r="H1458" s="5">
        <f t="shared" si="55"/>
        <v>-4000</v>
      </c>
      <c r="I1458" s="38">
        <f t="shared" si="56"/>
        <v>6.122448979591836</v>
      </c>
      <c r="K1458" t="s">
        <v>474</v>
      </c>
      <c r="M1458" s="2">
        <v>490</v>
      </c>
    </row>
    <row r="1459" spans="1:13" ht="12.75">
      <c r="A1459" s="10"/>
      <c r="B1459" s="322">
        <f>SUM(B1457:B1458)</f>
        <v>4000</v>
      </c>
      <c r="C1459" s="10" t="s">
        <v>612</v>
      </c>
      <c r="D1459" s="10"/>
      <c r="E1459" s="10"/>
      <c r="F1459" s="17"/>
      <c r="G1459" s="17"/>
      <c r="H1459" s="57">
        <v>0</v>
      </c>
      <c r="I1459" s="58">
        <f t="shared" si="56"/>
        <v>8.16326530612245</v>
      </c>
      <c r="J1459" s="59"/>
      <c r="K1459" s="59"/>
      <c r="L1459" s="59"/>
      <c r="M1459" s="2">
        <v>490</v>
      </c>
    </row>
    <row r="1460" spans="8:13" ht="12.75">
      <c r="H1460" s="5">
        <f t="shared" si="55"/>
        <v>0</v>
      </c>
      <c r="I1460" s="38">
        <f t="shared" si="56"/>
        <v>0</v>
      </c>
      <c r="K1460"/>
      <c r="M1460" s="2">
        <v>490</v>
      </c>
    </row>
    <row r="1461" spans="2:13" ht="12.75">
      <c r="B1461" s="28"/>
      <c r="H1461" s="5">
        <f>H1460-B1461</f>
        <v>0</v>
      </c>
      <c r="I1461" s="38">
        <f t="shared" si="56"/>
        <v>0</v>
      </c>
      <c r="K1461"/>
      <c r="M1461" s="2">
        <v>490</v>
      </c>
    </row>
    <row r="1462" spans="2:13" ht="12.75">
      <c r="B1462" s="85">
        <v>80000</v>
      </c>
      <c r="C1462" s="1" t="s">
        <v>615</v>
      </c>
      <c r="D1462" s="1" t="s">
        <v>473</v>
      </c>
      <c r="E1462" s="11" t="s">
        <v>616</v>
      </c>
      <c r="F1462" s="30" t="s">
        <v>450</v>
      </c>
      <c r="G1462" s="29" t="s">
        <v>28</v>
      </c>
      <c r="H1462" s="28">
        <f>H1461-B1462</f>
        <v>-80000</v>
      </c>
      <c r="I1462" s="38">
        <f t="shared" si="56"/>
        <v>163.26530612244898</v>
      </c>
      <c r="K1462"/>
      <c r="M1462" s="2">
        <v>490</v>
      </c>
    </row>
    <row r="1463" spans="2:13" ht="12.75">
      <c r="B1463" s="85">
        <v>130000</v>
      </c>
      <c r="C1463" s="1" t="s">
        <v>518</v>
      </c>
      <c r="D1463" s="1" t="s">
        <v>473</v>
      </c>
      <c r="E1463" s="11"/>
      <c r="F1463" s="30" t="s">
        <v>450</v>
      </c>
      <c r="G1463" s="29" t="s">
        <v>28</v>
      </c>
      <c r="H1463" s="5">
        <f>H1462-B1463</f>
        <v>-210000</v>
      </c>
      <c r="I1463" s="38">
        <f t="shared" si="56"/>
        <v>265.3061224489796</v>
      </c>
      <c r="K1463"/>
      <c r="M1463" s="2">
        <v>490</v>
      </c>
    </row>
    <row r="1464" spans="2:13" ht="12.75">
      <c r="B1464" s="292">
        <v>210000</v>
      </c>
      <c r="C1464" s="11" t="s">
        <v>617</v>
      </c>
      <c r="D1464" s="1" t="s">
        <v>473</v>
      </c>
      <c r="E1464" s="11"/>
      <c r="F1464" s="30" t="s">
        <v>450</v>
      </c>
      <c r="G1464" s="29" t="s">
        <v>28</v>
      </c>
      <c r="H1464" s="5">
        <f>H1463-B1464</f>
        <v>-420000</v>
      </c>
      <c r="I1464" s="38">
        <f t="shared" si="56"/>
        <v>428.57142857142856</v>
      </c>
      <c r="K1464"/>
      <c r="M1464" s="2">
        <v>490</v>
      </c>
    </row>
    <row r="1465" spans="2:13" ht="12.75">
      <c r="B1465" s="292">
        <v>130000</v>
      </c>
      <c r="C1465" s="11" t="s">
        <v>618</v>
      </c>
      <c r="D1465" s="1" t="s">
        <v>473</v>
      </c>
      <c r="E1465" s="11"/>
      <c r="F1465" s="30" t="s">
        <v>450</v>
      </c>
      <c r="G1465" s="29" t="s">
        <v>28</v>
      </c>
      <c r="H1465" s="5">
        <f>H1464-B1465</f>
        <v>-550000</v>
      </c>
      <c r="I1465" s="38">
        <f t="shared" si="56"/>
        <v>265.3061224489796</v>
      </c>
      <c r="K1465"/>
      <c r="M1465" s="2">
        <v>490</v>
      </c>
    </row>
    <row r="1466" spans="1:13" ht="12.75">
      <c r="A1466" s="10"/>
      <c r="B1466" s="52">
        <f>SUM(B1462:B1465)</f>
        <v>550000</v>
      </c>
      <c r="C1466" s="10" t="s">
        <v>454</v>
      </c>
      <c r="D1466" s="10"/>
      <c r="E1466" s="10"/>
      <c r="F1466" s="17"/>
      <c r="G1466" s="17"/>
      <c r="H1466" s="57">
        <v>0</v>
      </c>
      <c r="I1466" s="58">
        <f t="shared" si="56"/>
        <v>1122.4489795918366</v>
      </c>
      <c r="J1466" s="59"/>
      <c r="K1466" s="59"/>
      <c r="L1466" s="59"/>
      <c r="M1466" s="2">
        <v>490</v>
      </c>
    </row>
    <row r="1467" spans="2:13" ht="12.75">
      <c r="B1467" s="28"/>
      <c r="H1467" s="5">
        <f>H1466-B1467</f>
        <v>0</v>
      </c>
      <c r="I1467" s="38">
        <f t="shared" si="56"/>
        <v>0</v>
      </c>
      <c r="K1467"/>
      <c r="M1467" s="2">
        <v>490</v>
      </c>
    </row>
    <row r="1468" spans="2:13" ht="12.75">
      <c r="B1468" s="28"/>
      <c r="H1468" s="5">
        <f>H1467-B1468</f>
        <v>0</v>
      </c>
      <c r="I1468" s="38">
        <f t="shared" si="56"/>
        <v>0</v>
      </c>
      <c r="K1468"/>
      <c r="M1468" s="2">
        <v>490</v>
      </c>
    </row>
    <row r="1469" spans="2:13" ht="12.75">
      <c r="B1469" s="28"/>
      <c r="H1469" s="5">
        <f>H1468-B1469</f>
        <v>0</v>
      </c>
      <c r="I1469" s="38">
        <f t="shared" si="56"/>
        <v>0</v>
      </c>
      <c r="K1469"/>
      <c r="M1469" s="2">
        <v>490</v>
      </c>
    </row>
    <row r="1470" spans="2:13" ht="12.75">
      <c r="B1470" s="28"/>
      <c r="H1470" s="5">
        <f>H1469-B1470</f>
        <v>0</v>
      </c>
      <c r="I1470" s="38">
        <f t="shared" si="56"/>
        <v>0</v>
      </c>
      <c r="K1470"/>
      <c r="M1470" s="2">
        <v>490</v>
      </c>
    </row>
    <row r="1471" spans="1:13" ht="13.5" thickBot="1">
      <c r="A1471" s="43"/>
      <c r="B1471" s="87">
        <f>+B1543+B1555+B1665+B1732+B1780+B1792+B1785+B1668</f>
        <v>1225284</v>
      </c>
      <c r="C1471" s="46"/>
      <c r="D1471" s="45" t="s">
        <v>619</v>
      </c>
      <c r="E1471" s="43"/>
      <c r="F1471" s="88"/>
      <c r="G1471" s="48"/>
      <c r="H1471" s="89">
        <v>0</v>
      </c>
      <c r="I1471" s="90">
        <f t="shared" si="56"/>
        <v>2500.579591836735</v>
      </c>
      <c r="J1471" s="51"/>
      <c r="K1471" s="51"/>
      <c r="L1471" s="51"/>
      <c r="M1471" s="2">
        <v>490</v>
      </c>
    </row>
    <row r="1472" spans="1:13" s="14" customFormat="1" ht="12.75">
      <c r="A1472" s="1"/>
      <c r="B1472" s="270"/>
      <c r="C1472" s="1"/>
      <c r="D1472" s="1"/>
      <c r="E1472" s="1"/>
      <c r="F1472" s="26"/>
      <c r="G1472" s="26"/>
      <c r="H1472" s="5">
        <f aca="true" t="shared" si="57" ref="H1472:H1535">H1471-B1472</f>
        <v>0</v>
      </c>
      <c r="I1472" s="38">
        <f t="shared" si="56"/>
        <v>0</v>
      </c>
      <c r="J1472"/>
      <c r="K1472"/>
      <c r="L1472"/>
      <c r="M1472" s="2">
        <v>490</v>
      </c>
    </row>
    <row r="1473" spans="2:13" ht="12.75">
      <c r="B1473" s="270"/>
      <c r="H1473" s="5">
        <f t="shared" si="57"/>
        <v>0</v>
      </c>
      <c r="I1473" s="38">
        <f t="shared" si="56"/>
        <v>0</v>
      </c>
      <c r="K1473"/>
      <c r="M1473" s="2">
        <v>490</v>
      </c>
    </row>
    <row r="1474" spans="2:13" ht="12.75">
      <c r="B1474" s="85">
        <v>5000</v>
      </c>
      <c r="C1474" s="1" t="s">
        <v>0</v>
      </c>
      <c r="D1474" s="11" t="s">
        <v>620</v>
      </c>
      <c r="E1474" s="33" t="s">
        <v>621</v>
      </c>
      <c r="F1474" s="60" t="s">
        <v>622</v>
      </c>
      <c r="G1474" s="34" t="s">
        <v>22</v>
      </c>
      <c r="H1474" s="5">
        <f t="shared" si="57"/>
        <v>-5000</v>
      </c>
      <c r="I1474" s="38">
        <f t="shared" si="56"/>
        <v>10.204081632653061</v>
      </c>
      <c r="K1474" t="s">
        <v>0</v>
      </c>
      <c r="M1474" s="2">
        <v>490</v>
      </c>
    </row>
    <row r="1475" spans="2:13" ht="12.75">
      <c r="B1475" s="270">
        <v>2500</v>
      </c>
      <c r="C1475" s="1" t="s">
        <v>0</v>
      </c>
      <c r="D1475" s="11" t="s">
        <v>620</v>
      </c>
      <c r="E1475" s="1" t="s">
        <v>621</v>
      </c>
      <c r="F1475" s="60" t="s">
        <v>623</v>
      </c>
      <c r="G1475" s="26" t="s">
        <v>24</v>
      </c>
      <c r="H1475" s="5">
        <f t="shared" si="57"/>
        <v>-7500</v>
      </c>
      <c r="I1475" s="38">
        <f t="shared" si="56"/>
        <v>5.1020408163265305</v>
      </c>
      <c r="K1475" t="s">
        <v>0</v>
      </c>
      <c r="M1475" s="2">
        <v>490</v>
      </c>
    </row>
    <row r="1476" spans="2:14" ht="12.75">
      <c r="B1476" s="270">
        <v>2500</v>
      </c>
      <c r="C1476" s="1" t="s">
        <v>0</v>
      </c>
      <c r="D1476" s="1" t="s">
        <v>620</v>
      </c>
      <c r="E1476" s="1" t="s">
        <v>621</v>
      </c>
      <c r="F1476" s="60" t="s">
        <v>624</v>
      </c>
      <c r="G1476" s="26" t="s">
        <v>26</v>
      </c>
      <c r="H1476" s="5">
        <f t="shared" si="57"/>
        <v>-10000</v>
      </c>
      <c r="I1476" s="38">
        <f t="shared" si="56"/>
        <v>5.1020408163265305</v>
      </c>
      <c r="K1476" t="s">
        <v>0</v>
      </c>
      <c r="M1476" s="2">
        <v>490</v>
      </c>
      <c r="N1476" s="37">
        <v>500</v>
      </c>
    </row>
    <row r="1477" spans="2:13" ht="12.75">
      <c r="B1477" s="270">
        <v>5000</v>
      </c>
      <c r="C1477" s="1" t="s">
        <v>0</v>
      </c>
      <c r="D1477" s="1" t="s">
        <v>620</v>
      </c>
      <c r="E1477" s="1" t="s">
        <v>621</v>
      </c>
      <c r="F1477" s="60" t="s">
        <v>625</v>
      </c>
      <c r="G1477" s="26" t="s">
        <v>28</v>
      </c>
      <c r="H1477" s="5">
        <f t="shared" si="57"/>
        <v>-15000</v>
      </c>
      <c r="I1477" s="38">
        <f t="shared" si="56"/>
        <v>10.204081632653061</v>
      </c>
      <c r="K1477" t="s">
        <v>0</v>
      </c>
      <c r="M1477" s="2">
        <v>490</v>
      </c>
    </row>
    <row r="1478" spans="2:13" ht="12.75">
      <c r="B1478" s="270">
        <v>2500</v>
      </c>
      <c r="C1478" s="1" t="s">
        <v>0</v>
      </c>
      <c r="D1478" s="1" t="s">
        <v>620</v>
      </c>
      <c r="E1478" s="1" t="s">
        <v>621</v>
      </c>
      <c r="F1478" s="60" t="s">
        <v>626</v>
      </c>
      <c r="G1478" s="26" t="s">
        <v>30</v>
      </c>
      <c r="H1478" s="5">
        <f t="shared" si="57"/>
        <v>-17500</v>
      </c>
      <c r="I1478" s="38">
        <f t="shared" si="56"/>
        <v>5.1020408163265305</v>
      </c>
      <c r="K1478" t="s">
        <v>0</v>
      </c>
      <c r="M1478" s="2">
        <v>490</v>
      </c>
    </row>
    <row r="1479" spans="2:13" ht="12.75">
      <c r="B1479" s="270">
        <v>5000</v>
      </c>
      <c r="C1479" s="1" t="s">
        <v>0</v>
      </c>
      <c r="D1479" s="1" t="s">
        <v>620</v>
      </c>
      <c r="E1479" s="1" t="s">
        <v>621</v>
      </c>
      <c r="F1479" s="60" t="s">
        <v>627</v>
      </c>
      <c r="G1479" s="26" t="s">
        <v>74</v>
      </c>
      <c r="H1479" s="5">
        <f t="shared" si="57"/>
        <v>-22500</v>
      </c>
      <c r="I1479" s="38">
        <f t="shared" si="56"/>
        <v>10.204081632653061</v>
      </c>
      <c r="K1479" t="s">
        <v>0</v>
      </c>
      <c r="M1479" s="2">
        <v>490</v>
      </c>
    </row>
    <row r="1480" spans="2:13" ht="12.75">
      <c r="B1480" s="270">
        <v>2500</v>
      </c>
      <c r="C1480" s="1" t="s">
        <v>0</v>
      </c>
      <c r="D1480" s="1" t="s">
        <v>620</v>
      </c>
      <c r="E1480" s="1" t="s">
        <v>621</v>
      </c>
      <c r="F1480" s="60" t="s">
        <v>628</v>
      </c>
      <c r="G1480" s="26" t="s">
        <v>72</v>
      </c>
      <c r="H1480" s="5">
        <f t="shared" si="57"/>
        <v>-25000</v>
      </c>
      <c r="I1480" s="38">
        <f t="shared" si="56"/>
        <v>5.1020408163265305</v>
      </c>
      <c r="K1480" t="s">
        <v>0</v>
      </c>
      <c r="M1480" s="2">
        <v>490</v>
      </c>
    </row>
    <row r="1481" spans="2:13" ht="12.75">
      <c r="B1481" s="270">
        <v>5000</v>
      </c>
      <c r="C1481" s="1" t="s">
        <v>0</v>
      </c>
      <c r="D1481" s="1" t="s">
        <v>620</v>
      </c>
      <c r="E1481" s="1" t="s">
        <v>621</v>
      </c>
      <c r="F1481" s="60" t="s">
        <v>629</v>
      </c>
      <c r="G1481" s="26" t="s">
        <v>138</v>
      </c>
      <c r="H1481" s="5">
        <f t="shared" si="57"/>
        <v>-30000</v>
      </c>
      <c r="I1481" s="38">
        <f t="shared" si="56"/>
        <v>10.204081632653061</v>
      </c>
      <c r="K1481" t="s">
        <v>0</v>
      </c>
      <c r="M1481" s="2">
        <v>490</v>
      </c>
    </row>
    <row r="1482" spans="2:13" ht="12.75">
      <c r="B1482" s="270">
        <v>2500</v>
      </c>
      <c r="C1482" s="1" t="s">
        <v>0</v>
      </c>
      <c r="D1482" s="1" t="s">
        <v>620</v>
      </c>
      <c r="E1482" s="1" t="s">
        <v>621</v>
      </c>
      <c r="F1482" s="60" t="s">
        <v>630</v>
      </c>
      <c r="G1482" s="26" t="s">
        <v>140</v>
      </c>
      <c r="H1482" s="5">
        <f t="shared" si="57"/>
        <v>-32500</v>
      </c>
      <c r="I1482" s="38">
        <f t="shared" si="56"/>
        <v>5.1020408163265305</v>
      </c>
      <c r="K1482" t="s">
        <v>0</v>
      </c>
      <c r="M1482" s="2">
        <v>490</v>
      </c>
    </row>
    <row r="1483" spans="2:13" ht="12.75">
      <c r="B1483" s="270">
        <v>2500</v>
      </c>
      <c r="C1483" s="1" t="s">
        <v>0</v>
      </c>
      <c r="D1483" s="1" t="s">
        <v>620</v>
      </c>
      <c r="E1483" s="1" t="s">
        <v>621</v>
      </c>
      <c r="F1483" s="60" t="s">
        <v>631</v>
      </c>
      <c r="G1483" s="26" t="s">
        <v>213</v>
      </c>
      <c r="H1483" s="5">
        <f t="shared" si="57"/>
        <v>-35000</v>
      </c>
      <c r="I1483" s="38">
        <f t="shared" si="56"/>
        <v>5.1020408163265305</v>
      </c>
      <c r="K1483" t="s">
        <v>0</v>
      </c>
      <c r="M1483" s="2">
        <v>490</v>
      </c>
    </row>
    <row r="1484" spans="2:13" ht="12.75">
      <c r="B1484" s="270">
        <v>5000</v>
      </c>
      <c r="C1484" s="1" t="s">
        <v>0</v>
      </c>
      <c r="D1484" s="1" t="s">
        <v>620</v>
      </c>
      <c r="E1484" s="1" t="s">
        <v>621</v>
      </c>
      <c r="F1484" s="60" t="s">
        <v>632</v>
      </c>
      <c r="G1484" s="26" t="s">
        <v>219</v>
      </c>
      <c r="H1484" s="5">
        <f t="shared" si="57"/>
        <v>-40000</v>
      </c>
      <c r="I1484" s="38">
        <f t="shared" si="56"/>
        <v>10.204081632653061</v>
      </c>
      <c r="K1484" t="s">
        <v>0</v>
      </c>
      <c r="M1484" s="2">
        <v>490</v>
      </c>
    </row>
    <row r="1485" spans="2:13" ht="12.75">
      <c r="B1485" s="270">
        <v>5000</v>
      </c>
      <c r="C1485" s="1" t="s">
        <v>0</v>
      </c>
      <c r="D1485" s="1" t="s">
        <v>620</v>
      </c>
      <c r="E1485" s="1" t="s">
        <v>621</v>
      </c>
      <c r="F1485" s="60" t="s">
        <v>633</v>
      </c>
      <c r="G1485" s="26" t="s">
        <v>221</v>
      </c>
      <c r="H1485" s="5">
        <f t="shared" si="57"/>
        <v>-45000</v>
      </c>
      <c r="I1485" s="38">
        <f t="shared" si="56"/>
        <v>10.204081632653061</v>
      </c>
      <c r="K1485" t="s">
        <v>0</v>
      </c>
      <c r="M1485" s="2">
        <v>490</v>
      </c>
    </row>
    <row r="1486" spans="2:13" ht="12.75">
      <c r="B1486" s="270">
        <v>2500</v>
      </c>
      <c r="C1486" s="1" t="s">
        <v>0</v>
      </c>
      <c r="D1486" s="1" t="s">
        <v>620</v>
      </c>
      <c r="E1486" s="1" t="s">
        <v>621</v>
      </c>
      <c r="F1486" s="60" t="s">
        <v>634</v>
      </c>
      <c r="G1486" s="26" t="s">
        <v>223</v>
      </c>
      <c r="H1486" s="5">
        <f t="shared" si="57"/>
        <v>-47500</v>
      </c>
      <c r="I1486" s="38">
        <f t="shared" si="56"/>
        <v>5.1020408163265305</v>
      </c>
      <c r="K1486" t="s">
        <v>0</v>
      </c>
      <c r="M1486" s="2">
        <v>490</v>
      </c>
    </row>
    <row r="1487" spans="2:13" ht="12.75">
      <c r="B1487" s="270">
        <v>5000</v>
      </c>
      <c r="C1487" s="1" t="s">
        <v>0</v>
      </c>
      <c r="D1487" s="1" t="s">
        <v>620</v>
      </c>
      <c r="E1487" s="1" t="s">
        <v>621</v>
      </c>
      <c r="F1487" s="60" t="s">
        <v>635</v>
      </c>
      <c r="G1487" s="26" t="s">
        <v>227</v>
      </c>
      <c r="H1487" s="5">
        <f t="shared" si="57"/>
        <v>-52500</v>
      </c>
      <c r="I1487" s="38">
        <f t="shared" si="56"/>
        <v>10.204081632653061</v>
      </c>
      <c r="K1487" t="s">
        <v>0</v>
      </c>
      <c r="M1487" s="2">
        <v>490</v>
      </c>
    </row>
    <row r="1488" spans="2:13" ht="12.75">
      <c r="B1488" s="270">
        <v>2500</v>
      </c>
      <c r="C1488" s="1" t="s">
        <v>0</v>
      </c>
      <c r="D1488" s="1" t="s">
        <v>620</v>
      </c>
      <c r="E1488" s="1" t="s">
        <v>621</v>
      </c>
      <c r="F1488" s="60" t="s">
        <v>636</v>
      </c>
      <c r="G1488" s="26" t="s">
        <v>229</v>
      </c>
      <c r="H1488" s="5">
        <f t="shared" si="57"/>
        <v>-55000</v>
      </c>
      <c r="I1488" s="38">
        <f t="shared" si="56"/>
        <v>5.1020408163265305</v>
      </c>
      <c r="K1488" t="s">
        <v>0</v>
      </c>
      <c r="M1488" s="2">
        <v>490</v>
      </c>
    </row>
    <row r="1489" spans="2:13" ht="12.75">
      <c r="B1489" s="270">
        <v>2500</v>
      </c>
      <c r="C1489" s="1" t="s">
        <v>0</v>
      </c>
      <c r="D1489" s="1" t="s">
        <v>620</v>
      </c>
      <c r="E1489" s="1" t="s">
        <v>621</v>
      </c>
      <c r="F1489" s="60" t="s">
        <v>637</v>
      </c>
      <c r="G1489" s="26" t="s">
        <v>236</v>
      </c>
      <c r="H1489" s="5">
        <f t="shared" si="57"/>
        <v>-57500</v>
      </c>
      <c r="I1489" s="38">
        <f t="shared" si="56"/>
        <v>5.1020408163265305</v>
      </c>
      <c r="K1489" t="s">
        <v>0</v>
      </c>
      <c r="M1489" s="2">
        <v>490</v>
      </c>
    </row>
    <row r="1490" spans="2:13" ht="12.75">
      <c r="B1490" s="270">
        <v>5000</v>
      </c>
      <c r="C1490" s="1" t="s">
        <v>0</v>
      </c>
      <c r="D1490" s="1" t="s">
        <v>620</v>
      </c>
      <c r="E1490" s="1" t="s">
        <v>621</v>
      </c>
      <c r="F1490" s="60" t="s">
        <v>638</v>
      </c>
      <c r="G1490" s="26" t="s">
        <v>280</v>
      </c>
      <c r="H1490" s="5">
        <f t="shared" si="57"/>
        <v>-62500</v>
      </c>
      <c r="I1490" s="38">
        <f t="shared" si="56"/>
        <v>10.204081632653061</v>
      </c>
      <c r="K1490" t="s">
        <v>0</v>
      </c>
      <c r="M1490" s="2">
        <v>490</v>
      </c>
    </row>
    <row r="1491" spans="2:13" ht="12.75">
      <c r="B1491" s="270">
        <v>5000</v>
      </c>
      <c r="C1491" s="1" t="s">
        <v>0</v>
      </c>
      <c r="D1491" s="1" t="s">
        <v>620</v>
      </c>
      <c r="E1491" s="1" t="s">
        <v>621</v>
      </c>
      <c r="F1491" s="60" t="s">
        <v>639</v>
      </c>
      <c r="G1491" s="26" t="s">
        <v>282</v>
      </c>
      <c r="H1491" s="5">
        <f t="shared" si="57"/>
        <v>-67500</v>
      </c>
      <c r="I1491" s="38">
        <f t="shared" si="56"/>
        <v>10.204081632653061</v>
      </c>
      <c r="K1491" t="s">
        <v>0</v>
      </c>
      <c r="M1491" s="2">
        <v>490</v>
      </c>
    </row>
    <row r="1492" spans="2:13" ht="12.75">
      <c r="B1492" s="270">
        <v>5000</v>
      </c>
      <c r="C1492" s="1" t="s">
        <v>0</v>
      </c>
      <c r="D1492" s="1" t="s">
        <v>620</v>
      </c>
      <c r="E1492" s="1" t="s">
        <v>621</v>
      </c>
      <c r="F1492" s="60" t="s">
        <v>640</v>
      </c>
      <c r="G1492" s="26" t="s">
        <v>237</v>
      </c>
      <c r="H1492" s="5">
        <f t="shared" si="57"/>
        <v>-72500</v>
      </c>
      <c r="I1492" s="38">
        <f t="shared" si="56"/>
        <v>10.204081632653061</v>
      </c>
      <c r="K1492" t="s">
        <v>0</v>
      </c>
      <c r="M1492" s="2">
        <v>490</v>
      </c>
    </row>
    <row r="1493" spans="2:13" ht="12.75">
      <c r="B1493" s="270">
        <v>5000</v>
      </c>
      <c r="C1493" s="1" t="s">
        <v>0</v>
      </c>
      <c r="D1493" s="1" t="s">
        <v>620</v>
      </c>
      <c r="E1493" s="1" t="s">
        <v>621</v>
      </c>
      <c r="F1493" s="60" t="s">
        <v>641</v>
      </c>
      <c r="G1493" s="26" t="s">
        <v>324</v>
      </c>
      <c r="H1493" s="5">
        <f t="shared" si="57"/>
        <v>-77500</v>
      </c>
      <c r="I1493" s="38">
        <f t="shared" si="56"/>
        <v>10.204081632653061</v>
      </c>
      <c r="K1493" t="s">
        <v>0</v>
      </c>
      <c r="M1493" s="2">
        <v>490</v>
      </c>
    </row>
    <row r="1494" spans="2:13" ht="12.75">
      <c r="B1494" s="270">
        <v>5000</v>
      </c>
      <c r="C1494" s="1" t="s">
        <v>0</v>
      </c>
      <c r="D1494" s="1" t="s">
        <v>620</v>
      </c>
      <c r="E1494" s="1" t="s">
        <v>621</v>
      </c>
      <c r="F1494" s="60" t="s">
        <v>642</v>
      </c>
      <c r="G1494" s="26" t="s">
        <v>325</v>
      </c>
      <c r="H1494" s="5">
        <f t="shared" si="57"/>
        <v>-82500</v>
      </c>
      <c r="I1494" s="38">
        <f t="shared" si="56"/>
        <v>10.204081632653061</v>
      </c>
      <c r="K1494" t="s">
        <v>0</v>
      </c>
      <c r="M1494" s="2">
        <v>490</v>
      </c>
    </row>
    <row r="1495" spans="2:13" ht="12.75">
      <c r="B1495" s="85">
        <v>2500</v>
      </c>
      <c r="C1495" s="1" t="s">
        <v>0</v>
      </c>
      <c r="D1495" s="11" t="s">
        <v>620</v>
      </c>
      <c r="E1495" s="11" t="s">
        <v>643</v>
      </c>
      <c r="F1495" s="60" t="s">
        <v>644</v>
      </c>
      <c r="G1495" s="29" t="s">
        <v>22</v>
      </c>
      <c r="H1495" s="5">
        <f t="shared" si="57"/>
        <v>-85000</v>
      </c>
      <c r="I1495" s="38">
        <f t="shared" si="56"/>
        <v>5.1020408163265305</v>
      </c>
      <c r="K1495" t="s">
        <v>0</v>
      </c>
      <c r="M1495" s="2">
        <v>490</v>
      </c>
    </row>
    <row r="1496" spans="2:13" ht="12.75">
      <c r="B1496" s="270">
        <v>2500</v>
      </c>
      <c r="C1496" s="1" t="s">
        <v>0</v>
      </c>
      <c r="D1496" s="11" t="s">
        <v>620</v>
      </c>
      <c r="E1496" s="1" t="s">
        <v>643</v>
      </c>
      <c r="F1496" s="60" t="s">
        <v>623</v>
      </c>
      <c r="G1496" s="26" t="s">
        <v>24</v>
      </c>
      <c r="H1496" s="5">
        <f t="shared" si="57"/>
        <v>-87500</v>
      </c>
      <c r="I1496" s="38">
        <f t="shared" si="56"/>
        <v>5.1020408163265305</v>
      </c>
      <c r="K1496" t="s">
        <v>0</v>
      </c>
      <c r="M1496" s="2">
        <v>490</v>
      </c>
    </row>
    <row r="1497" spans="2:13" ht="12.75">
      <c r="B1497" s="270">
        <v>2500</v>
      </c>
      <c r="C1497" s="1" t="s">
        <v>0</v>
      </c>
      <c r="D1497" s="1" t="s">
        <v>620</v>
      </c>
      <c r="E1497" s="1" t="s">
        <v>643</v>
      </c>
      <c r="F1497" s="60" t="s">
        <v>645</v>
      </c>
      <c r="G1497" s="26" t="s">
        <v>26</v>
      </c>
      <c r="H1497" s="5">
        <f t="shared" si="57"/>
        <v>-90000</v>
      </c>
      <c r="I1497" s="38">
        <f t="shared" si="56"/>
        <v>5.1020408163265305</v>
      </c>
      <c r="K1497" t="s">
        <v>0</v>
      </c>
      <c r="M1497" s="2">
        <v>490</v>
      </c>
    </row>
    <row r="1498" spans="2:13" ht="12.75">
      <c r="B1498" s="270">
        <v>2500</v>
      </c>
      <c r="C1498" s="1" t="s">
        <v>0</v>
      </c>
      <c r="D1498" s="1" t="s">
        <v>620</v>
      </c>
      <c r="E1498" s="1" t="s">
        <v>643</v>
      </c>
      <c r="F1498" s="60" t="s">
        <v>646</v>
      </c>
      <c r="G1498" s="26" t="s">
        <v>28</v>
      </c>
      <c r="H1498" s="5">
        <f t="shared" si="57"/>
        <v>-92500</v>
      </c>
      <c r="I1498" s="38">
        <f t="shared" si="56"/>
        <v>5.1020408163265305</v>
      </c>
      <c r="K1498" t="s">
        <v>0</v>
      </c>
      <c r="M1498" s="2">
        <v>490</v>
      </c>
    </row>
    <row r="1499" spans="2:13" ht="12.75">
      <c r="B1499" s="270">
        <v>2500</v>
      </c>
      <c r="C1499" s="1" t="s">
        <v>0</v>
      </c>
      <c r="D1499" s="1" t="s">
        <v>620</v>
      </c>
      <c r="E1499" s="1" t="s">
        <v>643</v>
      </c>
      <c r="F1499" s="60" t="s">
        <v>647</v>
      </c>
      <c r="G1499" s="26" t="s">
        <v>30</v>
      </c>
      <c r="H1499" s="5">
        <f t="shared" si="57"/>
        <v>-95000</v>
      </c>
      <c r="I1499" s="38">
        <f t="shared" si="56"/>
        <v>5.1020408163265305</v>
      </c>
      <c r="K1499" t="s">
        <v>0</v>
      </c>
      <c r="M1499" s="2">
        <v>490</v>
      </c>
    </row>
    <row r="1500" spans="2:13" ht="12.75">
      <c r="B1500" s="270">
        <v>2500</v>
      </c>
      <c r="C1500" s="1" t="s">
        <v>0</v>
      </c>
      <c r="D1500" s="1" t="s">
        <v>620</v>
      </c>
      <c r="E1500" s="1" t="s">
        <v>643</v>
      </c>
      <c r="F1500" s="60" t="s">
        <v>648</v>
      </c>
      <c r="G1500" s="26" t="s">
        <v>74</v>
      </c>
      <c r="H1500" s="5">
        <f t="shared" si="57"/>
        <v>-97500</v>
      </c>
      <c r="I1500" s="38">
        <f t="shared" si="56"/>
        <v>5.1020408163265305</v>
      </c>
      <c r="K1500" t="s">
        <v>0</v>
      </c>
      <c r="M1500" s="2">
        <v>490</v>
      </c>
    </row>
    <row r="1501" spans="2:13" ht="12.75">
      <c r="B1501" s="270">
        <v>4500</v>
      </c>
      <c r="C1501" s="1" t="s">
        <v>0</v>
      </c>
      <c r="D1501" s="1" t="s">
        <v>620</v>
      </c>
      <c r="E1501" s="1" t="s">
        <v>643</v>
      </c>
      <c r="F1501" s="60" t="s">
        <v>649</v>
      </c>
      <c r="G1501" s="26" t="s">
        <v>72</v>
      </c>
      <c r="H1501" s="5">
        <f t="shared" si="57"/>
        <v>-102000</v>
      </c>
      <c r="I1501" s="38">
        <f t="shared" si="56"/>
        <v>9.183673469387756</v>
      </c>
      <c r="K1501" t="s">
        <v>0</v>
      </c>
      <c r="M1501" s="2">
        <v>490</v>
      </c>
    </row>
    <row r="1502" spans="2:13" ht="12.75">
      <c r="B1502" s="270">
        <v>2500</v>
      </c>
      <c r="C1502" s="1" t="s">
        <v>0</v>
      </c>
      <c r="D1502" s="1" t="s">
        <v>620</v>
      </c>
      <c r="E1502" s="1" t="s">
        <v>643</v>
      </c>
      <c r="F1502" s="60" t="s">
        <v>650</v>
      </c>
      <c r="G1502" s="26" t="s">
        <v>138</v>
      </c>
      <c r="H1502" s="5">
        <f t="shared" si="57"/>
        <v>-104500</v>
      </c>
      <c r="I1502" s="38">
        <f aca="true" t="shared" si="58" ref="I1502:I1565">+B1502/M1502</f>
        <v>5.1020408163265305</v>
      </c>
      <c r="K1502" t="s">
        <v>0</v>
      </c>
      <c r="M1502" s="2">
        <v>490</v>
      </c>
    </row>
    <row r="1503" spans="2:13" ht="12.75">
      <c r="B1503" s="270">
        <v>2500</v>
      </c>
      <c r="C1503" s="1" t="s">
        <v>0</v>
      </c>
      <c r="D1503" s="1" t="s">
        <v>620</v>
      </c>
      <c r="E1503" s="1" t="s">
        <v>643</v>
      </c>
      <c r="F1503" s="60" t="s">
        <v>630</v>
      </c>
      <c r="G1503" s="26" t="s">
        <v>140</v>
      </c>
      <c r="H1503" s="5">
        <f t="shared" si="57"/>
        <v>-107000</v>
      </c>
      <c r="I1503" s="38">
        <f t="shared" si="58"/>
        <v>5.1020408163265305</v>
      </c>
      <c r="K1503" t="s">
        <v>0</v>
      </c>
      <c r="M1503" s="2">
        <v>490</v>
      </c>
    </row>
    <row r="1504" spans="2:13" ht="12.75">
      <c r="B1504" s="270">
        <v>2500</v>
      </c>
      <c r="C1504" s="1" t="s">
        <v>0</v>
      </c>
      <c r="D1504" s="1" t="s">
        <v>620</v>
      </c>
      <c r="E1504" s="1" t="s">
        <v>643</v>
      </c>
      <c r="F1504" s="60" t="s">
        <v>651</v>
      </c>
      <c r="G1504" s="26" t="s">
        <v>213</v>
      </c>
      <c r="H1504" s="5">
        <f t="shared" si="57"/>
        <v>-109500</v>
      </c>
      <c r="I1504" s="38">
        <f t="shared" si="58"/>
        <v>5.1020408163265305</v>
      </c>
      <c r="K1504" t="s">
        <v>0</v>
      </c>
      <c r="M1504" s="2">
        <v>490</v>
      </c>
    </row>
    <row r="1505" spans="2:13" ht="12.75">
      <c r="B1505" s="270">
        <v>2500</v>
      </c>
      <c r="C1505" s="1" t="s">
        <v>0</v>
      </c>
      <c r="D1505" s="1" t="s">
        <v>620</v>
      </c>
      <c r="E1505" s="1" t="s">
        <v>643</v>
      </c>
      <c r="F1505" s="60" t="s">
        <v>652</v>
      </c>
      <c r="G1505" s="26" t="s">
        <v>219</v>
      </c>
      <c r="H1505" s="5">
        <f t="shared" si="57"/>
        <v>-112000</v>
      </c>
      <c r="I1505" s="38">
        <f t="shared" si="58"/>
        <v>5.1020408163265305</v>
      </c>
      <c r="K1505" t="s">
        <v>0</v>
      </c>
      <c r="M1505" s="2">
        <v>490</v>
      </c>
    </row>
    <row r="1506" spans="2:13" ht="12.75">
      <c r="B1506" s="270">
        <v>2500</v>
      </c>
      <c r="C1506" s="1" t="s">
        <v>0</v>
      </c>
      <c r="D1506" s="1" t="s">
        <v>620</v>
      </c>
      <c r="E1506" s="1" t="s">
        <v>643</v>
      </c>
      <c r="F1506" s="60" t="s">
        <v>653</v>
      </c>
      <c r="G1506" s="26" t="s">
        <v>221</v>
      </c>
      <c r="H1506" s="5">
        <f t="shared" si="57"/>
        <v>-114500</v>
      </c>
      <c r="I1506" s="38">
        <f t="shared" si="58"/>
        <v>5.1020408163265305</v>
      </c>
      <c r="K1506" t="s">
        <v>0</v>
      </c>
      <c r="M1506" s="2">
        <v>490</v>
      </c>
    </row>
    <row r="1507" spans="2:13" ht="12.75">
      <c r="B1507" s="270">
        <v>2500</v>
      </c>
      <c r="C1507" s="1" t="s">
        <v>0</v>
      </c>
      <c r="D1507" s="1" t="s">
        <v>620</v>
      </c>
      <c r="E1507" s="1" t="s">
        <v>643</v>
      </c>
      <c r="F1507" s="60" t="s">
        <v>654</v>
      </c>
      <c r="G1507" s="26" t="s">
        <v>223</v>
      </c>
      <c r="H1507" s="5">
        <f t="shared" si="57"/>
        <v>-117000</v>
      </c>
      <c r="I1507" s="38">
        <f t="shared" si="58"/>
        <v>5.1020408163265305</v>
      </c>
      <c r="K1507" t="s">
        <v>0</v>
      </c>
      <c r="M1507" s="2">
        <v>490</v>
      </c>
    </row>
    <row r="1508" spans="2:13" ht="12.75">
      <c r="B1508" s="270">
        <v>2500</v>
      </c>
      <c r="C1508" s="1" t="s">
        <v>0</v>
      </c>
      <c r="D1508" s="1" t="s">
        <v>620</v>
      </c>
      <c r="E1508" s="1" t="s">
        <v>643</v>
      </c>
      <c r="F1508" s="60" t="s">
        <v>655</v>
      </c>
      <c r="G1508" s="26" t="s">
        <v>225</v>
      </c>
      <c r="H1508" s="5">
        <f t="shared" si="57"/>
        <v>-119500</v>
      </c>
      <c r="I1508" s="38">
        <f t="shared" si="58"/>
        <v>5.1020408163265305</v>
      </c>
      <c r="K1508" t="s">
        <v>0</v>
      </c>
      <c r="M1508" s="2">
        <v>490</v>
      </c>
    </row>
    <row r="1509" spans="2:13" ht="12.75">
      <c r="B1509" s="270">
        <v>2500</v>
      </c>
      <c r="C1509" s="1" t="s">
        <v>0</v>
      </c>
      <c r="D1509" s="1" t="s">
        <v>620</v>
      </c>
      <c r="E1509" s="1" t="s">
        <v>643</v>
      </c>
      <c r="F1509" s="60" t="s">
        <v>656</v>
      </c>
      <c r="G1509" s="26" t="s">
        <v>227</v>
      </c>
      <c r="H1509" s="5">
        <f t="shared" si="57"/>
        <v>-122000</v>
      </c>
      <c r="I1509" s="38">
        <f t="shared" si="58"/>
        <v>5.1020408163265305</v>
      </c>
      <c r="K1509" t="s">
        <v>0</v>
      </c>
      <c r="M1509" s="2">
        <v>490</v>
      </c>
    </row>
    <row r="1510" spans="2:13" ht="12.75">
      <c r="B1510" s="270">
        <v>2500</v>
      </c>
      <c r="C1510" s="1" t="s">
        <v>0</v>
      </c>
      <c r="D1510" s="1" t="s">
        <v>620</v>
      </c>
      <c r="E1510" s="1" t="s">
        <v>643</v>
      </c>
      <c r="F1510" s="60" t="s">
        <v>657</v>
      </c>
      <c r="G1510" s="26" t="s">
        <v>229</v>
      </c>
      <c r="H1510" s="5">
        <f t="shared" si="57"/>
        <v>-124500</v>
      </c>
      <c r="I1510" s="38">
        <f t="shared" si="58"/>
        <v>5.1020408163265305</v>
      </c>
      <c r="K1510" t="s">
        <v>0</v>
      </c>
      <c r="M1510" s="2">
        <v>490</v>
      </c>
    </row>
    <row r="1511" spans="2:13" ht="12.75">
      <c r="B1511" s="270">
        <v>5000</v>
      </c>
      <c r="C1511" s="1" t="s">
        <v>0</v>
      </c>
      <c r="D1511" s="1" t="s">
        <v>620</v>
      </c>
      <c r="E1511" s="1" t="s">
        <v>643</v>
      </c>
      <c r="F1511" s="60" t="s">
        <v>658</v>
      </c>
      <c r="G1511" s="26" t="s">
        <v>236</v>
      </c>
      <c r="H1511" s="5">
        <f t="shared" si="57"/>
        <v>-129500</v>
      </c>
      <c r="I1511" s="38">
        <f t="shared" si="58"/>
        <v>10.204081632653061</v>
      </c>
      <c r="K1511" t="s">
        <v>0</v>
      </c>
      <c r="M1511" s="2">
        <v>490</v>
      </c>
    </row>
    <row r="1512" spans="2:13" ht="12.75">
      <c r="B1512" s="270">
        <v>2500</v>
      </c>
      <c r="C1512" s="1" t="s">
        <v>0</v>
      </c>
      <c r="D1512" s="1" t="s">
        <v>620</v>
      </c>
      <c r="E1512" s="1" t="s">
        <v>643</v>
      </c>
      <c r="F1512" s="60" t="s">
        <v>659</v>
      </c>
      <c r="G1512" s="26" t="s">
        <v>280</v>
      </c>
      <c r="H1512" s="5">
        <f t="shared" si="57"/>
        <v>-132000</v>
      </c>
      <c r="I1512" s="38">
        <f t="shared" si="58"/>
        <v>5.1020408163265305</v>
      </c>
      <c r="K1512" t="s">
        <v>0</v>
      </c>
      <c r="M1512" s="2">
        <v>490</v>
      </c>
    </row>
    <row r="1513" spans="2:13" ht="12.75">
      <c r="B1513" s="270">
        <v>2500</v>
      </c>
      <c r="C1513" s="1" t="s">
        <v>0</v>
      </c>
      <c r="D1513" s="1" t="s">
        <v>620</v>
      </c>
      <c r="E1513" s="1" t="s">
        <v>643</v>
      </c>
      <c r="F1513" s="60" t="s">
        <v>660</v>
      </c>
      <c r="G1513" s="26" t="s">
        <v>282</v>
      </c>
      <c r="H1513" s="5">
        <f t="shared" si="57"/>
        <v>-134500</v>
      </c>
      <c r="I1513" s="38">
        <f t="shared" si="58"/>
        <v>5.1020408163265305</v>
      </c>
      <c r="K1513" t="s">
        <v>0</v>
      </c>
      <c r="M1513" s="2">
        <v>490</v>
      </c>
    </row>
    <row r="1514" spans="2:13" ht="12.75">
      <c r="B1514" s="270">
        <v>2500</v>
      </c>
      <c r="C1514" s="1" t="s">
        <v>0</v>
      </c>
      <c r="D1514" s="1" t="s">
        <v>620</v>
      </c>
      <c r="E1514" s="1" t="s">
        <v>643</v>
      </c>
      <c r="F1514" s="60" t="s">
        <v>661</v>
      </c>
      <c r="G1514" s="26" t="s">
        <v>237</v>
      </c>
      <c r="H1514" s="5">
        <f t="shared" si="57"/>
        <v>-137000</v>
      </c>
      <c r="I1514" s="38">
        <f t="shared" si="58"/>
        <v>5.1020408163265305</v>
      </c>
      <c r="K1514" t="s">
        <v>0</v>
      </c>
      <c r="M1514" s="2">
        <v>490</v>
      </c>
    </row>
    <row r="1515" spans="2:13" ht="12.75">
      <c r="B1515" s="270">
        <v>2500</v>
      </c>
      <c r="C1515" s="1" t="s">
        <v>0</v>
      </c>
      <c r="D1515" s="1" t="s">
        <v>620</v>
      </c>
      <c r="E1515" s="1" t="s">
        <v>643</v>
      </c>
      <c r="F1515" s="60" t="s">
        <v>662</v>
      </c>
      <c r="G1515" s="26" t="s">
        <v>324</v>
      </c>
      <c r="H1515" s="5">
        <f t="shared" si="57"/>
        <v>-139500</v>
      </c>
      <c r="I1515" s="38">
        <f t="shared" si="58"/>
        <v>5.1020408163265305</v>
      </c>
      <c r="K1515" t="s">
        <v>0</v>
      </c>
      <c r="M1515" s="2">
        <v>490</v>
      </c>
    </row>
    <row r="1516" spans="2:13" ht="12.75">
      <c r="B1516" s="270">
        <v>2500</v>
      </c>
      <c r="C1516" s="1" t="s">
        <v>0</v>
      </c>
      <c r="D1516" s="1" t="s">
        <v>620</v>
      </c>
      <c r="E1516" s="1" t="s">
        <v>643</v>
      </c>
      <c r="F1516" s="60" t="s">
        <v>663</v>
      </c>
      <c r="G1516" s="26" t="s">
        <v>325</v>
      </c>
      <c r="H1516" s="5">
        <f t="shared" si="57"/>
        <v>-142000</v>
      </c>
      <c r="I1516" s="38">
        <f t="shared" si="58"/>
        <v>5.1020408163265305</v>
      </c>
      <c r="K1516" t="s">
        <v>0</v>
      </c>
      <c r="M1516" s="2">
        <v>490</v>
      </c>
    </row>
    <row r="1517" spans="2:13" ht="12.75">
      <c r="B1517" s="270">
        <v>2500</v>
      </c>
      <c r="C1517" s="1" t="s">
        <v>0</v>
      </c>
      <c r="D1517" s="1" t="s">
        <v>620</v>
      </c>
      <c r="E1517" s="1" t="s">
        <v>664</v>
      </c>
      <c r="F1517" s="60" t="s">
        <v>665</v>
      </c>
      <c r="G1517" s="26" t="s">
        <v>24</v>
      </c>
      <c r="H1517" s="5">
        <f t="shared" si="57"/>
        <v>-144500</v>
      </c>
      <c r="I1517" s="38">
        <f t="shared" si="58"/>
        <v>5.1020408163265305</v>
      </c>
      <c r="K1517" t="s">
        <v>0</v>
      </c>
      <c r="M1517" s="2">
        <v>490</v>
      </c>
    </row>
    <row r="1518" spans="2:13" ht="12.75">
      <c r="B1518" s="270">
        <v>2500</v>
      </c>
      <c r="C1518" s="1" t="s">
        <v>0</v>
      </c>
      <c r="D1518" s="1" t="s">
        <v>620</v>
      </c>
      <c r="E1518" s="1" t="s">
        <v>664</v>
      </c>
      <c r="F1518" s="60" t="s">
        <v>666</v>
      </c>
      <c r="G1518" s="26" t="s">
        <v>26</v>
      </c>
      <c r="H1518" s="5">
        <f t="shared" si="57"/>
        <v>-147000</v>
      </c>
      <c r="I1518" s="38">
        <f t="shared" si="58"/>
        <v>5.1020408163265305</v>
      </c>
      <c r="K1518" t="s">
        <v>0</v>
      </c>
      <c r="M1518" s="2">
        <v>490</v>
      </c>
    </row>
    <row r="1519" spans="2:13" ht="12.75">
      <c r="B1519" s="270">
        <v>2500</v>
      </c>
      <c r="C1519" s="1" t="s">
        <v>0</v>
      </c>
      <c r="D1519" s="1" t="s">
        <v>620</v>
      </c>
      <c r="E1519" s="1" t="s">
        <v>664</v>
      </c>
      <c r="F1519" s="60" t="s">
        <v>667</v>
      </c>
      <c r="G1519" s="26" t="s">
        <v>28</v>
      </c>
      <c r="H1519" s="5">
        <f t="shared" si="57"/>
        <v>-149500</v>
      </c>
      <c r="I1519" s="38">
        <f t="shared" si="58"/>
        <v>5.1020408163265305</v>
      </c>
      <c r="K1519" t="s">
        <v>0</v>
      </c>
      <c r="M1519" s="2">
        <v>490</v>
      </c>
    </row>
    <row r="1520" spans="2:13" ht="12.75">
      <c r="B1520" s="270">
        <v>2500</v>
      </c>
      <c r="C1520" s="1" t="s">
        <v>0</v>
      </c>
      <c r="D1520" s="1" t="s">
        <v>620</v>
      </c>
      <c r="E1520" s="1" t="s">
        <v>664</v>
      </c>
      <c r="F1520" s="60" t="s">
        <v>668</v>
      </c>
      <c r="G1520" s="26" t="s">
        <v>30</v>
      </c>
      <c r="H1520" s="5">
        <f t="shared" si="57"/>
        <v>-152000</v>
      </c>
      <c r="I1520" s="38">
        <f t="shared" si="58"/>
        <v>5.1020408163265305</v>
      </c>
      <c r="K1520" t="s">
        <v>0</v>
      </c>
      <c r="M1520" s="2">
        <v>490</v>
      </c>
    </row>
    <row r="1521" spans="2:13" ht="12.75">
      <c r="B1521" s="270">
        <v>2500</v>
      </c>
      <c r="C1521" s="1" t="s">
        <v>0</v>
      </c>
      <c r="D1521" s="1" t="s">
        <v>620</v>
      </c>
      <c r="E1521" s="1" t="s">
        <v>664</v>
      </c>
      <c r="F1521" s="60" t="s">
        <v>669</v>
      </c>
      <c r="G1521" s="26" t="s">
        <v>74</v>
      </c>
      <c r="H1521" s="5">
        <f t="shared" si="57"/>
        <v>-154500</v>
      </c>
      <c r="I1521" s="38">
        <f t="shared" si="58"/>
        <v>5.1020408163265305</v>
      </c>
      <c r="K1521" t="s">
        <v>0</v>
      </c>
      <c r="M1521" s="2">
        <v>490</v>
      </c>
    </row>
    <row r="1522" spans="2:13" ht="12.75">
      <c r="B1522" s="270">
        <v>2500</v>
      </c>
      <c r="C1522" s="1" t="s">
        <v>0</v>
      </c>
      <c r="D1522" s="1" t="s">
        <v>620</v>
      </c>
      <c r="E1522" s="1" t="s">
        <v>664</v>
      </c>
      <c r="F1522" s="60" t="s">
        <v>670</v>
      </c>
      <c r="G1522" s="26" t="s">
        <v>138</v>
      </c>
      <c r="H1522" s="5">
        <f t="shared" si="57"/>
        <v>-157000</v>
      </c>
      <c r="I1522" s="38">
        <f t="shared" si="58"/>
        <v>5.1020408163265305</v>
      </c>
      <c r="K1522" t="s">
        <v>0</v>
      </c>
      <c r="M1522" s="2">
        <v>490</v>
      </c>
    </row>
    <row r="1523" spans="2:13" ht="12.75">
      <c r="B1523" s="270">
        <v>2500</v>
      </c>
      <c r="C1523" s="1" t="s">
        <v>0</v>
      </c>
      <c r="D1523" s="1" t="s">
        <v>620</v>
      </c>
      <c r="E1523" s="1" t="s">
        <v>664</v>
      </c>
      <c r="F1523" s="60" t="s">
        <v>671</v>
      </c>
      <c r="G1523" s="26" t="s">
        <v>140</v>
      </c>
      <c r="H1523" s="5">
        <f t="shared" si="57"/>
        <v>-159500</v>
      </c>
      <c r="I1523" s="38">
        <f t="shared" si="58"/>
        <v>5.1020408163265305</v>
      </c>
      <c r="K1523" t="s">
        <v>0</v>
      </c>
      <c r="M1523" s="2">
        <v>490</v>
      </c>
    </row>
    <row r="1524" spans="2:13" ht="12.75">
      <c r="B1524" s="270">
        <v>2500</v>
      </c>
      <c r="C1524" s="1" t="s">
        <v>0</v>
      </c>
      <c r="D1524" s="1" t="s">
        <v>620</v>
      </c>
      <c r="E1524" s="1" t="s">
        <v>664</v>
      </c>
      <c r="F1524" s="60" t="s">
        <v>672</v>
      </c>
      <c r="G1524" s="26" t="s">
        <v>213</v>
      </c>
      <c r="H1524" s="5">
        <f t="shared" si="57"/>
        <v>-162000</v>
      </c>
      <c r="I1524" s="38">
        <f t="shared" si="58"/>
        <v>5.1020408163265305</v>
      </c>
      <c r="K1524" t="s">
        <v>0</v>
      </c>
      <c r="M1524" s="2">
        <v>490</v>
      </c>
    </row>
    <row r="1525" spans="2:13" ht="12.75">
      <c r="B1525" s="270">
        <v>2500</v>
      </c>
      <c r="C1525" s="1" t="s">
        <v>0</v>
      </c>
      <c r="D1525" s="1" t="s">
        <v>620</v>
      </c>
      <c r="E1525" s="1" t="s">
        <v>664</v>
      </c>
      <c r="F1525" s="60" t="s">
        <v>673</v>
      </c>
      <c r="G1525" s="26" t="s">
        <v>221</v>
      </c>
      <c r="H1525" s="5">
        <f t="shared" si="57"/>
        <v>-164500</v>
      </c>
      <c r="I1525" s="38">
        <f t="shared" si="58"/>
        <v>5.1020408163265305</v>
      </c>
      <c r="K1525" t="s">
        <v>0</v>
      </c>
      <c r="M1525" s="2">
        <v>490</v>
      </c>
    </row>
    <row r="1526" spans="2:13" ht="12.75">
      <c r="B1526" s="270">
        <v>2500</v>
      </c>
      <c r="C1526" s="1" t="s">
        <v>0</v>
      </c>
      <c r="D1526" s="1" t="s">
        <v>620</v>
      </c>
      <c r="E1526" s="1" t="s">
        <v>664</v>
      </c>
      <c r="F1526" s="60" t="s">
        <v>674</v>
      </c>
      <c r="G1526" s="26" t="s">
        <v>223</v>
      </c>
      <c r="H1526" s="5">
        <f t="shared" si="57"/>
        <v>-167000</v>
      </c>
      <c r="I1526" s="38">
        <f t="shared" si="58"/>
        <v>5.1020408163265305</v>
      </c>
      <c r="K1526" t="s">
        <v>0</v>
      </c>
      <c r="M1526" s="2">
        <v>490</v>
      </c>
    </row>
    <row r="1527" spans="2:13" ht="12.75">
      <c r="B1527" s="270">
        <v>2500</v>
      </c>
      <c r="C1527" s="1" t="s">
        <v>0</v>
      </c>
      <c r="D1527" s="1" t="s">
        <v>620</v>
      </c>
      <c r="E1527" s="1" t="s">
        <v>664</v>
      </c>
      <c r="F1527" s="60" t="s">
        <v>675</v>
      </c>
      <c r="G1527" s="26" t="s">
        <v>227</v>
      </c>
      <c r="H1527" s="5">
        <f t="shared" si="57"/>
        <v>-169500</v>
      </c>
      <c r="I1527" s="38">
        <f t="shared" si="58"/>
        <v>5.1020408163265305</v>
      </c>
      <c r="K1527" t="s">
        <v>0</v>
      </c>
      <c r="M1527" s="2">
        <v>490</v>
      </c>
    </row>
    <row r="1528" spans="2:13" ht="12.75">
      <c r="B1528" s="270">
        <v>2500</v>
      </c>
      <c r="C1528" s="1" t="s">
        <v>0</v>
      </c>
      <c r="D1528" s="1" t="s">
        <v>620</v>
      </c>
      <c r="E1528" s="1" t="s">
        <v>664</v>
      </c>
      <c r="F1528" s="60" t="s">
        <v>676</v>
      </c>
      <c r="G1528" s="26" t="s">
        <v>229</v>
      </c>
      <c r="H1528" s="5">
        <f t="shared" si="57"/>
        <v>-172000</v>
      </c>
      <c r="I1528" s="38">
        <f t="shared" si="58"/>
        <v>5.1020408163265305</v>
      </c>
      <c r="K1528" t="s">
        <v>0</v>
      </c>
      <c r="M1528" s="2">
        <v>490</v>
      </c>
    </row>
    <row r="1529" spans="2:13" ht="12.75">
      <c r="B1529" s="270">
        <v>2500</v>
      </c>
      <c r="C1529" s="1" t="s">
        <v>0</v>
      </c>
      <c r="D1529" s="1" t="s">
        <v>620</v>
      </c>
      <c r="E1529" s="1" t="s">
        <v>664</v>
      </c>
      <c r="F1529" s="60" t="s">
        <v>677</v>
      </c>
      <c r="G1529" s="26" t="s">
        <v>280</v>
      </c>
      <c r="H1529" s="5">
        <f t="shared" si="57"/>
        <v>-174500</v>
      </c>
      <c r="I1529" s="38">
        <f t="shared" si="58"/>
        <v>5.1020408163265305</v>
      </c>
      <c r="K1529" t="s">
        <v>0</v>
      </c>
      <c r="M1529" s="2">
        <v>490</v>
      </c>
    </row>
    <row r="1530" spans="2:13" ht="12.75">
      <c r="B1530" s="270">
        <v>2500</v>
      </c>
      <c r="C1530" s="1" t="s">
        <v>0</v>
      </c>
      <c r="D1530" s="1" t="s">
        <v>620</v>
      </c>
      <c r="E1530" s="1" t="s">
        <v>664</v>
      </c>
      <c r="F1530" s="60" t="s">
        <v>678</v>
      </c>
      <c r="G1530" s="26" t="s">
        <v>237</v>
      </c>
      <c r="H1530" s="5">
        <f t="shared" si="57"/>
        <v>-177000</v>
      </c>
      <c r="I1530" s="38">
        <f t="shared" si="58"/>
        <v>5.1020408163265305</v>
      </c>
      <c r="K1530" t="s">
        <v>0</v>
      </c>
      <c r="M1530" s="2">
        <v>490</v>
      </c>
    </row>
    <row r="1531" spans="2:13" ht="12.75">
      <c r="B1531" s="270">
        <v>2500</v>
      </c>
      <c r="C1531" s="1" t="s">
        <v>0</v>
      </c>
      <c r="D1531" s="1" t="s">
        <v>620</v>
      </c>
      <c r="E1531" s="1" t="s">
        <v>664</v>
      </c>
      <c r="F1531" s="60" t="s">
        <v>679</v>
      </c>
      <c r="G1531" s="26" t="s">
        <v>324</v>
      </c>
      <c r="H1531" s="5">
        <f t="shared" si="57"/>
        <v>-179500</v>
      </c>
      <c r="I1531" s="38">
        <f t="shared" si="58"/>
        <v>5.1020408163265305</v>
      </c>
      <c r="K1531" t="s">
        <v>0</v>
      </c>
      <c r="M1531" s="2">
        <v>490</v>
      </c>
    </row>
    <row r="1532" spans="2:13" ht="12.75">
      <c r="B1532" s="270">
        <v>2500</v>
      </c>
      <c r="C1532" s="1" t="s">
        <v>0</v>
      </c>
      <c r="D1532" s="1" t="s">
        <v>620</v>
      </c>
      <c r="E1532" s="1" t="s">
        <v>680</v>
      </c>
      <c r="F1532" s="60" t="s">
        <v>681</v>
      </c>
      <c r="G1532" s="26" t="s">
        <v>24</v>
      </c>
      <c r="H1532" s="5">
        <f t="shared" si="57"/>
        <v>-182000</v>
      </c>
      <c r="I1532" s="38">
        <f t="shared" si="58"/>
        <v>5.1020408163265305</v>
      </c>
      <c r="K1532" t="s">
        <v>0</v>
      </c>
      <c r="M1532" s="2">
        <v>490</v>
      </c>
    </row>
    <row r="1533" spans="2:13" ht="12.75">
      <c r="B1533" s="270">
        <v>2500</v>
      </c>
      <c r="C1533" s="1" t="s">
        <v>0</v>
      </c>
      <c r="D1533" s="1" t="s">
        <v>620</v>
      </c>
      <c r="E1533" s="1" t="s">
        <v>680</v>
      </c>
      <c r="F1533" s="60" t="s">
        <v>682</v>
      </c>
      <c r="G1533" s="26" t="s">
        <v>30</v>
      </c>
      <c r="H1533" s="5">
        <f t="shared" si="57"/>
        <v>-184500</v>
      </c>
      <c r="I1533" s="38">
        <f t="shared" si="58"/>
        <v>5.1020408163265305</v>
      </c>
      <c r="K1533" t="s">
        <v>0</v>
      </c>
      <c r="M1533" s="2">
        <v>490</v>
      </c>
    </row>
    <row r="1534" spans="2:13" ht="12.75">
      <c r="B1534" s="270">
        <v>2500</v>
      </c>
      <c r="C1534" s="1" t="s">
        <v>0</v>
      </c>
      <c r="D1534" s="1" t="s">
        <v>620</v>
      </c>
      <c r="E1534" s="1" t="s">
        <v>680</v>
      </c>
      <c r="F1534" s="60" t="s">
        <v>683</v>
      </c>
      <c r="G1534" s="26" t="s">
        <v>74</v>
      </c>
      <c r="H1534" s="5">
        <f t="shared" si="57"/>
        <v>-187000</v>
      </c>
      <c r="I1534" s="38">
        <f t="shared" si="58"/>
        <v>5.1020408163265305</v>
      </c>
      <c r="K1534" t="s">
        <v>0</v>
      </c>
      <c r="M1534" s="2">
        <v>490</v>
      </c>
    </row>
    <row r="1535" spans="2:13" ht="12.75">
      <c r="B1535" s="270">
        <v>2500</v>
      </c>
      <c r="C1535" s="1" t="s">
        <v>0</v>
      </c>
      <c r="D1535" s="1" t="s">
        <v>620</v>
      </c>
      <c r="E1535" s="1" t="s">
        <v>680</v>
      </c>
      <c r="F1535" s="60" t="s">
        <v>684</v>
      </c>
      <c r="G1535" s="26" t="s">
        <v>138</v>
      </c>
      <c r="H1535" s="5">
        <f t="shared" si="57"/>
        <v>-189500</v>
      </c>
      <c r="I1535" s="38">
        <f t="shared" si="58"/>
        <v>5.1020408163265305</v>
      </c>
      <c r="K1535" t="s">
        <v>0</v>
      </c>
      <c r="M1535" s="2">
        <v>490</v>
      </c>
    </row>
    <row r="1536" spans="2:13" ht="12.75">
      <c r="B1536" s="270">
        <v>2500</v>
      </c>
      <c r="C1536" s="1" t="s">
        <v>0</v>
      </c>
      <c r="D1536" s="1" t="s">
        <v>620</v>
      </c>
      <c r="E1536" s="1" t="s">
        <v>680</v>
      </c>
      <c r="F1536" s="60" t="s">
        <v>685</v>
      </c>
      <c r="G1536" s="26" t="s">
        <v>213</v>
      </c>
      <c r="H1536" s="5">
        <f aca="true" t="shared" si="59" ref="H1536:H1542">H1535-B1536</f>
        <v>-192000</v>
      </c>
      <c r="I1536" s="38">
        <f t="shared" si="58"/>
        <v>5.1020408163265305</v>
      </c>
      <c r="K1536" t="s">
        <v>0</v>
      </c>
      <c r="M1536" s="2">
        <v>490</v>
      </c>
    </row>
    <row r="1537" spans="2:13" ht="12.75">
      <c r="B1537" s="270">
        <v>2500</v>
      </c>
      <c r="C1537" s="1" t="s">
        <v>0</v>
      </c>
      <c r="D1537" s="1" t="s">
        <v>620</v>
      </c>
      <c r="E1537" s="1" t="s">
        <v>680</v>
      </c>
      <c r="F1537" s="60" t="s">
        <v>686</v>
      </c>
      <c r="G1537" s="26" t="s">
        <v>221</v>
      </c>
      <c r="H1537" s="5">
        <f t="shared" si="59"/>
        <v>-194500</v>
      </c>
      <c r="I1537" s="38">
        <f t="shared" si="58"/>
        <v>5.1020408163265305</v>
      </c>
      <c r="K1537" t="s">
        <v>0</v>
      </c>
      <c r="M1537" s="2">
        <v>490</v>
      </c>
    </row>
    <row r="1538" spans="2:13" ht="12.75">
      <c r="B1538" s="270">
        <v>2500</v>
      </c>
      <c r="C1538" s="1" t="s">
        <v>0</v>
      </c>
      <c r="D1538" s="1" t="s">
        <v>620</v>
      </c>
      <c r="E1538" s="1" t="s">
        <v>680</v>
      </c>
      <c r="F1538" s="60" t="s">
        <v>687</v>
      </c>
      <c r="G1538" s="26" t="s">
        <v>223</v>
      </c>
      <c r="H1538" s="5">
        <f t="shared" si="59"/>
        <v>-197000</v>
      </c>
      <c r="I1538" s="38">
        <f t="shared" si="58"/>
        <v>5.1020408163265305</v>
      </c>
      <c r="K1538" t="s">
        <v>0</v>
      </c>
      <c r="M1538" s="2">
        <v>490</v>
      </c>
    </row>
    <row r="1539" spans="1:13" s="59" customFormat="1" ht="12.75">
      <c r="A1539" s="1"/>
      <c r="B1539" s="271">
        <v>2500</v>
      </c>
      <c r="C1539" s="1" t="s">
        <v>0</v>
      </c>
      <c r="D1539" s="1" t="s">
        <v>620</v>
      </c>
      <c r="E1539" s="1" t="s">
        <v>680</v>
      </c>
      <c r="F1539" s="60" t="s">
        <v>688</v>
      </c>
      <c r="G1539" s="26" t="s">
        <v>227</v>
      </c>
      <c r="H1539" s="5">
        <f t="shared" si="59"/>
        <v>-199500</v>
      </c>
      <c r="I1539" s="38">
        <f t="shared" si="58"/>
        <v>5.1020408163265305</v>
      </c>
      <c r="J1539"/>
      <c r="K1539" t="s">
        <v>0</v>
      </c>
      <c r="L1539"/>
      <c r="M1539" s="2">
        <v>490</v>
      </c>
    </row>
    <row r="1540" spans="2:13" ht="12.75">
      <c r="B1540" s="270">
        <v>2500</v>
      </c>
      <c r="C1540" s="1" t="s">
        <v>0</v>
      </c>
      <c r="D1540" s="1" t="s">
        <v>620</v>
      </c>
      <c r="E1540" s="1" t="s">
        <v>680</v>
      </c>
      <c r="F1540" s="60" t="s">
        <v>689</v>
      </c>
      <c r="G1540" s="26" t="s">
        <v>229</v>
      </c>
      <c r="H1540" s="5">
        <f t="shared" si="59"/>
        <v>-202000</v>
      </c>
      <c r="I1540" s="38">
        <f t="shared" si="58"/>
        <v>5.1020408163265305</v>
      </c>
      <c r="K1540" t="s">
        <v>0</v>
      </c>
      <c r="M1540" s="2">
        <v>490</v>
      </c>
    </row>
    <row r="1541" spans="2:13" ht="12.75">
      <c r="B1541" s="270">
        <v>5000</v>
      </c>
      <c r="C1541" s="1" t="s">
        <v>0</v>
      </c>
      <c r="D1541" s="1" t="s">
        <v>620</v>
      </c>
      <c r="E1541" s="1" t="s">
        <v>680</v>
      </c>
      <c r="F1541" s="60" t="s">
        <v>690</v>
      </c>
      <c r="G1541" s="26" t="s">
        <v>280</v>
      </c>
      <c r="H1541" s="5">
        <f t="shared" si="59"/>
        <v>-207000</v>
      </c>
      <c r="I1541" s="38">
        <f t="shared" si="58"/>
        <v>10.204081632653061</v>
      </c>
      <c r="K1541" t="s">
        <v>0</v>
      </c>
      <c r="M1541" s="2">
        <v>490</v>
      </c>
    </row>
    <row r="1542" spans="2:13" ht="12.75">
      <c r="B1542" s="270">
        <v>2500</v>
      </c>
      <c r="C1542" s="1" t="s">
        <v>0</v>
      </c>
      <c r="D1542" s="1" t="s">
        <v>620</v>
      </c>
      <c r="E1542" s="1" t="s">
        <v>680</v>
      </c>
      <c r="F1542" s="60" t="s">
        <v>691</v>
      </c>
      <c r="G1542" s="26" t="s">
        <v>324</v>
      </c>
      <c r="H1542" s="5">
        <f t="shared" si="59"/>
        <v>-209500</v>
      </c>
      <c r="I1542" s="38">
        <f t="shared" si="58"/>
        <v>5.1020408163265305</v>
      </c>
      <c r="K1542" t="s">
        <v>0</v>
      </c>
      <c r="M1542" s="2">
        <v>490</v>
      </c>
    </row>
    <row r="1543" spans="1:13" ht="12.75">
      <c r="A1543" s="10"/>
      <c r="B1543" s="86">
        <f>SUM(B1474:B1542)</f>
        <v>209500</v>
      </c>
      <c r="C1543" s="10" t="s">
        <v>0</v>
      </c>
      <c r="D1543" s="10"/>
      <c r="E1543" s="10"/>
      <c r="F1543" s="17"/>
      <c r="G1543" s="17"/>
      <c r="H1543" s="57">
        <v>0</v>
      </c>
      <c r="I1543" s="58">
        <f t="shared" si="58"/>
        <v>427.55102040816325</v>
      </c>
      <c r="J1543" s="59"/>
      <c r="K1543" s="59"/>
      <c r="L1543" s="59"/>
      <c r="M1543" s="2">
        <v>490</v>
      </c>
    </row>
    <row r="1544" spans="2:13" ht="12.75">
      <c r="B1544" s="270"/>
      <c r="H1544" s="5">
        <f aca="true" t="shared" si="60" ref="H1544:H1554">H1543-B1544</f>
        <v>0</v>
      </c>
      <c r="I1544" s="38">
        <f t="shared" si="58"/>
        <v>0</v>
      </c>
      <c r="K1544"/>
      <c r="M1544" s="2">
        <v>490</v>
      </c>
    </row>
    <row r="1545" spans="1:13" s="14" customFormat="1" ht="12.75">
      <c r="A1545" s="1"/>
      <c r="B1545" s="270"/>
      <c r="C1545" s="1"/>
      <c r="D1545" s="1"/>
      <c r="E1545" s="1"/>
      <c r="F1545" s="26"/>
      <c r="G1545" s="26"/>
      <c r="H1545" s="5">
        <f t="shared" si="60"/>
        <v>0</v>
      </c>
      <c r="I1545" s="38">
        <f t="shared" si="58"/>
        <v>0</v>
      </c>
      <c r="J1545"/>
      <c r="K1545"/>
      <c r="L1545"/>
      <c r="M1545" s="2">
        <v>490</v>
      </c>
    </row>
    <row r="1546" spans="2:13" ht="12.75">
      <c r="B1546" s="270">
        <v>500</v>
      </c>
      <c r="C1546" s="1" t="s">
        <v>692</v>
      </c>
      <c r="D1546" s="11" t="s">
        <v>620</v>
      </c>
      <c r="E1546" s="1" t="s">
        <v>31</v>
      </c>
      <c r="F1546" s="26" t="s">
        <v>693</v>
      </c>
      <c r="G1546" s="26" t="s">
        <v>26</v>
      </c>
      <c r="H1546" s="5">
        <f t="shared" si="60"/>
        <v>-500</v>
      </c>
      <c r="I1546" s="38">
        <f t="shared" si="58"/>
        <v>1.0204081632653061</v>
      </c>
      <c r="K1546" s="14" t="s">
        <v>694</v>
      </c>
      <c r="M1546" s="2">
        <v>490</v>
      </c>
    </row>
    <row r="1547" spans="2:13" ht="12.75">
      <c r="B1547" s="270">
        <v>300</v>
      </c>
      <c r="C1547" s="1" t="s">
        <v>692</v>
      </c>
      <c r="D1547" s="1" t="s">
        <v>620</v>
      </c>
      <c r="E1547" s="1" t="s">
        <v>31</v>
      </c>
      <c r="F1547" s="26" t="s">
        <v>695</v>
      </c>
      <c r="G1547" s="26" t="s">
        <v>30</v>
      </c>
      <c r="H1547" s="5">
        <f t="shared" si="60"/>
        <v>-800</v>
      </c>
      <c r="I1547" s="38">
        <f t="shared" si="58"/>
        <v>0.6122448979591837</v>
      </c>
      <c r="K1547" s="14" t="s">
        <v>694</v>
      </c>
      <c r="M1547" s="2">
        <v>490</v>
      </c>
    </row>
    <row r="1548" spans="2:13" ht="12.75">
      <c r="B1548" s="270">
        <v>300</v>
      </c>
      <c r="C1548" s="1" t="s">
        <v>692</v>
      </c>
      <c r="D1548" s="1" t="s">
        <v>620</v>
      </c>
      <c r="E1548" s="1" t="s">
        <v>31</v>
      </c>
      <c r="F1548" s="26" t="s">
        <v>696</v>
      </c>
      <c r="G1548" s="26" t="s">
        <v>219</v>
      </c>
      <c r="H1548" s="5">
        <f t="shared" si="60"/>
        <v>-1100</v>
      </c>
      <c r="I1548" s="38">
        <f t="shared" si="58"/>
        <v>0.6122448979591837</v>
      </c>
      <c r="K1548" s="14" t="s">
        <v>694</v>
      </c>
      <c r="M1548" s="2">
        <v>490</v>
      </c>
    </row>
    <row r="1549" spans="2:14" ht="12.75">
      <c r="B1549" s="270">
        <v>300</v>
      </c>
      <c r="C1549" s="1" t="s">
        <v>692</v>
      </c>
      <c r="D1549" s="1" t="s">
        <v>620</v>
      </c>
      <c r="E1549" s="1" t="s">
        <v>31</v>
      </c>
      <c r="F1549" s="26" t="s">
        <v>697</v>
      </c>
      <c r="G1549" s="26" t="s">
        <v>223</v>
      </c>
      <c r="H1549" s="5">
        <f t="shared" si="60"/>
        <v>-1400</v>
      </c>
      <c r="I1549" s="38">
        <f t="shared" si="58"/>
        <v>0.6122448979591837</v>
      </c>
      <c r="K1549" s="14" t="s">
        <v>694</v>
      </c>
      <c r="M1549" s="2">
        <v>490</v>
      </c>
      <c r="N1549" s="37">
        <v>500</v>
      </c>
    </row>
    <row r="1550" spans="2:13" ht="12.75">
      <c r="B1550" s="270">
        <v>500</v>
      </c>
      <c r="C1550" s="1" t="s">
        <v>698</v>
      </c>
      <c r="D1550" s="1" t="s">
        <v>620</v>
      </c>
      <c r="E1550" s="1" t="s">
        <v>31</v>
      </c>
      <c r="F1550" s="26" t="s">
        <v>699</v>
      </c>
      <c r="G1550" s="26" t="s">
        <v>236</v>
      </c>
      <c r="H1550" s="5">
        <f t="shared" si="60"/>
        <v>-1900</v>
      </c>
      <c r="I1550" s="38">
        <f t="shared" si="58"/>
        <v>1.0204081632653061</v>
      </c>
      <c r="K1550" s="14" t="s">
        <v>694</v>
      </c>
      <c r="M1550" s="2">
        <v>490</v>
      </c>
    </row>
    <row r="1551" spans="1:13" s="59" customFormat="1" ht="12.75">
      <c r="A1551" s="1"/>
      <c r="B1551" s="270">
        <v>500</v>
      </c>
      <c r="C1551" s="1" t="s">
        <v>698</v>
      </c>
      <c r="D1551" s="1" t="s">
        <v>620</v>
      </c>
      <c r="E1551" s="1" t="s">
        <v>31</v>
      </c>
      <c r="F1551" s="26" t="s">
        <v>700</v>
      </c>
      <c r="G1551" s="26" t="s">
        <v>236</v>
      </c>
      <c r="H1551" s="5">
        <f t="shared" si="60"/>
        <v>-2400</v>
      </c>
      <c r="I1551" s="38">
        <f t="shared" si="58"/>
        <v>1.0204081632653061</v>
      </c>
      <c r="J1551"/>
      <c r="K1551" s="14" t="s">
        <v>694</v>
      </c>
      <c r="L1551"/>
      <c r="M1551" s="2">
        <v>490</v>
      </c>
    </row>
    <row r="1552" spans="2:13" ht="12.75">
      <c r="B1552" s="270">
        <v>300</v>
      </c>
      <c r="C1552" s="11" t="s">
        <v>701</v>
      </c>
      <c r="D1552" s="1" t="s">
        <v>620</v>
      </c>
      <c r="E1552" s="1" t="s">
        <v>31</v>
      </c>
      <c r="F1552" s="26" t="s">
        <v>702</v>
      </c>
      <c r="G1552" s="26" t="s">
        <v>236</v>
      </c>
      <c r="H1552" s="5">
        <f t="shared" si="60"/>
        <v>-2700</v>
      </c>
      <c r="I1552" s="38">
        <f t="shared" si="58"/>
        <v>0.6122448979591837</v>
      </c>
      <c r="K1552" s="14" t="s">
        <v>694</v>
      </c>
      <c r="M1552" s="2">
        <v>490</v>
      </c>
    </row>
    <row r="1553" spans="2:13" ht="12.75">
      <c r="B1553" s="270">
        <v>300</v>
      </c>
      <c r="C1553" s="1" t="s">
        <v>692</v>
      </c>
      <c r="D1553" s="1" t="s">
        <v>620</v>
      </c>
      <c r="E1553" s="1" t="s">
        <v>31</v>
      </c>
      <c r="F1553" s="26" t="s">
        <v>703</v>
      </c>
      <c r="G1553" s="26" t="s">
        <v>280</v>
      </c>
      <c r="H1553" s="5">
        <f t="shared" si="60"/>
        <v>-3000</v>
      </c>
      <c r="I1553" s="38">
        <f t="shared" si="58"/>
        <v>0.6122448979591837</v>
      </c>
      <c r="K1553" s="14" t="s">
        <v>694</v>
      </c>
      <c r="M1553" s="2">
        <v>490</v>
      </c>
    </row>
    <row r="1554" spans="2:13" ht="12.75">
      <c r="B1554" s="270">
        <v>600</v>
      </c>
      <c r="C1554" s="1" t="s">
        <v>698</v>
      </c>
      <c r="D1554" s="1" t="s">
        <v>620</v>
      </c>
      <c r="E1554" s="1" t="s">
        <v>31</v>
      </c>
      <c r="F1554" s="26" t="s">
        <v>704</v>
      </c>
      <c r="G1554" s="26" t="s">
        <v>324</v>
      </c>
      <c r="H1554" s="5">
        <f t="shared" si="60"/>
        <v>-3600</v>
      </c>
      <c r="I1554" s="38">
        <f t="shared" si="58"/>
        <v>1.2244897959183674</v>
      </c>
      <c r="K1554" s="14" t="s">
        <v>694</v>
      </c>
      <c r="M1554" s="2">
        <v>490</v>
      </c>
    </row>
    <row r="1555" spans="1:13" ht="12.75">
      <c r="A1555" s="10"/>
      <c r="B1555" s="86">
        <f>SUM(B1546:B1554)</f>
        <v>3600</v>
      </c>
      <c r="C1555" s="10" t="s">
        <v>1</v>
      </c>
      <c r="D1555" s="10"/>
      <c r="E1555" s="10"/>
      <c r="F1555" s="17"/>
      <c r="G1555" s="17"/>
      <c r="H1555" s="57">
        <v>0</v>
      </c>
      <c r="I1555" s="58">
        <f t="shared" si="58"/>
        <v>7.346938775510204</v>
      </c>
      <c r="J1555" s="59"/>
      <c r="K1555" s="59"/>
      <c r="L1555" s="59"/>
      <c r="M1555" s="2">
        <v>490</v>
      </c>
    </row>
    <row r="1556" spans="2:13" ht="12.75">
      <c r="B1556" s="270"/>
      <c r="D1556" s="11"/>
      <c r="H1556" s="5">
        <f aca="true" t="shared" si="61" ref="H1556:H1619">H1555-B1556</f>
        <v>0</v>
      </c>
      <c r="I1556" s="38">
        <f t="shared" si="58"/>
        <v>0</v>
      </c>
      <c r="K1556"/>
      <c r="M1556" s="2">
        <v>490</v>
      </c>
    </row>
    <row r="1557" spans="2:13" ht="12.75">
      <c r="B1557" s="270"/>
      <c r="D1557" s="11"/>
      <c r="H1557" s="5">
        <f t="shared" si="61"/>
        <v>0</v>
      </c>
      <c r="I1557" s="38">
        <f t="shared" si="58"/>
        <v>0</v>
      </c>
      <c r="K1557"/>
      <c r="M1557" s="2">
        <v>490</v>
      </c>
    </row>
    <row r="1558" spans="2:13" ht="12.75">
      <c r="B1558" s="85">
        <v>600</v>
      </c>
      <c r="C1558" s="11" t="s">
        <v>53</v>
      </c>
      <c r="D1558" s="11" t="s">
        <v>620</v>
      </c>
      <c r="E1558" s="11" t="s">
        <v>54</v>
      </c>
      <c r="F1558" s="26" t="s">
        <v>705</v>
      </c>
      <c r="G1558" s="29" t="s">
        <v>706</v>
      </c>
      <c r="H1558" s="5">
        <f t="shared" si="61"/>
        <v>-600</v>
      </c>
      <c r="I1558" s="38">
        <f t="shared" si="58"/>
        <v>1.2244897959183674</v>
      </c>
      <c r="K1558"/>
      <c r="M1558" s="2">
        <v>490</v>
      </c>
    </row>
    <row r="1559" spans="2:13" ht="12.75">
      <c r="B1559" s="270">
        <v>600</v>
      </c>
      <c r="C1559" s="1" t="s">
        <v>53</v>
      </c>
      <c r="D1559" s="11" t="s">
        <v>620</v>
      </c>
      <c r="E1559" s="1" t="s">
        <v>54</v>
      </c>
      <c r="F1559" s="26" t="s">
        <v>705</v>
      </c>
      <c r="G1559" s="26" t="s">
        <v>707</v>
      </c>
      <c r="H1559" s="5">
        <f t="shared" si="61"/>
        <v>-1200</v>
      </c>
      <c r="I1559" s="38">
        <f t="shared" si="58"/>
        <v>1.2244897959183674</v>
      </c>
      <c r="K1559" s="14" t="s">
        <v>694</v>
      </c>
      <c r="M1559" s="2">
        <v>490</v>
      </c>
    </row>
    <row r="1560" spans="2:13" ht="12.75">
      <c r="B1560" s="270">
        <v>300</v>
      </c>
      <c r="C1560" s="1" t="s">
        <v>53</v>
      </c>
      <c r="D1560" s="11" t="s">
        <v>620</v>
      </c>
      <c r="E1560" s="1" t="s">
        <v>54</v>
      </c>
      <c r="F1560" s="26" t="s">
        <v>705</v>
      </c>
      <c r="G1560" s="26" t="s">
        <v>708</v>
      </c>
      <c r="H1560" s="5">
        <f t="shared" si="61"/>
        <v>-1500</v>
      </c>
      <c r="I1560" s="38">
        <f t="shared" si="58"/>
        <v>0.6122448979591837</v>
      </c>
      <c r="K1560" s="14" t="s">
        <v>694</v>
      </c>
      <c r="M1560" s="2">
        <v>490</v>
      </c>
    </row>
    <row r="1561" spans="2:13" ht="12.75">
      <c r="B1561" s="270">
        <v>550</v>
      </c>
      <c r="C1561" s="1" t="s">
        <v>53</v>
      </c>
      <c r="D1561" s="11" t="s">
        <v>620</v>
      </c>
      <c r="E1561" s="1" t="s">
        <v>54</v>
      </c>
      <c r="F1561" s="26" t="s">
        <v>705</v>
      </c>
      <c r="G1561" s="26" t="s">
        <v>709</v>
      </c>
      <c r="H1561" s="5">
        <f t="shared" si="61"/>
        <v>-2050</v>
      </c>
      <c r="I1561" s="38">
        <f t="shared" si="58"/>
        <v>1.1224489795918366</v>
      </c>
      <c r="K1561" s="14" t="s">
        <v>694</v>
      </c>
      <c r="M1561" s="2">
        <v>490</v>
      </c>
    </row>
    <row r="1562" spans="2:13" ht="12.75">
      <c r="B1562" s="270">
        <v>1300</v>
      </c>
      <c r="C1562" s="1" t="s">
        <v>53</v>
      </c>
      <c r="D1562" s="11" t="s">
        <v>620</v>
      </c>
      <c r="E1562" s="1" t="s">
        <v>54</v>
      </c>
      <c r="F1562" s="26" t="s">
        <v>705</v>
      </c>
      <c r="G1562" s="26" t="s">
        <v>710</v>
      </c>
      <c r="H1562" s="5">
        <f t="shared" si="61"/>
        <v>-3350</v>
      </c>
      <c r="I1562" s="38">
        <f t="shared" si="58"/>
        <v>2.6530612244897958</v>
      </c>
      <c r="K1562" s="14" t="s">
        <v>694</v>
      </c>
      <c r="M1562" s="2">
        <v>490</v>
      </c>
    </row>
    <row r="1563" spans="2:13" ht="12.75">
      <c r="B1563" s="270">
        <v>300</v>
      </c>
      <c r="C1563" s="1" t="s">
        <v>53</v>
      </c>
      <c r="D1563" s="11" t="s">
        <v>620</v>
      </c>
      <c r="E1563" s="1" t="s">
        <v>54</v>
      </c>
      <c r="F1563" s="26" t="s">
        <v>705</v>
      </c>
      <c r="G1563" s="26" t="s">
        <v>711</v>
      </c>
      <c r="H1563" s="5">
        <f t="shared" si="61"/>
        <v>-3650</v>
      </c>
      <c r="I1563" s="38">
        <f t="shared" si="58"/>
        <v>0.6122448979591837</v>
      </c>
      <c r="K1563" s="14" t="s">
        <v>694</v>
      </c>
      <c r="M1563" s="2">
        <v>490</v>
      </c>
    </row>
    <row r="1564" spans="2:13" ht="12.75">
      <c r="B1564" s="270">
        <v>550</v>
      </c>
      <c r="C1564" s="1" t="s">
        <v>53</v>
      </c>
      <c r="D1564" s="11" t="s">
        <v>620</v>
      </c>
      <c r="E1564" s="1" t="s">
        <v>54</v>
      </c>
      <c r="F1564" s="26" t="s">
        <v>705</v>
      </c>
      <c r="G1564" s="26" t="s">
        <v>712</v>
      </c>
      <c r="H1564" s="5">
        <f t="shared" si="61"/>
        <v>-4200</v>
      </c>
      <c r="I1564" s="38">
        <f t="shared" si="58"/>
        <v>1.1224489795918366</v>
      </c>
      <c r="K1564" s="14" t="s">
        <v>694</v>
      </c>
      <c r="M1564" s="2">
        <v>490</v>
      </c>
    </row>
    <row r="1565" spans="2:13" ht="12.75">
      <c r="B1565" s="270">
        <v>1000</v>
      </c>
      <c r="C1565" s="1" t="s">
        <v>53</v>
      </c>
      <c r="D1565" s="11" t="s">
        <v>620</v>
      </c>
      <c r="E1565" s="1" t="s">
        <v>54</v>
      </c>
      <c r="F1565" s="26" t="s">
        <v>705</v>
      </c>
      <c r="G1565" s="26" t="s">
        <v>26</v>
      </c>
      <c r="H1565" s="5">
        <f t="shared" si="61"/>
        <v>-5200</v>
      </c>
      <c r="I1565" s="38">
        <f t="shared" si="58"/>
        <v>2.0408163265306123</v>
      </c>
      <c r="K1565" s="14" t="s">
        <v>694</v>
      </c>
      <c r="M1565" s="2">
        <v>490</v>
      </c>
    </row>
    <row r="1566" spans="2:13" ht="12.75">
      <c r="B1566" s="270">
        <v>1000</v>
      </c>
      <c r="C1566" s="1" t="s">
        <v>53</v>
      </c>
      <c r="D1566" s="1" t="s">
        <v>620</v>
      </c>
      <c r="E1566" s="1" t="s">
        <v>54</v>
      </c>
      <c r="F1566" s="26" t="s">
        <v>705</v>
      </c>
      <c r="G1566" s="26" t="s">
        <v>28</v>
      </c>
      <c r="H1566" s="5">
        <f t="shared" si="61"/>
        <v>-6200</v>
      </c>
      <c r="I1566" s="38">
        <f aca="true" t="shared" si="62" ref="I1566:I1629">+B1566/M1566</f>
        <v>2.0408163265306123</v>
      </c>
      <c r="K1566" s="14" t="s">
        <v>694</v>
      </c>
      <c r="M1566" s="2">
        <v>490</v>
      </c>
    </row>
    <row r="1567" spans="2:13" ht="12.75">
      <c r="B1567" s="270">
        <v>1650</v>
      </c>
      <c r="C1567" s="1" t="s">
        <v>53</v>
      </c>
      <c r="D1567" s="1" t="s">
        <v>620</v>
      </c>
      <c r="E1567" s="1" t="s">
        <v>54</v>
      </c>
      <c r="F1567" s="26" t="s">
        <v>705</v>
      </c>
      <c r="G1567" s="26" t="s">
        <v>30</v>
      </c>
      <c r="H1567" s="5">
        <f t="shared" si="61"/>
        <v>-7850</v>
      </c>
      <c r="I1567" s="38">
        <f t="shared" si="62"/>
        <v>3.36734693877551</v>
      </c>
      <c r="K1567" s="14" t="s">
        <v>694</v>
      </c>
      <c r="M1567" s="2">
        <v>490</v>
      </c>
    </row>
    <row r="1568" spans="2:13" ht="12.75">
      <c r="B1568" s="270">
        <v>1500</v>
      </c>
      <c r="C1568" s="1" t="s">
        <v>53</v>
      </c>
      <c r="D1568" s="1" t="s">
        <v>620</v>
      </c>
      <c r="E1568" s="1" t="s">
        <v>54</v>
      </c>
      <c r="F1568" s="26" t="s">
        <v>705</v>
      </c>
      <c r="G1568" s="26" t="s">
        <v>74</v>
      </c>
      <c r="H1568" s="5">
        <f t="shared" si="61"/>
        <v>-9350</v>
      </c>
      <c r="I1568" s="38">
        <f t="shared" si="62"/>
        <v>3.061224489795918</v>
      </c>
      <c r="K1568" s="14" t="s">
        <v>694</v>
      </c>
      <c r="M1568" s="2">
        <v>490</v>
      </c>
    </row>
    <row r="1569" spans="2:13" ht="12.75">
      <c r="B1569" s="270">
        <v>1350</v>
      </c>
      <c r="C1569" s="1" t="s">
        <v>53</v>
      </c>
      <c r="D1569" s="1" t="s">
        <v>620</v>
      </c>
      <c r="E1569" s="1" t="s">
        <v>54</v>
      </c>
      <c r="F1569" s="26" t="s">
        <v>705</v>
      </c>
      <c r="G1569" s="26" t="s">
        <v>72</v>
      </c>
      <c r="H1569" s="5">
        <f t="shared" si="61"/>
        <v>-10700</v>
      </c>
      <c r="I1569" s="38">
        <f t="shared" si="62"/>
        <v>2.7551020408163267</v>
      </c>
      <c r="K1569" s="14" t="s">
        <v>694</v>
      </c>
      <c r="M1569" s="2">
        <v>490</v>
      </c>
    </row>
    <row r="1570" spans="2:13" ht="12.75">
      <c r="B1570" s="270">
        <v>1650</v>
      </c>
      <c r="C1570" s="1" t="s">
        <v>53</v>
      </c>
      <c r="D1570" s="1" t="s">
        <v>620</v>
      </c>
      <c r="E1570" s="1" t="s">
        <v>54</v>
      </c>
      <c r="F1570" s="26" t="s">
        <v>705</v>
      </c>
      <c r="G1570" s="26" t="s">
        <v>138</v>
      </c>
      <c r="H1570" s="5">
        <f t="shared" si="61"/>
        <v>-12350</v>
      </c>
      <c r="I1570" s="38">
        <f t="shared" si="62"/>
        <v>3.36734693877551</v>
      </c>
      <c r="K1570" s="14" t="s">
        <v>694</v>
      </c>
      <c r="M1570" s="2">
        <v>490</v>
      </c>
    </row>
    <row r="1571" spans="2:13" ht="12.75">
      <c r="B1571" s="270">
        <v>1800</v>
      </c>
      <c r="C1571" s="1" t="s">
        <v>53</v>
      </c>
      <c r="D1571" s="1" t="s">
        <v>620</v>
      </c>
      <c r="E1571" s="1" t="s">
        <v>54</v>
      </c>
      <c r="F1571" s="26" t="s">
        <v>705</v>
      </c>
      <c r="G1571" s="26" t="s">
        <v>140</v>
      </c>
      <c r="H1571" s="5">
        <f t="shared" si="61"/>
        <v>-14150</v>
      </c>
      <c r="I1571" s="38">
        <f t="shared" si="62"/>
        <v>3.673469387755102</v>
      </c>
      <c r="K1571" s="14" t="s">
        <v>694</v>
      </c>
      <c r="M1571" s="2">
        <v>490</v>
      </c>
    </row>
    <row r="1572" spans="2:13" ht="12.75">
      <c r="B1572" s="270">
        <v>1200</v>
      </c>
      <c r="C1572" s="1" t="s">
        <v>53</v>
      </c>
      <c r="D1572" s="1" t="s">
        <v>620</v>
      </c>
      <c r="E1572" s="1" t="s">
        <v>54</v>
      </c>
      <c r="F1572" s="26" t="s">
        <v>705</v>
      </c>
      <c r="G1572" s="26" t="s">
        <v>213</v>
      </c>
      <c r="H1572" s="5">
        <f t="shared" si="61"/>
        <v>-15350</v>
      </c>
      <c r="I1572" s="38">
        <f t="shared" si="62"/>
        <v>2.4489795918367347</v>
      </c>
      <c r="K1572" s="14" t="s">
        <v>694</v>
      </c>
      <c r="M1572" s="2">
        <v>490</v>
      </c>
    </row>
    <row r="1573" spans="2:13" ht="12.75">
      <c r="B1573" s="270">
        <v>1650</v>
      </c>
      <c r="C1573" s="1" t="s">
        <v>53</v>
      </c>
      <c r="D1573" s="1" t="s">
        <v>620</v>
      </c>
      <c r="E1573" s="1" t="s">
        <v>54</v>
      </c>
      <c r="F1573" s="26" t="s">
        <v>705</v>
      </c>
      <c r="G1573" s="26" t="s">
        <v>219</v>
      </c>
      <c r="H1573" s="5">
        <f t="shared" si="61"/>
        <v>-17000</v>
      </c>
      <c r="I1573" s="38">
        <f t="shared" si="62"/>
        <v>3.36734693877551</v>
      </c>
      <c r="K1573" s="14" t="s">
        <v>694</v>
      </c>
      <c r="M1573" s="2">
        <v>490</v>
      </c>
    </row>
    <row r="1574" spans="2:13" ht="12.75">
      <c r="B1574" s="270">
        <v>1800</v>
      </c>
      <c r="C1574" s="1" t="s">
        <v>53</v>
      </c>
      <c r="D1574" s="1" t="s">
        <v>620</v>
      </c>
      <c r="E1574" s="1" t="s">
        <v>54</v>
      </c>
      <c r="F1574" s="26" t="s">
        <v>705</v>
      </c>
      <c r="G1574" s="26" t="s">
        <v>221</v>
      </c>
      <c r="H1574" s="5">
        <f t="shared" si="61"/>
        <v>-18800</v>
      </c>
      <c r="I1574" s="38">
        <f t="shared" si="62"/>
        <v>3.673469387755102</v>
      </c>
      <c r="K1574" s="14" t="s">
        <v>694</v>
      </c>
      <c r="M1574" s="2">
        <v>490</v>
      </c>
    </row>
    <row r="1575" spans="2:13" ht="12.75">
      <c r="B1575" s="270">
        <v>800</v>
      </c>
      <c r="C1575" s="1" t="s">
        <v>53</v>
      </c>
      <c r="D1575" s="1" t="s">
        <v>620</v>
      </c>
      <c r="E1575" s="1" t="s">
        <v>54</v>
      </c>
      <c r="F1575" s="26" t="s">
        <v>705</v>
      </c>
      <c r="G1575" s="26" t="s">
        <v>223</v>
      </c>
      <c r="H1575" s="5">
        <f t="shared" si="61"/>
        <v>-19600</v>
      </c>
      <c r="I1575" s="38">
        <f t="shared" si="62"/>
        <v>1.6326530612244898</v>
      </c>
      <c r="K1575" s="14" t="s">
        <v>694</v>
      </c>
      <c r="M1575" s="2">
        <v>490</v>
      </c>
    </row>
    <row r="1576" spans="2:13" ht="12.75">
      <c r="B1576" s="270">
        <v>700</v>
      </c>
      <c r="C1576" s="1" t="s">
        <v>53</v>
      </c>
      <c r="D1576" s="1" t="s">
        <v>620</v>
      </c>
      <c r="E1576" s="1" t="s">
        <v>54</v>
      </c>
      <c r="F1576" s="26" t="s">
        <v>705</v>
      </c>
      <c r="G1576" s="26" t="s">
        <v>227</v>
      </c>
      <c r="H1576" s="5">
        <f t="shared" si="61"/>
        <v>-20300</v>
      </c>
      <c r="I1576" s="38">
        <f t="shared" si="62"/>
        <v>1.4285714285714286</v>
      </c>
      <c r="K1576" s="14" t="s">
        <v>694</v>
      </c>
      <c r="M1576" s="2">
        <v>490</v>
      </c>
    </row>
    <row r="1577" spans="2:13" ht="12.75">
      <c r="B1577" s="270">
        <v>1250</v>
      </c>
      <c r="C1577" s="1" t="s">
        <v>53</v>
      </c>
      <c r="D1577" s="1" t="s">
        <v>620</v>
      </c>
      <c r="E1577" s="1" t="s">
        <v>54</v>
      </c>
      <c r="F1577" s="26" t="s">
        <v>705</v>
      </c>
      <c r="G1577" s="26" t="s">
        <v>229</v>
      </c>
      <c r="H1577" s="5">
        <f t="shared" si="61"/>
        <v>-21550</v>
      </c>
      <c r="I1577" s="38">
        <f t="shared" si="62"/>
        <v>2.5510204081632653</v>
      </c>
      <c r="K1577" s="14" t="s">
        <v>694</v>
      </c>
      <c r="M1577" s="2">
        <v>490</v>
      </c>
    </row>
    <row r="1578" spans="2:13" ht="12.75">
      <c r="B1578" s="270">
        <v>600</v>
      </c>
      <c r="C1578" s="1" t="s">
        <v>53</v>
      </c>
      <c r="D1578" s="1" t="s">
        <v>620</v>
      </c>
      <c r="E1578" s="1" t="s">
        <v>54</v>
      </c>
      <c r="F1578" s="26" t="s">
        <v>705</v>
      </c>
      <c r="G1578" s="26" t="s">
        <v>236</v>
      </c>
      <c r="H1578" s="5">
        <f t="shared" si="61"/>
        <v>-22150</v>
      </c>
      <c r="I1578" s="38">
        <f t="shared" si="62"/>
        <v>1.2244897959183674</v>
      </c>
      <c r="K1578" s="14" t="s">
        <v>694</v>
      </c>
      <c r="M1578" s="2">
        <v>490</v>
      </c>
    </row>
    <row r="1579" spans="2:13" ht="12.75">
      <c r="B1579" s="270">
        <v>1550</v>
      </c>
      <c r="C1579" s="1" t="s">
        <v>53</v>
      </c>
      <c r="D1579" s="1" t="s">
        <v>620</v>
      </c>
      <c r="E1579" s="1" t="s">
        <v>54</v>
      </c>
      <c r="F1579" s="26" t="s">
        <v>705</v>
      </c>
      <c r="G1579" s="26" t="s">
        <v>280</v>
      </c>
      <c r="H1579" s="5">
        <f t="shared" si="61"/>
        <v>-23700</v>
      </c>
      <c r="I1579" s="38">
        <f t="shared" si="62"/>
        <v>3.163265306122449</v>
      </c>
      <c r="K1579" s="14" t="s">
        <v>694</v>
      </c>
      <c r="M1579" s="2">
        <v>490</v>
      </c>
    </row>
    <row r="1580" spans="2:13" ht="12.75">
      <c r="B1580" s="270">
        <v>1100</v>
      </c>
      <c r="C1580" s="1" t="s">
        <v>53</v>
      </c>
      <c r="D1580" s="1" t="s">
        <v>620</v>
      </c>
      <c r="E1580" s="1" t="s">
        <v>54</v>
      </c>
      <c r="F1580" s="26" t="s">
        <v>705</v>
      </c>
      <c r="G1580" s="26" t="s">
        <v>282</v>
      </c>
      <c r="H1580" s="5">
        <f t="shared" si="61"/>
        <v>-24800</v>
      </c>
      <c r="I1580" s="38">
        <f t="shared" si="62"/>
        <v>2.2448979591836733</v>
      </c>
      <c r="K1580" s="14" t="s">
        <v>694</v>
      </c>
      <c r="M1580" s="2">
        <v>490</v>
      </c>
    </row>
    <row r="1581" spans="2:13" ht="12.75">
      <c r="B1581" s="270">
        <v>950</v>
      </c>
      <c r="C1581" s="1" t="s">
        <v>53</v>
      </c>
      <c r="D1581" s="1" t="s">
        <v>620</v>
      </c>
      <c r="E1581" s="1" t="s">
        <v>54</v>
      </c>
      <c r="F1581" s="26" t="s">
        <v>705</v>
      </c>
      <c r="G1581" s="26" t="s">
        <v>237</v>
      </c>
      <c r="H1581" s="5">
        <f t="shared" si="61"/>
        <v>-25750</v>
      </c>
      <c r="I1581" s="38">
        <f t="shared" si="62"/>
        <v>1.9387755102040816</v>
      </c>
      <c r="K1581" s="14" t="s">
        <v>694</v>
      </c>
      <c r="M1581" s="2">
        <v>490</v>
      </c>
    </row>
    <row r="1582" spans="2:13" ht="12.75">
      <c r="B1582" s="270">
        <v>800</v>
      </c>
      <c r="C1582" s="1" t="s">
        <v>53</v>
      </c>
      <c r="D1582" s="1" t="s">
        <v>620</v>
      </c>
      <c r="E1582" s="1" t="s">
        <v>54</v>
      </c>
      <c r="F1582" s="26" t="s">
        <v>705</v>
      </c>
      <c r="G1582" s="26" t="s">
        <v>324</v>
      </c>
      <c r="H1582" s="5">
        <f t="shared" si="61"/>
        <v>-26550</v>
      </c>
      <c r="I1582" s="38">
        <f t="shared" si="62"/>
        <v>1.6326530612244898</v>
      </c>
      <c r="K1582" s="14" t="s">
        <v>694</v>
      </c>
      <c r="M1582" s="2">
        <v>490</v>
      </c>
    </row>
    <row r="1583" spans="2:13" ht="12.75">
      <c r="B1583" s="270">
        <v>600</v>
      </c>
      <c r="C1583" s="1" t="s">
        <v>53</v>
      </c>
      <c r="D1583" s="1" t="s">
        <v>620</v>
      </c>
      <c r="E1583" s="1" t="s">
        <v>54</v>
      </c>
      <c r="F1583" s="26" t="s">
        <v>705</v>
      </c>
      <c r="G1583" s="26" t="s">
        <v>325</v>
      </c>
      <c r="H1583" s="5">
        <f t="shared" si="61"/>
        <v>-27150</v>
      </c>
      <c r="I1583" s="38">
        <f t="shared" si="62"/>
        <v>1.2244897959183674</v>
      </c>
      <c r="K1583" s="14" t="s">
        <v>694</v>
      </c>
      <c r="M1583" s="2">
        <v>490</v>
      </c>
    </row>
    <row r="1584" spans="1:13" ht="12.75">
      <c r="A1584" s="11"/>
      <c r="B1584" s="85">
        <v>500</v>
      </c>
      <c r="C1584" s="11" t="s">
        <v>53</v>
      </c>
      <c r="D1584" s="11" t="s">
        <v>620</v>
      </c>
      <c r="E1584" s="11" t="s">
        <v>54</v>
      </c>
      <c r="F1584" s="26" t="s">
        <v>713</v>
      </c>
      <c r="G1584" s="29" t="s">
        <v>706</v>
      </c>
      <c r="H1584" s="5">
        <f t="shared" si="61"/>
        <v>-27650</v>
      </c>
      <c r="I1584" s="38">
        <f t="shared" si="62"/>
        <v>1.0204081632653061</v>
      </c>
      <c r="J1584" s="14"/>
      <c r="K1584" s="14" t="s">
        <v>694</v>
      </c>
      <c r="L1584" s="14"/>
      <c r="M1584" s="2">
        <v>490</v>
      </c>
    </row>
    <row r="1585" spans="2:13" ht="12.75">
      <c r="B1585" s="270">
        <v>450</v>
      </c>
      <c r="C1585" s="1" t="s">
        <v>53</v>
      </c>
      <c r="D1585" s="11" t="s">
        <v>620</v>
      </c>
      <c r="E1585" s="1" t="s">
        <v>54</v>
      </c>
      <c r="F1585" s="26" t="s">
        <v>713</v>
      </c>
      <c r="G1585" s="26" t="s">
        <v>707</v>
      </c>
      <c r="H1585" s="5">
        <f t="shared" si="61"/>
        <v>-28100</v>
      </c>
      <c r="I1585" s="38">
        <f t="shared" si="62"/>
        <v>0.9183673469387755</v>
      </c>
      <c r="K1585" s="14" t="s">
        <v>694</v>
      </c>
      <c r="M1585" s="2">
        <v>490</v>
      </c>
    </row>
    <row r="1586" spans="2:13" ht="12.75">
      <c r="B1586" s="270">
        <v>450</v>
      </c>
      <c r="C1586" s="1" t="s">
        <v>53</v>
      </c>
      <c r="D1586" s="11" t="s">
        <v>620</v>
      </c>
      <c r="E1586" s="1" t="s">
        <v>54</v>
      </c>
      <c r="F1586" s="26" t="s">
        <v>713</v>
      </c>
      <c r="G1586" s="26" t="s">
        <v>708</v>
      </c>
      <c r="H1586" s="5">
        <f t="shared" si="61"/>
        <v>-28550</v>
      </c>
      <c r="I1586" s="38">
        <f t="shared" si="62"/>
        <v>0.9183673469387755</v>
      </c>
      <c r="K1586" s="14" t="s">
        <v>694</v>
      </c>
      <c r="M1586" s="2">
        <v>490</v>
      </c>
    </row>
    <row r="1587" spans="2:13" ht="12.75">
      <c r="B1587" s="270">
        <v>450</v>
      </c>
      <c r="C1587" s="1" t="s">
        <v>53</v>
      </c>
      <c r="D1587" s="11" t="s">
        <v>620</v>
      </c>
      <c r="E1587" s="1" t="s">
        <v>54</v>
      </c>
      <c r="F1587" s="26" t="s">
        <v>713</v>
      </c>
      <c r="G1587" s="26" t="s">
        <v>709</v>
      </c>
      <c r="H1587" s="5">
        <f t="shared" si="61"/>
        <v>-29000</v>
      </c>
      <c r="I1587" s="38">
        <f t="shared" si="62"/>
        <v>0.9183673469387755</v>
      </c>
      <c r="K1587" s="14" t="s">
        <v>694</v>
      </c>
      <c r="M1587" s="2">
        <v>490</v>
      </c>
    </row>
    <row r="1588" spans="1:13" s="14" customFormat="1" ht="12.75">
      <c r="A1588" s="1"/>
      <c r="B1588" s="270">
        <v>500</v>
      </c>
      <c r="C1588" s="1" t="s">
        <v>53</v>
      </c>
      <c r="D1588" s="11" t="s">
        <v>620</v>
      </c>
      <c r="E1588" s="1" t="s">
        <v>54</v>
      </c>
      <c r="F1588" s="26" t="s">
        <v>713</v>
      </c>
      <c r="G1588" s="26" t="s">
        <v>710</v>
      </c>
      <c r="H1588" s="5">
        <f t="shared" si="61"/>
        <v>-29500</v>
      </c>
      <c r="I1588" s="38">
        <f t="shared" si="62"/>
        <v>1.0204081632653061</v>
      </c>
      <c r="J1588"/>
      <c r="K1588" s="14" t="s">
        <v>694</v>
      </c>
      <c r="L1588"/>
      <c r="M1588" s="2">
        <v>490</v>
      </c>
    </row>
    <row r="1589" spans="2:13" ht="12.75">
      <c r="B1589" s="270">
        <v>1000</v>
      </c>
      <c r="C1589" s="1" t="s">
        <v>53</v>
      </c>
      <c r="D1589" s="11" t="s">
        <v>620</v>
      </c>
      <c r="E1589" s="1" t="s">
        <v>54</v>
      </c>
      <c r="F1589" s="26" t="s">
        <v>713</v>
      </c>
      <c r="G1589" s="26" t="s">
        <v>711</v>
      </c>
      <c r="H1589" s="5">
        <f t="shared" si="61"/>
        <v>-30500</v>
      </c>
      <c r="I1589" s="38">
        <f t="shared" si="62"/>
        <v>2.0408163265306123</v>
      </c>
      <c r="K1589" s="14" t="s">
        <v>694</v>
      </c>
      <c r="M1589" s="2">
        <v>490</v>
      </c>
    </row>
    <row r="1590" spans="2:13" ht="12.75">
      <c r="B1590" s="270">
        <v>400</v>
      </c>
      <c r="C1590" s="1" t="s">
        <v>53</v>
      </c>
      <c r="D1590" s="11" t="s">
        <v>620</v>
      </c>
      <c r="E1590" s="1" t="s">
        <v>54</v>
      </c>
      <c r="F1590" s="26" t="s">
        <v>713</v>
      </c>
      <c r="G1590" s="26" t="s">
        <v>712</v>
      </c>
      <c r="H1590" s="5">
        <f t="shared" si="61"/>
        <v>-30900</v>
      </c>
      <c r="I1590" s="38">
        <f t="shared" si="62"/>
        <v>0.8163265306122449</v>
      </c>
      <c r="K1590" s="14" t="s">
        <v>694</v>
      </c>
      <c r="M1590" s="2">
        <v>490</v>
      </c>
    </row>
    <row r="1591" spans="2:13" ht="12.75">
      <c r="B1591" s="270">
        <v>900</v>
      </c>
      <c r="C1591" s="1" t="s">
        <v>53</v>
      </c>
      <c r="D1591" s="11" t="s">
        <v>620</v>
      </c>
      <c r="E1591" s="1" t="s">
        <v>54</v>
      </c>
      <c r="F1591" s="26" t="s">
        <v>713</v>
      </c>
      <c r="G1591" s="26" t="s">
        <v>26</v>
      </c>
      <c r="H1591" s="5">
        <f t="shared" si="61"/>
        <v>-31800</v>
      </c>
      <c r="I1591" s="38">
        <f t="shared" si="62"/>
        <v>1.836734693877551</v>
      </c>
      <c r="K1591" s="14" t="s">
        <v>694</v>
      </c>
      <c r="M1591" s="2">
        <v>490</v>
      </c>
    </row>
    <row r="1592" spans="2:13" ht="12.75">
      <c r="B1592" s="270">
        <v>500</v>
      </c>
      <c r="C1592" s="1" t="s">
        <v>53</v>
      </c>
      <c r="D1592" s="1" t="s">
        <v>620</v>
      </c>
      <c r="E1592" s="1" t="s">
        <v>54</v>
      </c>
      <c r="F1592" s="26" t="s">
        <v>713</v>
      </c>
      <c r="G1592" s="26" t="s">
        <v>28</v>
      </c>
      <c r="H1592" s="5">
        <f t="shared" si="61"/>
        <v>-32300</v>
      </c>
      <c r="I1592" s="38">
        <f t="shared" si="62"/>
        <v>1.0204081632653061</v>
      </c>
      <c r="K1592" s="14" t="s">
        <v>694</v>
      </c>
      <c r="M1592" s="2">
        <v>490</v>
      </c>
    </row>
    <row r="1593" spans="2:13" ht="12.75">
      <c r="B1593" s="270">
        <v>450</v>
      </c>
      <c r="C1593" s="1" t="s">
        <v>53</v>
      </c>
      <c r="D1593" s="1" t="s">
        <v>620</v>
      </c>
      <c r="E1593" s="1" t="s">
        <v>54</v>
      </c>
      <c r="F1593" s="26" t="s">
        <v>713</v>
      </c>
      <c r="G1593" s="26" t="s">
        <v>30</v>
      </c>
      <c r="H1593" s="5">
        <f t="shared" si="61"/>
        <v>-32750</v>
      </c>
      <c r="I1593" s="38">
        <f t="shared" si="62"/>
        <v>0.9183673469387755</v>
      </c>
      <c r="K1593" s="14" t="s">
        <v>694</v>
      </c>
      <c r="M1593" s="2">
        <v>490</v>
      </c>
    </row>
    <row r="1594" spans="2:13" ht="12.75">
      <c r="B1594" s="270">
        <v>500</v>
      </c>
      <c r="C1594" s="1" t="s">
        <v>53</v>
      </c>
      <c r="D1594" s="1" t="s">
        <v>620</v>
      </c>
      <c r="E1594" s="1" t="s">
        <v>54</v>
      </c>
      <c r="F1594" s="26" t="s">
        <v>713</v>
      </c>
      <c r="G1594" s="26" t="s">
        <v>74</v>
      </c>
      <c r="H1594" s="5">
        <f t="shared" si="61"/>
        <v>-33250</v>
      </c>
      <c r="I1594" s="38">
        <f t="shared" si="62"/>
        <v>1.0204081632653061</v>
      </c>
      <c r="K1594" s="14" t="s">
        <v>694</v>
      </c>
      <c r="M1594" s="2">
        <v>490</v>
      </c>
    </row>
    <row r="1595" spans="2:13" ht="12.75">
      <c r="B1595" s="270">
        <v>450</v>
      </c>
      <c r="C1595" s="1" t="s">
        <v>53</v>
      </c>
      <c r="D1595" s="1" t="s">
        <v>620</v>
      </c>
      <c r="E1595" s="1" t="s">
        <v>54</v>
      </c>
      <c r="F1595" s="26" t="s">
        <v>713</v>
      </c>
      <c r="G1595" s="26" t="s">
        <v>72</v>
      </c>
      <c r="H1595" s="5">
        <f t="shared" si="61"/>
        <v>-33700</v>
      </c>
      <c r="I1595" s="38">
        <f t="shared" si="62"/>
        <v>0.9183673469387755</v>
      </c>
      <c r="K1595" s="14" t="s">
        <v>694</v>
      </c>
      <c r="M1595" s="2">
        <v>490</v>
      </c>
    </row>
    <row r="1596" spans="2:13" ht="12.75">
      <c r="B1596" s="270">
        <v>450</v>
      </c>
      <c r="C1596" s="1" t="s">
        <v>53</v>
      </c>
      <c r="D1596" s="1" t="s">
        <v>620</v>
      </c>
      <c r="E1596" s="1" t="s">
        <v>54</v>
      </c>
      <c r="F1596" s="26" t="s">
        <v>713</v>
      </c>
      <c r="G1596" s="26" t="s">
        <v>138</v>
      </c>
      <c r="H1596" s="5">
        <f t="shared" si="61"/>
        <v>-34150</v>
      </c>
      <c r="I1596" s="38">
        <f t="shared" si="62"/>
        <v>0.9183673469387755</v>
      </c>
      <c r="K1596" s="14" t="s">
        <v>694</v>
      </c>
      <c r="M1596" s="2">
        <v>490</v>
      </c>
    </row>
    <row r="1597" spans="2:13" ht="12.75">
      <c r="B1597" s="270">
        <v>1850</v>
      </c>
      <c r="C1597" s="1" t="s">
        <v>53</v>
      </c>
      <c r="D1597" s="1" t="s">
        <v>620</v>
      </c>
      <c r="E1597" s="1" t="s">
        <v>54</v>
      </c>
      <c r="F1597" s="26" t="s">
        <v>713</v>
      </c>
      <c r="G1597" s="26" t="s">
        <v>140</v>
      </c>
      <c r="H1597" s="5">
        <f t="shared" si="61"/>
        <v>-36000</v>
      </c>
      <c r="I1597" s="38">
        <f t="shared" si="62"/>
        <v>3.7755102040816326</v>
      </c>
      <c r="K1597" s="14" t="s">
        <v>694</v>
      </c>
      <c r="M1597" s="2">
        <v>490</v>
      </c>
    </row>
    <row r="1598" spans="2:13" ht="12.75">
      <c r="B1598" s="270">
        <v>500</v>
      </c>
      <c r="C1598" s="1" t="s">
        <v>53</v>
      </c>
      <c r="D1598" s="1" t="s">
        <v>620</v>
      </c>
      <c r="E1598" s="1" t="s">
        <v>54</v>
      </c>
      <c r="F1598" s="26" t="s">
        <v>713</v>
      </c>
      <c r="G1598" s="26" t="s">
        <v>213</v>
      </c>
      <c r="H1598" s="5">
        <f t="shared" si="61"/>
        <v>-36500</v>
      </c>
      <c r="I1598" s="38">
        <f t="shared" si="62"/>
        <v>1.0204081632653061</v>
      </c>
      <c r="K1598" s="14" t="s">
        <v>694</v>
      </c>
      <c r="M1598" s="2">
        <v>490</v>
      </c>
    </row>
    <row r="1599" spans="2:13" ht="12.75">
      <c r="B1599" s="270">
        <v>450</v>
      </c>
      <c r="C1599" s="1" t="s">
        <v>53</v>
      </c>
      <c r="D1599" s="1" t="s">
        <v>620</v>
      </c>
      <c r="E1599" s="1" t="s">
        <v>54</v>
      </c>
      <c r="F1599" s="26" t="s">
        <v>713</v>
      </c>
      <c r="G1599" s="26" t="s">
        <v>219</v>
      </c>
      <c r="H1599" s="5">
        <f t="shared" si="61"/>
        <v>-36950</v>
      </c>
      <c r="I1599" s="38">
        <f t="shared" si="62"/>
        <v>0.9183673469387755</v>
      </c>
      <c r="K1599" s="14" t="s">
        <v>694</v>
      </c>
      <c r="M1599" s="2">
        <v>490</v>
      </c>
    </row>
    <row r="1600" spans="2:13" ht="12.75">
      <c r="B1600" s="270">
        <v>650</v>
      </c>
      <c r="C1600" s="1" t="s">
        <v>53</v>
      </c>
      <c r="D1600" s="1" t="s">
        <v>620</v>
      </c>
      <c r="E1600" s="1" t="s">
        <v>54</v>
      </c>
      <c r="F1600" s="26" t="s">
        <v>713</v>
      </c>
      <c r="G1600" s="26" t="s">
        <v>221</v>
      </c>
      <c r="H1600" s="5">
        <f t="shared" si="61"/>
        <v>-37600</v>
      </c>
      <c r="I1600" s="38">
        <f t="shared" si="62"/>
        <v>1.3265306122448979</v>
      </c>
      <c r="K1600" s="14" t="s">
        <v>694</v>
      </c>
      <c r="M1600" s="2">
        <v>490</v>
      </c>
    </row>
    <row r="1601" spans="2:13" ht="12.75">
      <c r="B1601" s="270">
        <v>450</v>
      </c>
      <c r="C1601" s="1" t="s">
        <v>53</v>
      </c>
      <c r="D1601" s="1" t="s">
        <v>620</v>
      </c>
      <c r="E1601" s="1" t="s">
        <v>54</v>
      </c>
      <c r="F1601" s="26" t="s">
        <v>713</v>
      </c>
      <c r="G1601" s="26" t="s">
        <v>223</v>
      </c>
      <c r="H1601" s="5">
        <f t="shared" si="61"/>
        <v>-38050</v>
      </c>
      <c r="I1601" s="38">
        <f t="shared" si="62"/>
        <v>0.9183673469387755</v>
      </c>
      <c r="K1601" s="14" t="s">
        <v>694</v>
      </c>
      <c r="M1601" s="2">
        <v>490</v>
      </c>
    </row>
    <row r="1602" spans="1:13" s="14" customFormat="1" ht="12.75">
      <c r="A1602" s="1"/>
      <c r="B1602" s="270">
        <v>500</v>
      </c>
      <c r="C1602" s="1" t="s">
        <v>53</v>
      </c>
      <c r="D1602" s="1" t="s">
        <v>620</v>
      </c>
      <c r="E1602" s="1" t="s">
        <v>54</v>
      </c>
      <c r="F1602" s="26" t="s">
        <v>713</v>
      </c>
      <c r="G1602" s="26" t="s">
        <v>227</v>
      </c>
      <c r="H1602" s="5">
        <f t="shared" si="61"/>
        <v>-38550</v>
      </c>
      <c r="I1602" s="38">
        <f t="shared" si="62"/>
        <v>1.0204081632653061</v>
      </c>
      <c r="J1602"/>
      <c r="K1602" s="14" t="s">
        <v>694</v>
      </c>
      <c r="L1602"/>
      <c r="M1602" s="2">
        <v>490</v>
      </c>
    </row>
    <row r="1603" spans="2:13" ht="12.75">
      <c r="B1603" s="270">
        <v>2500</v>
      </c>
      <c r="C1603" s="1" t="s">
        <v>714</v>
      </c>
      <c r="D1603" s="1" t="s">
        <v>620</v>
      </c>
      <c r="E1603" s="1" t="s">
        <v>54</v>
      </c>
      <c r="F1603" s="26" t="s">
        <v>713</v>
      </c>
      <c r="G1603" s="26" t="s">
        <v>229</v>
      </c>
      <c r="H1603" s="5">
        <f t="shared" si="61"/>
        <v>-41050</v>
      </c>
      <c r="I1603" s="38">
        <f t="shared" si="62"/>
        <v>5.1020408163265305</v>
      </c>
      <c r="K1603" s="14" t="s">
        <v>694</v>
      </c>
      <c r="M1603" s="2">
        <v>490</v>
      </c>
    </row>
    <row r="1604" spans="1:13" s="14" customFormat="1" ht="12.75">
      <c r="A1604" s="1"/>
      <c r="B1604" s="270">
        <v>1500</v>
      </c>
      <c r="C1604" s="1" t="s">
        <v>715</v>
      </c>
      <c r="D1604" s="1" t="s">
        <v>620</v>
      </c>
      <c r="E1604" s="1" t="s">
        <v>54</v>
      </c>
      <c r="F1604" s="26" t="s">
        <v>713</v>
      </c>
      <c r="G1604" s="26" t="s">
        <v>229</v>
      </c>
      <c r="H1604" s="5">
        <f t="shared" si="61"/>
        <v>-42550</v>
      </c>
      <c r="I1604" s="38">
        <f t="shared" si="62"/>
        <v>3.061224489795918</v>
      </c>
      <c r="J1604"/>
      <c r="K1604" s="14" t="s">
        <v>694</v>
      </c>
      <c r="L1604"/>
      <c r="M1604" s="2">
        <v>490</v>
      </c>
    </row>
    <row r="1605" spans="1:13" s="14" customFormat="1" ht="12.75">
      <c r="A1605" s="1"/>
      <c r="B1605" s="270">
        <v>300</v>
      </c>
      <c r="C1605" s="1" t="s">
        <v>53</v>
      </c>
      <c r="D1605" s="1" t="s">
        <v>620</v>
      </c>
      <c r="E1605" s="1" t="s">
        <v>54</v>
      </c>
      <c r="F1605" s="26" t="s">
        <v>713</v>
      </c>
      <c r="G1605" s="26" t="s">
        <v>229</v>
      </c>
      <c r="H1605" s="5">
        <f t="shared" si="61"/>
        <v>-42850</v>
      </c>
      <c r="I1605" s="38">
        <f t="shared" si="62"/>
        <v>0.6122448979591837</v>
      </c>
      <c r="J1605"/>
      <c r="K1605" s="14" t="s">
        <v>694</v>
      </c>
      <c r="L1605"/>
      <c r="M1605" s="2">
        <v>490</v>
      </c>
    </row>
    <row r="1606" spans="1:13" ht="12.75">
      <c r="A1606" s="11"/>
      <c r="B1606" s="85">
        <v>1050</v>
      </c>
      <c r="C1606" s="11" t="s">
        <v>53</v>
      </c>
      <c r="D1606" s="11" t="s">
        <v>620</v>
      </c>
      <c r="E1606" s="11" t="s">
        <v>54</v>
      </c>
      <c r="F1606" s="29" t="s">
        <v>713</v>
      </c>
      <c r="G1606" s="29" t="s">
        <v>236</v>
      </c>
      <c r="H1606" s="28">
        <f t="shared" si="61"/>
        <v>-43900</v>
      </c>
      <c r="I1606" s="38">
        <f t="shared" si="62"/>
        <v>2.142857142857143</v>
      </c>
      <c r="J1606" s="14"/>
      <c r="K1606" s="14" t="s">
        <v>694</v>
      </c>
      <c r="L1606" s="14"/>
      <c r="M1606" s="2">
        <v>490</v>
      </c>
    </row>
    <row r="1607" spans="2:13" ht="12.75">
      <c r="B1607" s="270">
        <v>450</v>
      </c>
      <c r="C1607" s="1" t="s">
        <v>53</v>
      </c>
      <c r="D1607" s="1" t="s">
        <v>620</v>
      </c>
      <c r="E1607" s="1" t="s">
        <v>54</v>
      </c>
      <c r="F1607" s="26" t="s">
        <v>713</v>
      </c>
      <c r="G1607" s="26" t="s">
        <v>280</v>
      </c>
      <c r="H1607" s="5">
        <f t="shared" si="61"/>
        <v>-44350</v>
      </c>
      <c r="I1607" s="38">
        <f t="shared" si="62"/>
        <v>0.9183673469387755</v>
      </c>
      <c r="K1607" s="14" t="s">
        <v>694</v>
      </c>
      <c r="M1607" s="2">
        <v>490</v>
      </c>
    </row>
    <row r="1608" spans="2:13" ht="12.75">
      <c r="B1608" s="270">
        <v>500</v>
      </c>
      <c r="C1608" s="1" t="s">
        <v>53</v>
      </c>
      <c r="D1608" s="1" t="s">
        <v>620</v>
      </c>
      <c r="E1608" s="1" t="s">
        <v>54</v>
      </c>
      <c r="F1608" s="26" t="s">
        <v>713</v>
      </c>
      <c r="G1608" s="26" t="s">
        <v>282</v>
      </c>
      <c r="H1608" s="5">
        <f t="shared" si="61"/>
        <v>-44850</v>
      </c>
      <c r="I1608" s="38">
        <f t="shared" si="62"/>
        <v>1.0204081632653061</v>
      </c>
      <c r="K1608" s="14" t="s">
        <v>694</v>
      </c>
      <c r="M1608" s="2">
        <v>490</v>
      </c>
    </row>
    <row r="1609" spans="1:13" ht="12.75">
      <c r="A1609" s="11"/>
      <c r="B1609" s="85">
        <v>1100</v>
      </c>
      <c r="C1609" s="11" t="s">
        <v>53</v>
      </c>
      <c r="D1609" s="11" t="s">
        <v>620</v>
      </c>
      <c r="E1609" s="11" t="s">
        <v>54</v>
      </c>
      <c r="F1609" s="29" t="s">
        <v>713</v>
      </c>
      <c r="G1609" s="29" t="s">
        <v>324</v>
      </c>
      <c r="H1609" s="28">
        <f t="shared" si="61"/>
        <v>-45950</v>
      </c>
      <c r="I1609" s="38">
        <f t="shared" si="62"/>
        <v>2.2448979591836733</v>
      </c>
      <c r="J1609" s="14"/>
      <c r="K1609" s="14" t="s">
        <v>694</v>
      </c>
      <c r="L1609" s="14"/>
      <c r="M1609" s="2">
        <v>490</v>
      </c>
    </row>
    <row r="1610" spans="2:13" ht="12.75">
      <c r="B1610" s="270">
        <v>650</v>
      </c>
      <c r="C1610" s="1" t="s">
        <v>53</v>
      </c>
      <c r="D1610" s="1" t="s">
        <v>620</v>
      </c>
      <c r="E1610" s="1" t="s">
        <v>54</v>
      </c>
      <c r="F1610" s="26" t="s">
        <v>713</v>
      </c>
      <c r="G1610" s="26" t="s">
        <v>325</v>
      </c>
      <c r="H1610" s="5">
        <f t="shared" si="61"/>
        <v>-46600</v>
      </c>
      <c r="I1610" s="38">
        <f t="shared" si="62"/>
        <v>1.3265306122448979</v>
      </c>
      <c r="K1610" s="14" t="s">
        <v>694</v>
      </c>
      <c r="M1610" s="2">
        <v>490</v>
      </c>
    </row>
    <row r="1611" spans="2:13" ht="12.75">
      <c r="B1611" s="270">
        <v>1450</v>
      </c>
      <c r="C1611" s="11" t="s">
        <v>53</v>
      </c>
      <c r="D1611" s="11" t="s">
        <v>620</v>
      </c>
      <c r="E1611" s="1" t="s">
        <v>54</v>
      </c>
      <c r="F1611" s="26" t="s">
        <v>716</v>
      </c>
      <c r="G1611" s="26" t="s">
        <v>706</v>
      </c>
      <c r="H1611" s="5">
        <f t="shared" si="61"/>
        <v>-48050</v>
      </c>
      <c r="I1611" s="38">
        <f t="shared" si="62"/>
        <v>2.9591836734693877</v>
      </c>
      <c r="K1611" s="14" t="s">
        <v>694</v>
      </c>
      <c r="M1611" s="2">
        <v>490</v>
      </c>
    </row>
    <row r="1612" spans="2:13" ht="12.75">
      <c r="B1612" s="272">
        <v>1400</v>
      </c>
      <c r="C1612" s="36" t="s">
        <v>53</v>
      </c>
      <c r="D1612" s="11" t="s">
        <v>620</v>
      </c>
      <c r="E1612" s="36" t="s">
        <v>54</v>
      </c>
      <c r="F1612" s="26" t="s">
        <v>716</v>
      </c>
      <c r="G1612" s="26" t="s">
        <v>707</v>
      </c>
      <c r="H1612" s="5">
        <f t="shared" si="61"/>
        <v>-49450</v>
      </c>
      <c r="I1612" s="38">
        <f t="shared" si="62"/>
        <v>2.857142857142857</v>
      </c>
      <c r="J1612" s="35"/>
      <c r="K1612" s="14" t="s">
        <v>694</v>
      </c>
      <c r="L1612" s="35"/>
      <c r="M1612" s="2">
        <v>490</v>
      </c>
    </row>
    <row r="1613" spans="2:13" ht="12.75">
      <c r="B1613" s="270">
        <v>1550</v>
      </c>
      <c r="C1613" s="1" t="s">
        <v>53</v>
      </c>
      <c r="D1613" s="11" t="s">
        <v>620</v>
      </c>
      <c r="E1613" s="1" t="s">
        <v>54</v>
      </c>
      <c r="F1613" s="26" t="s">
        <v>716</v>
      </c>
      <c r="G1613" s="26" t="s">
        <v>708</v>
      </c>
      <c r="H1613" s="5">
        <f t="shared" si="61"/>
        <v>-51000</v>
      </c>
      <c r="I1613" s="38">
        <f t="shared" si="62"/>
        <v>3.163265306122449</v>
      </c>
      <c r="K1613" s="14" t="s">
        <v>694</v>
      </c>
      <c r="M1613" s="2">
        <v>490</v>
      </c>
    </row>
    <row r="1614" spans="2:13" ht="12.75">
      <c r="B1614" s="270">
        <v>300</v>
      </c>
      <c r="C1614" s="1" t="s">
        <v>53</v>
      </c>
      <c r="D1614" s="11" t="s">
        <v>620</v>
      </c>
      <c r="E1614" s="1" t="s">
        <v>54</v>
      </c>
      <c r="F1614" s="26" t="s">
        <v>716</v>
      </c>
      <c r="G1614" s="26" t="s">
        <v>709</v>
      </c>
      <c r="H1614" s="5">
        <f t="shared" si="61"/>
        <v>-51300</v>
      </c>
      <c r="I1614" s="38">
        <f t="shared" si="62"/>
        <v>0.6122448979591837</v>
      </c>
      <c r="K1614" s="14" t="s">
        <v>694</v>
      </c>
      <c r="M1614" s="2">
        <v>490</v>
      </c>
    </row>
    <row r="1615" spans="2:13" ht="12.75">
      <c r="B1615" s="270">
        <v>1050</v>
      </c>
      <c r="C1615" s="1" t="s">
        <v>53</v>
      </c>
      <c r="D1615" s="11" t="s">
        <v>620</v>
      </c>
      <c r="E1615" s="1" t="s">
        <v>54</v>
      </c>
      <c r="F1615" s="26" t="s">
        <v>716</v>
      </c>
      <c r="G1615" s="26" t="s">
        <v>710</v>
      </c>
      <c r="H1615" s="5">
        <f t="shared" si="61"/>
        <v>-52350</v>
      </c>
      <c r="I1615" s="38">
        <f t="shared" si="62"/>
        <v>2.142857142857143</v>
      </c>
      <c r="K1615" s="14" t="s">
        <v>694</v>
      </c>
      <c r="M1615" s="2">
        <v>490</v>
      </c>
    </row>
    <row r="1616" spans="2:13" ht="12.75">
      <c r="B1616" s="270">
        <v>300</v>
      </c>
      <c r="C1616" s="1" t="s">
        <v>53</v>
      </c>
      <c r="D1616" s="11" t="s">
        <v>620</v>
      </c>
      <c r="E1616" s="1" t="s">
        <v>54</v>
      </c>
      <c r="F1616" s="26" t="s">
        <v>716</v>
      </c>
      <c r="G1616" s="26" t="s">
        <v>711</v>
      </c>
      <c r="H1616" s="5">
        <f>H1615-B1616</f>
        <v>-52650</v>
      </c>
      <c r="I1616" s="38">
        <f t="shared" si="62"/>
        <v>0.6122448979591837</v>
      </c>
      <c r="K1616" s="14" t="s">
        <v>694</v>
      </c>
      <c r="M1616" s="2">
        <v>490</v>
      </c>
    </row>
    <row r="1617" spans="2:13" ht="12.75">
      <c r="B1617" s="270">
        <v>600</v>
      </c>
      <c r="C1617" s="1" t="s">
        <v>53</v>
      </c>
      <c r="D1617" s="11" t="s">
        <v>620</v>
      </c>
      <c r="E1617" s="1" t="s">
        <v>54</v>
      </c>
      <c r="F1617" s="26" t="s">
        <v>716</v>
      </c>
      <c r="G1617" s="26" t="s">
        <v>712</v>
      </c>
      <c r="H1617" s="5">
        <f>H1616-B1617</f>
        <v>-53250</v>
      </c>
      <c r="I1617" s="38">
        <f t="shared" si="62"/>
        <v>1.2244897959183674</v>
      </c>
      <c r="K1617" s="14" t="s">
        <v>694</v>
      </c>
      <c r="M1617" s="2">
        <v>490</v>
      </c>
    </row>
    <row r="1618" spans="2:13" ht="12.75">
      <c r="B1618" s="270">
        <v>1350</v>
      </c>
      <c r="C1618" s="1" t="s">
        <v>53</v>
      </c>
      <c r="D1618" s="1" t="s">
        <v>620</v>
      </c>
      <c r="E1618" s="1" t="s">
        <v>54</v>
      </c>
      <c r="F1618" s="26" t="s">
        <v>716</v>
      </c>
      <c r="G1618" s="26" t="s">
        <v>26</v>
      </c>
      <c r="H1618" s="5">
        <f t="shared" si="61"/>
        <v>-54600</v>
      </c>
      <c r="I1618" s="38">
        <f t="shared" si="62"/>
        <v>2.7551020408163267</v>
      </c>
      <c r="K1618" s="14" t="s">
        <v>694</v>
      </c>
      <c r="M1618" s="2">
        <v>490</v>
      </c>
    </row>
    <row r="1619" spans="1:13" s="14" customFormat="1" ht="12.75">
      <c r="A1619" s="1"/>
      <c r="B1619" s="270">
        <v>900</v>
      </c>
      <c r="C1619" s="1" t="s">
        <v>53</v>
      </c>
      <c r="D1619" s="1" t="s">
        <v>620</v>
      </c>
      <c r="E1619" s="1" t="s">
        <v>54</v>
      </c>
      <c r="F1619" s="26" t="s">
        <v>716</v>
      </c>
      <c r="G1619" s="26" t="s">
        <v>28</v>
      </c>
      <c r="H1619" s="5">
        <f t="shared" si="61"/>
        <v>-55500</v>
      </c>
      <c r="I1619" s="38">
        <f t="shared" si="62"/>
        <v>1.836734693877551</v>
      </c>
      <c r="J1619"/>
      <c r="K1619" s="14" t="s">
        <v>694</v>
      </c>
      <c r="L1619"/>
      <c r="M1619" s="2">
        <v>490</v>
      </c>
    </row>
    <row r="1620" spans="2:13" ht="12.75">
      <c r="B1620" s="270">
        <v>1500</v>
      </c>
      <c r="C1620" s="1" t="s">
        <v>53</v>
      </c>
      <c r="D1620" s="1" t="s">
        <v>620</v>
      </c>
      <c r="E1620" s="1" t="s">
        <v>54</v>
      </c>
      <c r="F1620" s="26" t="s">
        <v>716</v>
      </c>
      <c r="G1620" s="26" t="s">
        <v>30</v>
      </c>
      <c r="H1620" s="5">
        <f aca="true" t="shared" si="63" ref="H1620:H1664">H1619-B1620</f>
        <v>-57000</v>
      </c>
      <c r="I1620" s="38">
        <f t="shared" si="62"/>
        <v>3.061224489795918</v>
      </c>
      <c r="K1620" s="14" t="s">
        <v>694</v>
      </c>
      <c r="M1620" s="2">
        <v>490</v>
      </c>
    </row>
    <row r="1621" spans="2:13" ht="12.75">
      <c r="B1621" s="270">
        <v>1250</v>
      </c>
      <c r="C1621" s="1" t="s">
        <v>53</v>
      </c>
      <c r="D1621" s="1" t="s">
        <v>620</v>
      </c>
      <c r="E1621" s="1" t="s">
        <v>54</v>
      </c>
      <c r="F1621" s="26" t="s">
        <v>716</v>
      </c>
      <c r="G1621" s="26" t="s">
        <v>72</v>
      </c>
      <c r="H1621" s="5">
        <f t="shared" si="63"/>
        <v>-58250</v>
      </c>
      <c r="I1621" s="38">
        <f t="shared" si="62"/>
        <v>2.5510204081632653</v>
      </c>
      <c r="K1621" s="14" t="s">
        <v>694</v>
      </c>
      <c r="M1621" s="2">
        <v>490</v>
      </c>
    </row>
    <row r="1622" spans="2:13" ht="12.75">
      <c r="B1622" s="270">
        <v>1050</v>
      </c>
      <c r="C1622" s="1" t="s">
        <v>53</v>
      </c>
      <c r="D1622" s="1" t="s">
        <v>620</v>
      </c>
      <c r="E1622" s="1" t="s">
        <v>54</v>
      </c>
      <c r="F1622" s="26" t="s">
        <v>716</v>
      </c>
      <c r="G1622" s="26" t="s">
        <v>138</v>
      </c>
      <c r="H1622" s="5">
        <f t="shared" si="63"/>
        <v>-59300</v>
      </c>
      <c r="I1622" s="38">
        <f t="shared" si="62"/>
        <v>2.142857142857143</v>
      </c>
      <c r="K1622" s="14" t="s">
        <v>694</v>
      </c>
      <c r="M1622" s="2">
        <v>490</v>
      </c>
    </row>
    <row r="1623" spans="2:13" ht="12.75">
      <c r="B1623" s="270">
        <v>1300</v>
      </c>
      <c r="C1623" s="1" t="s">
        <v>53</v>
      </c>
      <c r="D1623" s="1" t="s">
        <v>620</v>
      </c>
      <c r="E1623" s="1" t="s">
        <v>54</v>
      </c>
      <c r="F1623" s="26" t="s">
        <v>716</v>
      </c>
      <c r="G1623" s="26" t="s">
        <v>140</v>
      </c>
      <c r="H1623" s="5">
        <f t="shared" si="63"/>
        <v>-60600</v>
      </c>
      <c r="I1623" s="38">
        <f t="shared" si="62"/>
        <v>2.6530612244897958</v>
      </c>
      <c r="K1623" s="14" t="s">
        <v>694</v>
      </c>
      <c r="M1623" s="2">
        <v>490</v>
      </c>
    </row>
    <row r="1624" spans="2:13" ht="12.75">
      <c r="B1624" s="270">
        <v>1100</v>
      </c>
      <c r="C1624" s="1" t="s">
        <v>53</v>
      </c>
      <c r="D1624" s="1" t="s">
        <v>620</v>
      </c>
      <c r="E1624" s="1" t="s">
        <v>54</v>
      </c>
      <c r="F1624" s="26" t="s">
        <v>716</v>
      </c>
      <c r="G1624" s="26" t="s">
        <v>213</v>
      </c>
      <c r="H1624" s="5">
        <f t="shared" si="63"/>
        <v>-61700</v>
      </c>
      <c r="I1624" s="38">
        <f t="shared" si="62"/>
        <v>2.2448979591836733</v>
      </c>
      <c r="K1624" s="14" t="s">
        <v>694</v>
      </c>
      <c r="M1624" s="2">
        <v>490</v>
      </c>
    </row>
    <row r="1625" spans="2:13" ht="12.75">
      <c r="B1625" s="270">
        <v>950</v>
      </c>
      <c r="C1625" s="1" t="s">
        <v>53</v>
      </c>
      <c r="D1625" s="1" t="s">
        <v>620</v>
      </c>
      <c r="E1625" s="1" t="s">
        <v>54</v>
      </c>
      <c r="F1625" s="26" t="s">
        <v>716</v>
      </c>
      <c r="G1625" s="26" t="s">
        <v>219</v>
      </c>
      <c r="H1625" s="5">
        <f t="shared" si="63"/>
        <v>-62650</v>
      </c>
      <c r="I1625" s="38">
        <f t="shared" si="62"/>
        <v>1.9387755102040816</v>
      </c>
      <c r="K1625" s="14" t="s">
        <v>694</v>
      </c>
      <c r="M1625" s="2">
        <v>490</v>
      </c>
    </row>
    <row r="1626" spans="2:13" ht="12.75">
      <c r="B1626" s="270">
        <v>1300</v>
      </c>
      <c r="C1626" s="1" t="s">
        <v>53</v>
      </c>
      <c r="D1626" s="1" t="s">
        <v>620</v>
      </c>
      <c r="E1626" s="1" t="s">
        <v>54</v>
      </c>
      <c r="F1626" s="26" t="s">
        <v>716</v>
      </c>
      <c r="G1626" s="26" t="s">
        <v>221</v>
      </c>
      <c r="H1626" s="5">
        <f t="shared" si="63"/>
        <v>-63950</v>
      </c>
      <c r="I1626" s="38">
        <f t="shared" si="62"/>
        <v>2.6530612244897958</v>
      </c>
      <c r="K1626" s="14" t="s">
        <v>694</v>
      </c>
      <c r="M1626" s="2">
        <v>490</v>
      </c>
    </row>
    <row r="1627" spans="1:13" ht="12.75">
      <c r="A1627" s="11"/>
      <c r="B1627" s="85">
        <v>1150</v>
      </c>
      <c r="C1627" s="1" t="s">
        <v>53</v>
      </c>
      <c r="D1627" s="11" t="s">
        <v>620</v>
      </c>
      <c r="E1627" s="11" t="s">
        <v>54</v>
      </c>
      <c r="F1627" s="29" t="s">
        <v>716</v>
      </c>
      <c r="G1627" s="29" t="s">
        <v>223</v>
      </c>
      <c r="H1627" s="5">
        <f t="shared" si="63"/>
        <v>-65100</v>
      </c>
      <c r="I1627" s="38">
        <f t="shared" si="62"/>
        <v>2.3469387755102042</v>
      </c>
      <c r="J1627" s="14"/>
      <c r="K1627" s="14" t="s">
        <v>694</v>
      </c>
      <c r="L1627" s="14"/>
      <c r="M1627" s="2">
        <v>490</v>
      </c>
    </row>
    <row r="1628" spans="2:13" ht="12.75">
      <c r="B1628" s="270">
        <v>1000</v>
      </c>
      <c r="C1628" s="1" t="s">
        <v>53</v>
      </c>
      <c r="D1628" s="1" t="s">
        <v>620</v>
      </c>
      <c r="E1628" s="1" t="s">
        <v>54</v>
      </c>
      <c r="F1628" s="26" t="s">
        <v>716</v>
      </c>
      <c r="G1628" s="26" t="s">
        <v>227</v>
      </c>
      <c r="H1628" s="5">
        <f t="shared" si="63"/>
        <v>-66100</v>
      </c>
      <c r="I1628" s="38">
        <f t="shared" si="62"/>
        <v>2.0408163265306123</v>
      </c>
      <c r="K1628" s="14" t="s">
        <v>694</v>
      </c>
      <c r="M1628" s="2">
        <v>490</v>
      </c>
    </row>
    <row r="1629" spans="2:13" ht="12.75">
      <c r="B1629" s="270">
        <v>650</v>
      </c>
      <c r="C1629" s="1" t="s">
        <v>53</v>
      </c>
      <c r="D1629" s="1" t="s">
        <v>620</v>
      </c>
      <c r="E1629" s="1" t="s">
        <v>54</v>
      </c>
      <c r="F1629" s="26" t="s">
        <v>716</v>
      </c>
      <c r="G1629" s="26" t="s">
        <v>229</v>
      </c>
      <c r="H1629" s="5">
        <f t="shared" si="63"/>
        <v>-66750</v>
      </c>
      <c r="I1629" s="38">
        <f t="shared" si="62"/>
        <v>1.3265306122448979</v>
      </c>
      <c r="K1629" s="14" t="s">
        <v>694</v>
      </c>
      <c r="M1629" s="2">
        <v>490</v>
      </c>
    </row>
    <row r="1630" spans="2:13" ht="12.75">
      <c r="B1630" s="270">
        <v>1150</v>
      </c>
      <c r="C1630" s="1" t="s">
        <v>53</v>
      </c>
      <c r="D1630" s="1" t="s">
        <v>620</v>
      </c>
      <c r="E1630" s="1" t="s">
        <v>54</v>
      </c>
      <c r="F1630" s="26" t="s">
        <v>716</v>
      </c>
      <c r="G1630" s="26" t="s">
        <v>236</v>
      </c>
      <c r="H1630" s="5">
        <f t="shared" si="63"/>
        <v>-67900</v>
      </c>
      <c r="I1630" s="38">
        <f aca="true" t="shared" si="64" ref="I1630:I1694">+B1630/M1630</f>
        <v>2.3469387755102042</v>
      </c>
      <c r="K1630" s="14" t="s">
        <v>694</v>
      </c>
      <c r="M1630" s="2">
        <v>490</v>
      </c>
    </row>
    <row r="1631" spans="2:13" ht="12.75">
      <c r="B1631" s="270">
        <v>2600</v>
      </c>
      <c r="C1631" s="1" t="s">
        <v>53</v>
      </c>
      <c r="D1631" s="1" t="s">
        <v>620</v>
      </c>
      <c r="E1631" s="1" t="s">
        <v>54</v>
      </c>
      <c r="F1631" s="26" t="s">
        <v>716</v>
      </c>
      <c r="G1631" s="26" t="s">
        <v>280</v>
      </c>
      <c r="H1631" s="5">
        <f t="shared" si="63"/>
        <v>-70500</v>
      </c>
      <c r="I1631" s="38">
        <f t="shared" si="64"/>
        <v>5.3061224489795915</v>
      </c>
      <c r="K1631" s="14" t="s">
        <v>694</v>
      </c>
      <c r="M1631" s="2">
        <v>490</v>
      </c>
    </row>
    <row r="1632" spans="1:13" s="14" customFormat="1" ht="12.75">
      <c r="A1632" s="1"/>
      <c r="B1632" s="270">
        <v>1050</v>
      </c>
      <c r="C1632" s="1" t="s">
        <v>53</v>
      </c>
      <c r="D1632" s="1" t="s">
        <v>620</v>
      </c>
      <c r="E1632" s="1" t="s">
        <v>54</v>
      </c>
      <c r="F1632" s="26" t="s">
        <v>716</v>
      </c>
      <c r="G1632" s="26" t="s">
        <v>324</v>
      </c>
      <c r="H1632" s="5">
        <f t="shared" si="63"/>
        <v>-71550</v>
      </c>
      <c r="I1632" s="38">
        <f t="shared" si="64"/>
        <v>2.142857142857143</v>
      </c>
      <c r="K1632" s="14" t="s">
        <v>694</v>
      </c>
      <c r="L1632"/>
      <c r="M1632" s="2">
        <v>490</v>
      </c>
    </row>
    <row r="1633" spans="2:13" ht="12.75">
      <c r="B1633" s="270">
        <v>500</v>
      </c>
      <c r="C1633" s="1" t="s">
        <v>53</v>
      </c>
      <c r="D1633" s="1" t="s">
        <v>620</v>
      </c>
      <c r="E1633" s="1" t="s">
        <v>54</v>
      </c>
      <c r="F1633" s="26" t="s">
        <v>716</v>
      </c>
      <c r="G1633" s="26" t="s">
        <v>325</v>
      </c>
      <c r="H1633" s="5">
        <f t="shared" si="63"/>
        <v>-72050</v>
      </c>
      <c r="I1633" s="38">
        <f t="shared" si="64"/>
        <v>1.0204081632653061</v>
      </c>
      <c r="K1633" s="14" t="s">
        <v>694</v>
      </c>
      <c r="M1633" s="2">
        <v>490</v>
      </c>
    </row>
    <row r="1634" spans="2:13" ht="12.75">
      <c r="B1634" s="85">
        <v>1900</v>
      </c>
      <c r="C1634" s="11" t="s">
        <v>53</v>
      </c>
      <c r="D1634" s="11" t="s">
        <v>620</v>
      </c>
      <c r="E1634" s="33" t="s">
        <v>54</v>
      </c>
      <c r="F1634" s="26" t="s">
        <v>717</v>
      </c>
      <c r="G1634" s="34" t="s">
        <v>718</v>
      </c>
      <c r="H1634" s="5">
        <f t="shared" si="63"/>
        <v>-73950</v>
      </c>
      <c r="I1634" s="38">
        <f t="shared" si="64"/>
        <v>3.877551020408163</v>
      </c>
      <c r="K1634" t="s">
        <v>719</v>
      </c>
      <c r="M1634" s="2">
        <v>490</v>
      </c>
    </row>
    <row r="1635" spans="2:13" ht="12.75">
      <c r="B1635" s="85">
        <v>1850</v>
      </c>
      <c r="C1635" s="11" t="s">
        <v>53</v>
      </c>
      <c r="D1635" s="11" t="s">
        <v>620</v>
      </c>
      <c r="E1635" s="11" t="s">
        <v>54</v>
      </c>
      <c r="F1635" s="26" t="s">
        <v>717</v>
      </c>
      <c r="G1635" s="29" t="s">
        <v>706</v>
      </c>
      <c r="H1635" s="5">
        <f t="shared" si="63"/>
        <v>-75800</v>
      </c>
      <c r="I1635" s="38">
        <f t="shared" si="64"/>
        <v>3.7755102040816326</v>
      </c>
      <c r="K1635" t="s">
        <v>719</v>
      </c>
      <c r="M1635" s="2">
        <v>490</v>
      </c>
    </row>
    <row r="1636" spans="1:14" ht="12.75">
      <c r="A1636" s="11"/>
      <c r="B1636" s="85">
        <v>1950</v>
      </c>
      <c r="C1636" s="11" t="s">
        <v>53</v>
      </c>
      <c r="D1636" s="11" t="s">
        <v>620</v>
      </c>
      <c r="E1636" s="11" t="s">
        <v>54</v>
      </c>
      <c r="F1636" s="26" t="s">
        <v>717</v>
      </c>
      <c r="G1636" s="29" t="s">
        <v>707</v>
      </c>
      <c r="H1636" s="5">
        <f t="shared" si="63"/>
        <v>-77750</v>
      </c>
      <c r="I1636" s="38">
        <f t="shared" si="64"/>
        <v>3.979591836734694</v>
      </c>
      <c r="J1636" s="14"/>
      <c r="K1636" t="s">
        <v>719</v>
      </c>
      <c r="L1636" s="14"/>
      <c r="M1636" s="2">
        <v>490</v>
      </c>
      <c r="N1636" s="37">
        <v>500</v>
      </c>
    </row>
    <row r="1637" spans="2:13" ht="12.75">
      <c r="B1637" s="270">
        <v>1750</v>
      </c>
      <c r="C1637" s="11" t="s">
        <v>53</v>
      </c>
      <c r="D1637" s="11" t="s">
        <v>620</v>
      </c>
      <c r="E1637" s="1" t="s">
        <v>54</v>
      </c>
      <c r="F1637" s="26" t="s">
        <v>717</v>
      </c>
      <c r="G1637" s="26" t="s">
        <v>708</v>
      </c>
      <c r="H1637" s="5">
        <f t="shared" si="63"/>
        <v>-79500</v>
      </c>
      <c r="I1637" s="38">
        <f t="shared" si="64"/>
        <v>3.5714285714285716</v>
      </c>
      <c r="K1637" t="s">
        <v>719</v>
      </c>
      <c r="M1637" s="2">
        <v>490</v>
      </c>
    </row>
    <row r="1638" spans="2:13" ht="12.75">
      <c r="B1638" s="270">
        <v>1900</v>
      </c>
      <c r="C1638" s="1" t="s">
        <v>53</v>
      </c>
      <c r="D1638" s="11" t="s">
        <v>620</v>
      </c>
      <c r="E1638" s="1" t="s">
        <v>54</v>
      </c>
      <c r="F1638" s="26" t="s">
        <v>717</v>
      </c>
      <c r="G1638" s="26" t="s">
        <v>709</v>
      </c>
      <c r="H1638" s="5">
        <f t="shared" si="63"/>
        <v>-81400</v>
      </c>
      <c r="I1638" s="38">
        <f t="shared" si="64"/>
        <v>3.877551020408163</v>
      </c>
      <c r="K1638" t="s">
        <v>719</v>
      </c>
      <c r="M1638" s="2">
        <v>490</v>
      </c>
    </row>
    <row r="1639" spans="2:13" ht="12.75">
      <c r="B1639" s="270">
        <v>1950</v>
      </c>
      <c r="C1639" s="1" t="s">
        <v>53</v>
      </c>
      <c r="D1639" s="11" t="s">
        <v>620</v>
      </c>
      <c r="E1639" s="1" t="s">
        <v>54</v>
      </c>
      <c r="F1639" s="26" t="s">
        <v>717</v>
      </c>
      <c r="G1639" s="26" t="s">
        <v>710</v>
      </c>
      <c r="H1639" s="5">
        <f t="shared" si="63"/>
        <v>-83350</v>
      </c>
      <c r="I1639" s="38">
        <f t="shared" si="64"/>
        <v>3.979591836734694</v>
      </c>
      <c r="K1639" t="s">
        <v>719</v>
      </c>
      <c r="M1639" s="2">
        <v>490</v>
      </c>
    </row>
    <row r="1640" spans="2:13" ht="12.75">
      <c r="B1640" s="272">
        <v>1800</v>
      </c>
      <c r="C1640" s="36" t="s">
        <v>53</v>
      </c>
      <c r="D1640" s="11" t="s">
        <v>620</v>
      </c>
      <c r="E1640" s="36" t="s">
        <v>54</v>
      </c>
      <c r="F1640" s="26" t="s">
        <v>717</v>
      </c>
      <c r="G1640" s="26" t="s">
        <v>711</v>
      </c>
      <c r="H1640" s="5">
        <f t="shared" si="63"/>
        <v>-85150</v>
      </c>
      <c r="I1640" s="38">
        <f t="shared" si="64"/>
        <v>3.673469387755102</v>
      </c>
      <c r="J1640" s="35"/>
      <c r="K1640" t="s">
        <v>719</v>
      </c>
      <c r="L1640" s="35"/>
      <c r="M1640" s="2">
        <v>490</v>
      </c>
    </row>
    <row r="1641" spans="2:13" ht="12.75">
      <c r="B1641" s="270">
        <v>1900</v>
      </c>
      <c r="C1641" s="1" t="s">
        <v>53</v>
      </c>
      <c r="D1641" s="11" t="s">
        <v>620</v>
      </c>
      <c r="E1641" s="1" t="s">
        <v>54</v>
      </c>
      <c r="F1641" s="26" t="s">
        <v>717</v>
      </c>
      <c r="G1641" s="26" t="s">
        <v>720</v>
      </c>
      <c r="H1641" s="5">
        <f t="shared" si="63"/>
        <v>-87050</v>
      </c>
      <c r="I1641" s="38">
        <f t="shared" si="64"/>
        <v>3.877551020408163</v>
      </c>
      <c r="K1641" t="s">
        <v>719</v>
      </c>
      <c r="M1641" s="2">
        <v>490</v>
      </c>
    </row>
    <row r="1642" spans="2:13" ht="12.75">
      <c r="B1642" s="270">
        <v>1800</v>
      </c>
      <c r="C1642" s="1" t="s">
        <v>53</v>
      </c>
      <c r="D1642" s="11" t="s">
        <v>620</v>
      </c>
      <c r="E1642" s="1" t="s">
        <v>54</v>
      </c>
      <c r="F1642" s="26" t="s">
        <v>717</v>
      </c>
      <c r="G1642" s="26" t="s">
        <v>712</v>
      </c>
      <c r="H1642" s="5">
        <f t="shared" si="63"/>
        <v>-88850</v>
      </c>
      <c r="I1642" s="38">
        <f t="shared" si="64"/>
        <v>3.673469387755102</v>
      </c>
      <c r="K1642" t="s">
        <v>719</v>
      </c>
      <c r="M1642" s="2">
        <v>490</v>
      </c>
    </row>
    <row r="1643" spans="2:13" ht="12.75">
      <c r="B1643" s="270">
        <v>1900</v>
      </c>
      <c r="C1643" s="1" t="s">
        <v>53</v>
      </c>
      <c r="D1643" s="11" t="s">
        <v>620</v>
      </c>
      <c r="E1643" s="1" t="s">
        <v>54</v>
      </c>
      <c r="F1643" s="26" t="s">
        <v>717</v>
      </c>
      <c r="G1643" s="26" t="s">
        <v>26</v>
      </c>
      <c r="H1643" s="5">
        <f t="shared" si="63"/>
        <v>-90750</v>
      </c>
      <c r="I1643" s="38">
        <f t="shared" si="64"/>
        <v>3.877551020408163</v>
      </c>
      <c r="K1643" t="s">
        <v>719</v>
      </c>
      <c r="M1643" s="2">
        <v>490</v>
      </c>
    </row>
    <row r="1644" spans="2:13" ht="12.75">
      <c r="B1644" s="270">
        <v>1950</v>
      </c>
      <c r="C1644" s="1" t="s">
        <v>53</v>
      </c>
      <c r="D1644" s="11" t="s">
        <v>620</v>
      </c>
      <c r="E1644" s="1" t="s">
        <v>54</v>
      </c>
      <c r="F1644" s="26" t="s">
        <v>717</v>
      </c>
      <c r="G1644" s="26" t="s">
        <v>28</v>
      </c>
      <c r="H1644" s="5">
        <f t="shared" si="63"/>
        <v>-92700</v>
      </c>
      <c r="I1644" s="38">
        <f t="shared" si="64"/>
        <v>3.979591836734694</v>
      </c>
      <c r="K1644" t="s">
        <v>719</v>
      </c>
      <c r="M1644" s="2">
        <v>490</v>
      </c>
    </row>
    <row r="1645" spans="2:13" ht="12.75">
      <c r="B1645" s="270">
        <v>1980</v>
      </c>
      <c r="C1645" s="1" t="s">
        <v>53</v>
      </c>
      <c r="D1645" s="11" t="s">
        <v>620</v>
      </c>
      <c r="E1645" s="1" t="s">
        <v>54</v>
      </c>
      <c r="F1645" s="26" t="s">
        <v>717</v>
      </c>
      <c r="G1645" s="26" t="s">
        <v>30</v>
      </c>
      <c r="H1645" s="5">
        <f t="shared" si="63"/>
        <v>-94680</v>
      </c>
      <c r="I1645" s="38">
        <f t="shared" si="64"/>
        <v>4.040816326530612</v>
      </c>
      <c r="K1645" t="s">
        <v>719</v>
      </c>
      <c r="M1645" s="2">
        <v>490</v>
      </c>
    </row>
    <row r="1646" spans="2:13" ht="12.75">
      <c r="B1646" s="270">
        <v>1900</v>
      </c>
      <c r="C1646" s="1" t="s">
        <v>53</v>
      </c>
      <c r="D1646" s="11" t="s">
        <v>620</v>
      </c>
      <c r="E1646" s="1" t="s">
        <v>54</v>
      </c>
      <c r="F1646" s="26" t="s">
        <v>717</v>
      </c>
      <c r="G1646" s="26" t="s">
        <v>74</v>
      </c>
      <c r="H1646" s="5">
        <f t="shared" si="63"/>
        <v>-96580</v>
      </c>
      <c r="I1646" s="38">
        <f t="shared" si="64"/>
        <v>3.877551020408163</v>
      </c>
      <c r="K1646" t="s">
        <v>719</v>
      </c>
      <c r="M1646" s="2">
        <v>490</v>
      </c>
    </row>
    <row r="1647" spans="2:13" ht="12.75">
      <c r="B1647" s="270">
        <v>1800</v>
      </c>
      <c r="C1647" s="1" t="s">
        <v>53</v>
      </c>
      <c r="D1647" s="11" t="s">
        <v>620</v>
      </c>
      <c r="E1647" s="1" t="s">
        <v>54</v>
      </c>
      <c r="F1647" s="26" t="s">
        <v>717</v>
      </c>
      <c r="G1647" s="26" t="s">
        <v>72</v>
      </c>
      <c r="H1647" s="5">
        <f t="shared" si="63"/>
        <v>-98380</v>
      </c>
      <c r="I1647" s="38">
        <f t="shared" si="64"/>
        <v>3.673469387755102</v>
      </c>
      <c r="K1647" t="s">
        <v>719</v>
      </c>
      <c r="M1647" s="2">
        <v>490</v>
      </c>
    </row>
    <row r="1648" spans="2:13" ht="12.75">
      <c r="B1648" s="270">
        <v>1750</v>
      </c>
      <c r="C1648" s="1" t="s">
        <v>53</v>
      </c>
      <c r="D1648" s="11" t="s">
        <v>620</v>
      </c>
      <c r="E1648" s="1" t="s">
        <v>54</v>
      </c>
      <c r="F1648" s="26" t="s">
        <v>717</v>
      </c>
      <c r="G1648" s="26" t="s">
        <v>83</v>
      </c>
      <c r="H1648" s="5">
        <f t="shared" si="63"/>
        <v>-100130</v>
      </c>
      <c r="I1648" s="38">
        <f t="shared" si="64"/>
        <v>3.5714285714285716</v>
      </c>
      <c r="K1648" t="s">
        <v>719</v>
      </c>
      <c r="M1648" s="2">
        <v>490</v>
      </c>
    </row>
    <row r="1649" spans="2:13" ht="12.75">
      <c r="B1649" s="270">
        <v>1800</v>
      </c>
      <c r="C1649" s="1" t="s">
        <v>53</v>
      </c>
      <c r="D1649" s="11" t="s">
        <v>620</v>
      </c>
      <c r="E1649" s="1" t="s">
        <v>54</v>
      </c>
      <c r="F1649" s="26" t="s">
        <v>717</v>
      </c>
      <c r="G1649" s="26" t="s">
        <v>138</v>
      </c>
      <c r="H1649" s="5">
        <f t="shared" si="63"/>
        <v>-101930</v>
      </c>
      <c r="I1649" s="38">
        <f t="shared" si="64"/>
        <v>3.673469387755102</v>
      </c>
      <c r="K1649" t="s">
        <v>719</v>
      </c>
      <c r="M1649" s="2">
        <v>490</v>
      </c>
    </row>
    <row r="1650" spans="2:13" ht="12.75">
      <c r="B1650" s="270">
        <v>1900</v>
      </c>
      <c r="C1650" s="1" t="s">
        <v>53</v>
      </c>
      <c r="D1650" s="11" t="s">
        <v>620</v>
      </c>
      <c r="E1650" s="1" t="s">
        <v>54</v>
      </c>
      <c r="F1650" s="26" t="s">
        <v>717</v>
      </c>
      <c r="G1650" s="26" t="s">
        <v>140</v>
      </c>
      <c r="H1650" s="5">
        <f t="shared" si="63"/>
        <v>-103830</v>
      </c>
      <c r="I1650" s="38">
        <f t="shared" si="64"/>
        <v>3.877551020408163</v>
      </c>
      <c r="K1650" t="s">
        <v>719</v>
      </c>
      <c r="M1650" s="2">
        <v>490</v>
      </c>
    </row>
    <row r="1651" spans="2:13" ht="12.75">
      <c r="B1651" s="270">
        <v>1550</v>
      </c>
      <c r="C1651" s="1" t="s">
        <v>53</v>
      </c>
      <c r="D1651" s="11" t="s">
        <v>620</v>
      </c>
      <c r="E1651" s="1" t="s">
        <v>54</v>
      </c>
      <c r="F1651" s="26" t="s">
        <v>717</v>
      </c>
      <c r="G1651" s="26" t="s">
        <v>213</v>
      </c>
      <c r="H1651" s="5">
        <f t="shared" si="63"/>
        <v>-105380</v>
      </c>
      <c r="I1651" s="38">
        <f t="shared" si="64"/>
        <v>3.163265306122449</v>
      </c>
      <c r="K1651" t="s">
        <v>719</v>
      </c>
      <c r="M1651" s="2">
        <v>490</v>
      </c>
    </row>
    <row r="1652" spans="2:13" ht="12.75">
      <c r="B1652" s="270">
        <v>1900</v>
      </c>
      <c r="C1652" s="1" t="s">
        <v>53</v>
      </c>
      <c r="D1652" s="1" t="s">
        <v>620</v>
      </c>
      <c r="E1652" s="1" t="s">
        <v>54</v>
      </c>
      <c r="F1652" s="26" t="s">
        <v>717</v>
      </c>
      <c r="G1652" s="26" t="s">
        <v>219</v>
      </c>
      <c r="H1652" s="5">
        <f t="shared" si="63"/>
        <v>-107280</v>
      </c>
      <c r="I1652" s="38">
        <f t="shared" si="64"/>
        <v>3.877551020408163</v>
      </c>
      <c r="K1652" t="s">
        <v>719</v>
      </c>
      <c r="M1652" s="2">
        <v>490</v>
      </c>
    </row>
    <row r="1653" spans="2:13" ht="12.75">
      <c r="B1653" s="270">
        <v>1800</v>
      </c>
      <c r="C1653" s="1" t="s">
        <v>53</v>
      </c>
      <c r="D1653" s="1" t="s">
        <v>620</v>
      </c>
      <c r="E1653" s="1" t="s">
        <v>54</v>
      </c>
      <c r="F1653" s="26" t="s">
        <v>717</v>
      </c>
      <c r="G1653" s="26" t="s">
        <v>221</v>
      </c>
      <c r="H1653" s="5">
        <f t="shared" si="63"/>
        <v>-109080</v>
      </c>
      <c r="I1653" s="38">
        <f t="shared" si="64"/>
        <v>3.673469387755102</v>
      </c>
      <c r="K1653" t="s">
        <v>719</v>
      </c>
      <c r="M1653" s="2">
        <v>490</v>
      </c>
    </row>
    <row r="1654" spans="2:13" ht="12.75">
      <c r="B1654" s="270">
        <v>1650</v>
      </c>
      <c r="C1654" s="1" t="s">
        <v>53</v>
      </c>
      <c r="D1654" s="1" t="s">
        <v>620</v>
      </c>
      <c r="E1654" s="1" t="s">
        <v>54</v>
      </c>
      <c r="F1654" s="26" t="s">
        <v>717</v>
      </c>
      <c r="G1654" s="26" t="s">
        <v>223</v>
      </c>
      <c r="H1654" s="5">
        <f t="shared" si="63"/>
        <v>-110730</v>
      </c>
      <c r="I1654" s="38">
        <f t="shared" si="64"/>
        <v>3.36734693877551</v>
      </c>
      <c r="K1654" t="s">
        <v>719</v>
      </c>
      <c r="M1654" s="2">
        <v>490</v>
      </c>
    </row>
    <row r="1655" spans="2:13" ht="12.75">
      <c r="B1655" s="270">
        <v>1000</v>
      </c>
      <c r="C1655" s="1" t="s">
        <v>53</v>
      </c>
      <c r="D1655" s="1" t="s">
        <v>620</v>
      </c>
      <c r="E1655" s="1" t="s">
        <v>54</v>
      </c>
      <c r="F1655" s="26" t="s">
        <v>717</v>
      </c>
      <c r="G1655" s="26" t="s">
        <v>225</v>
      </c>
      <c r="H1655" s="5">
        <f t="shared" si="63"/>
        <v>-111730</v>
      </c>
      <c r="I1655" s="38">
        <f t="shared" si="64"/>
        <v>2.0408163265306123</v>
      </c>
      <c r="K1655" t="s">
        <v>719</v>
      </c>
      <c r="M1655" s="2">
        <v>490</v>
      </c>
    </row>
    <row r="1656" spans="2:13" ht="12.75">
      <c r="B1656" s="270">
        <v>1950</v>
      </c>
      <c r="C1656" s="1" t="s">
        <v>53</v>
      </c>
      <c r="D1656" s="1" t="s">
        <v>620</v>
      </c>
      <c r="E1656" s="1" t="s">
        <v>54</v>
      </c>
      <c r="F1656" s="26" t="s">
        <v>717</v>
      </c>
      <c r="G1656" s="26" t="s">
        <v>227</v>
      </c>
      <c r="H1656" s="5">
        <f t="shared" si="63"/>
        <v>-113680</v>
      </c>
      <c r="I1656" s="38">
        <f t="shared" si="64"/>
        <v>3.979591836734694</v>
      </c>
      <c r="K1656" t="s">
        <v>719</v>
      </c>
      <c r="M1656" s="2">
        <v>490</v>
      </c>
    </row>
    <row r="1657" spans="2:13" ht="12.75">
      <c r="B1657" s="270">
        <v>1850</v>
      </c>
      <c r="C1657" s="1" t="s">
        <v>53</v>
      </c>
      <c r="D1657" s="1" t="s">
        <v>620</v>
      </c>
      <c r="E1657" s="1" t="s">
        <v>54</v>
      </c>
      <c r="F1657" s="26" t="s">
        <v>717</v>
      </c>
      <c r="G1657" s="26" t="s">
        <v>229</v>
      </c>
      <c r="H1657" s="5">
        <f t="shared" si="63"/>
        <v>-115530</v>
      </c>
      <c r="I1657" s="38">
        <f t="shared" si="64"/>
        <v>3.7755102040816326</v>
      </c>
      <c r="K1657" t="s">
        <v>719</v>
      </c>
      <c r="M1657" s="2">
        <v>490</v>
      </c>
    </row>
    <row r="1658" spans="2:13" ht="12.75">
      <c r="B1658" s="270">
        <v>1500</v>
      </c>
      <c r="C1658" s="1" t="s">
        <v>53</v>
      </c>
      <c r="D1658" s="1" t="s">
        <v>620</v>
      </c>
      <c r="E1658" s="1" t="s">
        <v>54</v>
      </c>
      <c r="F1658" s="26" t="s">
        <v>717</v>
      </c>
      <c r="G1658" s="26" t="s">
        <v>236</v>
      </c>
      <c r="H1658" s="5">
        <f t="shared" si="63"/>
        <v>-117030</v>
      </c>
      <c r="I1658" s="38">
        <f t="shared" si="64"/>
        <v>3.061224489795918</v>
      </c>
      <c r="K1658" t="s">
        <v>719</v>
      </c>
      <c r="M1658" s="2">
        <v>490</v>
      </c>
    </row>
    <row r="1659" spans="2:13" ht="12.75">
      <c r="B1659" s="270">
        <v>1950</v>
      </c>
      <c r="C1659" s="1" t="s">
        <v>53</v>
      </c>
      <c r="D1659" s="1" t="s">
        <v>620</v>
      </c>
      <c r="E1659" s="1" t="s">
        <v>54</v>
      </c>
      <c r="F1659" s="26" t="s">
        <v>717</v>
      </c>
      <c r="G1659" s="26" t="s">
        <v>280</v>
      </c>
      <c r="H1659" s="5">
        <f t="shared" si="63"/>
        <v>-118980</v>
      </c>
      <c r="I1659" s="38">
        <f t="shared" si="64"/>
        <v>3.979591836734694</v>
      </c>
      <c r="K1659" t="s">
        <v>719</v>
      </c>
      <c r="M1659" s="2">
        <v>490</v>
      </c>
    </row>
    <row r="1660" spans="1:13" s="59" customFormat="1" ht="12.75">
      <c r="A1660" s="1"/>
      <c r="B1660" s="270">
        <v>1900</v>
      </c>
      <c r="C1660" s="1" t="s">
        <v>53</v>
      </c>
      <c r="D1660" s="1" t="s">
        <v>620</v>
      </c>
      <c r="E1660" s="1" t="s">
        <v>54</v>
      </c>
      <c r="F1660" s="26" t="s">
        <v>717</v>
      </c>
      <c r="G1660" s="26" t="s">
        <v>282</v>
      </c>
      <c r="H1660" s="5">
        <f t="shared" si="63"/>
        <v>-120880</v>
      </c>
      <c r="I1660" s="38">
        <f t="shared" si="64"/>
        <v>3.877551020408163</v>
      </c>
      <c r="J1660"/>
      <c r="K1660" t="s">
        <v>719</v>
      </c>
      <c r="L1660"/>
      <c r="M1660" s="2">
        <v>490</v>
      </c>
    </row>
    <row r="1661" spans="1:13" s="93" customFormat="1" ht="12.75">
      <c r="A1661" s="1"/>
      <c r="B1661" s="270">
        <v>1900</v>
      </c>
      <c r="C1661" s="1" t="s">
        <v>53</v>
      </c>
      <c r="D1661" s="1" t="s">
        <v>620</v>
      </c>
      <c r="E1661" s="1" t="s">
        <v>54</v>
      </c>
      <c r="F1661" s="26" t="s">
        <v>717</v>
      </c>
      <c r="G1661" s="26" t="s">
        <v>237</v>
      </c>
      <c r="H1661" s="5">
        <f t="shared" si="63"/>
        <v>-122780</v>
      </c>
      <c r="I1661" s="38">
        <f t="shared" si="64"/>
        <v>3.877551020408163</v>
      </c>
      <c r="J1661"/>
      <c r="K1661" t="s">
        <v>719</v>
      </c>
      <c r="L1661"/>
      <c r="M1661" s="2">
        <v>490</v>
      </c>
    </row>
    <row r="1662" spans="2:13" ht="12.75">
      <c r="B1662" s="270">
        <v>1900</v>
      </c>
      <c r="C1662" s="1" t="s">
        <v>53</v>
      </c>
      <c r="D1662" s="1" t="s">
        <v>620</v>
      </c>
      <c r="E1662" s="1" t="s">
        <v>54</v>
      </c>
      <c r="F1662" s="26" t="s">
        <v>717</v>
      </c>
      <c r="G1662" s="26" t="s">
        <v>323</v>
      </c>
      <c r="H1662" s="5">
        <f t="shared" si="63"/>
        <v>-124680</v>
      </c>
      <c r="I1662" s="38">
        <f t="shared" si="64"/>
        <v>3.877551020408163</v>
      </c>
      <c r="K1662" t="s">
        <v>719</v>
      </c>
      <c r="M1662" s="2">
        <v>490</v>
      </c>
    </row>
    <row r="1663" spans="2:13" ht="12.75">
      <c r="B1663" s="270">
        <v>1850</v>
      </c>
      <c r="C1663" s="1" t="s">
        <v>53</v>
      </c>
      <c r="D1663" s="1" t="s">
        <v>620</v>
      </c>
      <c r="E1663" s="1" t="s">
        <v>54</v>
      </c>
      <c r="F1663" s="26" t="s">
        <v>717</v>
      </c>
      <c r="G1663" s="26" t="s">
        <v>324</v>
      </c>
      <c r="H1663" s="5">
        <f t="shared" si="63"/>
        <v>-126530</v>
      </c>
      <c r="I1663" s="38">
        <f t="shared" si="64"/>
        <v>3.7755102040816326</v>
      </c>
      <c r="K1663" t="s">
        <v>719</v>
      </c>
      <c r="M1663" s="2">
        <v>490</v>
      </c>
    </row>
    <row r="1664" spans="1:13" s="59" customFormat="1" ht="12.75">
      <c r="A1664" s="1"/>
      <c r="B1664" s="270">
        <v>1900</v>
      </c>
      <c r="C1664" s="1" t="s">
        <v>53</v>
      </c>
      <c r="D1664" s="1" t="s">
        <v>620</v>
      </c>
      <c r="E1664" s="1" t="s">
        <v>54</v>
      </c>
      <c r="F1664" s="26" t="s">
        <v>717</v>
      </c>
      <c r="G1664" s="26" t="s">
        <v>325</v>
      </c>
      <c r="H1664" s="5">
        <f t="shared" si="63"/>
        <v>-128430</v>
      </c>
      <c r="I1664" s="38">
        <f t="shared" si="64"/>
        <v>3.877551020408163</v>
      </c>
      <c r="J1664"/>
      <c r="K1664" t="s">
        <v>719</v>
      </c>
      <c r="L1664"/>
      <c r="M1664" s="2">
        <v>490</v>
      </c>
    </row>
    <row r="1665" spans="1:13" ht="12.75">
      <c r="A1665" s="71"/>
      <c r="B1665" s="86">
        <f>SUM(B1558:B1664)</f>
        <v>128430</v>
      </c>
      <c r="C1665" s="71" t="s">
        <v>54</v>
      </c>
      <c r="D1665" s="71"/>
      <c r="E1665" s="71"/>
      <c r="F1665" s="92"/>
      <c r="G1665" s="92"/>
      <c r="H1665" s="91">
        <v>0</v>
      </c>
      <c r="I1665" s="58">
        <f t="shared" si="64"/>
        <v>262.1020408163265</v>
      </c>
      <c r="J1665" s="93"/>
      <c r="K1665" s="93"/>
      <c r="L1665" s="93"/>
      <c r="M1665" s="2">
        <v>490</v>
      </c>
    </row>
    <row r="1666" spans="2:13" ht="12.75">
      <c r="B1666" s="270"/>
      <c r="H1666" s="5">
        <f>H1665-B1666</f>
        <v>0</v>
      </c>
      <c r="I1666" s="38">
        <f t="shared" si="64"/>
        <v>0</v>
      </c>
      <c r="K1666"/>
      <c r="M1666" s="2">
        <v>490</v>
      </c>
    </row>
    <row r="1667" spans="2:13" ht="12.75">
      <c r="B1667" s="270"/>
      <c r="H1667" s="5">
        <f>H1666-B1667</f>
        <v>0</v>
      </c>
      <c r="I1667" s="38">
        <f t="shared" si="64"/>
        <v>0</v>
      </c>
      <c r="K1667"/>
      <c r="M1667" s="2">
        <v>490</v>
      </c>
    </row>
    <row r="1668" spans="1:13" ht="12.75">
      <c r="A1668" s="10"/>
      <c r="B1668" s="86">
        <f>B1684+B1693+B1703+B1710+B1721+B1725+B1729</f>
        <v>205000</v>
      </c>
      <c r="C1668" s="94" t="s">
        <v>721</v>
      </c>
      <c r="D1668" s="10"/>
      <c r="E1668" s="10"/>
      <c r="F1668" s="17"/>
      <c r="G1668" s="17"/>
      <c r="H1668" s="57">
        <f aca="true" t="shared" si="65" ref="H1668:H1717">H1667-B1668</f>
        <v>-205000</v>
      </c>
      <c r="I1668" s="58">
        <f t="shared" si="64"/>
        <v>418.3673469387755</v>
      </c>
      <c r="J1668" s="59"/>
      <c r="K1668" s="59"/>
      <c r="L1668" s="59"/>
      <c r="M1668" s="2">
        <v>490</v>
      </c>
    </row>
    <row r="1669" spans="2:13" ht="12.75">
      <c r="B1669" s="270"/>
      <c r="H1669" s="5">
        <v>0</v>
      </c>
      <c r="I1669" s="38">
        <f t="shared" si="64"/>
        <v>0</v>
      </c>
      <c r="K1669"/>
      <c r="M1669" s="2">
        <v>490</v>
      </c>
    </row>
    <row r="1670" spans="2:13" ht="12.75">
      <c r="B1670" s="270"/>
      <c r="H1670" s="5">
        <f t="shared" si="65"/>
        <v>0</v>
      </c>
      <c r="I1670" s="38">
        <f t="shared" si="64"/>
        <v>0</v>
      </c>
      <c r="K1670"/>
      <c r="M1670" s="2">
        <v>490</v>
      </c>
    </row>
    <row r="1671" spans="2:13" ht="12.75">
      <c r="B1671" s="270">
        <v>5000</v>
      </c>
      <c r="C1671" s="98" t="s">
        <v>722</v>
      </c>
      <c r="D1671" s="1" t="s">
        <v>620</v>
      </c>
      <c r="E1671" s="96" t="s">
        <v>723</v>
      </c>
      <c r="F1671" s="26" t="s">
        <v>717</v>
      </c>
      <c r="G1671" s="97" t="s">
        <v>34</v>
      </c>
      <c r="H1671" s="5">
        <f t="shared" si="65"/>
        <v>-5000</v>
      </c>
      <c r="I1671" s="38">
        <f t="shared" si="64"/>
        <v>10.204081632653061</v>
      </c>
      <c r="K1671" t="s">
        <v>719</v>
      </c>
      <c r="M1671" s="2">
        <v>490</v>
      </c>
    </row>
    <row r="1672" spans="2:13" ht="12.75">
      <c r="B1672" s="270">
        <v>5000</v>
      </c>
      <c r="C1672" s="98" t="s">
        <v>724</v>
      </c>
      <c r="D1672" s="1" t="s">
        <v>620</v>
      </c>
      <c r="E1672" s="96" t="s">
        <v>723</v>
      </c>
      <c r="F1672" s="26" t="s">
        <v>717</v>
      </c>
      <c r="G1672" s="99" t="s">
        <v>74</v>
      </c>
      <c r="H1672" s="5">
        <f t="shared" si="65"/>
        <v>-10000</v>
      </c>
      <c r="I1672" s="38">
        <f t="shared" si="64"/>
        <v>10.204081632653061</v>
      </c>
      <c r="K1672" t="s">
        <v>719</v>
      </c>
      <c r="M1672" s="2">
        <v>490</v>
      </c>
    </row>
    <row r="1673" spans="2:13" ht="12.75">
      <c r="B1673" s="270">
        <v>5000</v>
      </c>
      <c r="C1673" s="98" t="s">
        <v>725</v>
      </c>
      <c r="D1673" s="1" t="s">
        <v>620</v>
      </c>
      <c r="E1673" s="96" t="s">
        <v>723</v>
      </c>
      <c r="F1673" s="26" t="s">
        <v>717</v>
      </c>
      <c r="G1673" s="96" t="s">
        <v>74</v>
      </c>
      <c r="H1673" s="5">
        <f t="shared" si="65"/>
        <v>-15000</v>
      </c>
      <c r="I1673" s="38">
        <f t="shared" si="64"/>
        <v>10.204081632653061</v>
      </c>
      <c r="K1673" t="s">
        <v>719</v>
      </c>
      <c r="M1673" s="2">
        <v>490</v>
      </c>
    </row>
    <row r="1674" spans="2:13" ht="12.75">
      <c r="B1674" s="270">
        <v>5000</v>
      </c>
      <c r="C1674" s="98" t="s">
        <v>725</v>
      </c>
      <c r="D1674" s="1" t="s">
        <v>620</v>
      </c>
      <c r="E1674" s="96" t="s">
        <v>723</v>
      </c>
      <c r="F1674" s="26" t="s">
        <v>717</v>
      </c>
      <c r="G1674" s="96" t="s">
        <v>74</v>
      </c>
      <c r="H1674" s="5">
        <f t="shared" si="65"/>
        <v>-20000</v>
      </c>
      <c r="I1674" s="38">
        <f t="shared" si="64"/>
        <v>10.204081632653061</v>
      </c>
      <c r="K1674" t="s">
        <v>719</v>
      </c>
      <c r="M1674" s="2">
        <v>490</v>
      </c>
    </row>
    <row r="1675" spans="2:13" ht="12.75">
      <c r="B1675" s="270">
        <v>5000</v>
      </c>
      <c r="C1675" s="98" t="s">
        <v>724</v>
      </c>
      <c r="D1675" s="1" t="s">
        <v>620</v>
      </c>
      <c r="E1675" s="96" t="s">
        <v>723</v>
      </c>
      <c r="F1675" s="26" t="s">
        <v>717</v>
      </c>
      <c r="G1675" s="96" t="s">
        <v>72</v>
      </c>
      <c r="H1675" s="5">
        <f t="shared" si="65"/>
        <v>-25000</v>
      </c>
      <c r="I1675" s="38">
        <f t="shared" si="64"/>
        <v>10.204081632653061</v>
      </c>
      <c r="K1675" t="s">
        <v>719</v>
      </c>
      <c r="M1675" s="2">
        <v>490</v>
      </c>
    </row>
    <row r="1676" spans="2:13" ht="12.75">
      <c r="B1676" s="270">
        <v>5000</v>
      </c>
      <c r="C1676" s="98" t="s">
        <v>724</v>
      </c>
      <c r="D1676" s="1" t="s">
        <v>620</v>
      </c>
      <c r="E1676" s="96" t="s">
        <v>723</v>
      </c>
      <c r="F1676" s="26" t="s">
        <v>717</v>
      </c>
      <c r="G1676" s="96" t="s">
        <v>72</v>
      </c>
      <c r="H1676" s="5">
        <f t="shared" si="65"/>
        <v>-30000</v>
      </c>
      <c r="I1676" s="38">
        <f t="shared" si="64"/>
        <v>10.204081632653061</v>
      </c>
      <c r="K1676" t="s">
        <v>719</v>
      </c>
      <c r="M1676" s="2">
        <v>490</v>
      </c>
    </row>
    <row r="1677" spans="2:13" ht="12.75">
      <c r="B1677" s="270">
        <v>5000</v>
      </c>
      <c r="C1677" s="98" t="s">
        <v>725</v>
      </c>
      <c r="D1677" s="1" t="s">
        <v>620</v>
      </c>
      <c r="E1677" s="96" t="s">
        <v>723</v>
      </c>
      <c r="F1677" s="26" t="s">
        <v>717</v>
      </c>
      <c r="G1677" s="96" t="s">
        <v>72</v>
      </c>
      <c r="H1677" s="5">
        <f t="shared" si="65"/>
        <v>-35000</v>
      </c>
      <c r="I1677" s="38">
        <f t="shared" si="64"/>
        <v>10.204081632653061</v>
      </c>
      <c r="K1677" t="s">
        <v>719</v>
      </c>
      <c r="M1677" s="2">
        <v>490</v>
      </c>
    </row>
    <row r="1678" spans="2:13" ht="12.75">
      <c r="B1678" s="270">
        <v>5000</v>
      </c>
      <c r="C1678" s="98" t="s">
        <v>726</v>
      </c>
      <c r="D1678" s="1" t="s">
        <v>620</v>
      </c>
      <c r="E1678" s="96" t="s">
        <v>723</v>
      </c>
      <c r="F1678" s="26" t="s">
        <v>717</v>
      </c>
      <c r="G1678" s="96" t="s">
        <v>72</v>
      </c>
      <c r="H1678" s="5">
        <f>H1677-B1678</f>
        <v>-40000</v>
      </c>
      <c r="I1678" s="38">
        <f t="shared" si="64"/>
        <v>10.204081632653061</v>
      </c>
      <c r="K1678" t="s">
        <v>719</v>
      </c>
      <c r="M1678" s="2">
        <v>490</v>
      </c>
    </row>
    <row r="1679" spans="1:13" s="59" customFormat="1" ht="12.75">
      <c r="A1679" s="1"/>
      <c r="B1679" s="270">
        <v>5000</v>
      </c>
      <c r="C1679" s="98" t="s">
        <v>724</v>
      </c>
      <c r="D1679" s="1" t="s">
        <v>620</v>
      </c>
      <c r="E1679" s="96" t="s">
        <v>723</v>
      </c>
      <c r="F1679" s="26" t="s">
        <v>717</v>
      </c>
      <c r="G1679" s="97" t="s">
        <v>72</v>
      </c>
      <c r="H1679" s="5">
        <f t="shared" si="65"/>
        <v>-45000</v>
      </c>
      <c r="I1679" s="38">
        <f t="shared" si="64"/>
        <v>10.204081632653061</v>
      </c>
      <c r="J1679"/>
      <c r="K1679" t="s">
        <v>719</v>
      </c>
      <c r="L1679"/>
      <c r="M1679" s="2">
        <v>490</v>
      </c>
    </row>
    <row r="1680" spans="2:13" ht="12.75">
      <c r="B1680" s="270">
        <v>5000</v>
      </c>
      <c r="C1680" s="95" t="s">
        <v>725</v>
      </c>
      <c r="D1680" s="1" t="s">
        <v>620</v>
      </c>
      <c r="E1680" s="96" t="s">
        <v>723</v>
      </c>
      <c r="F1680" s="26" t="s">
        <v>717</v>
      </c>
      <c r="G1680" s="96" t="s">
        <v>83</v>
      </c>
      <c r="H1680" s="5">
        <f t="shared" si="65"/>
        <v>-50000</v>
      </c>
      <c r="I1680" s="38">
        <f>+B1680/M1680</f>
        <v>10.204081632653061</v>
      </c>
      <c r="K1680" t="s">
        <v>719</v>
      </c>
      <c r="M1680" s="2">
        <v>490</v>
      </c>
    </row>
    <row r="1681" spans="2:13" ht="12.75">
      <c r="B1681" s="270">
        <v>5000</v>
      </c>
      <c r="C1681" s="95" t="s">
        <v>727</v>
      </c>
      <c r="D1681" s="1" t="s">
        <v>620</v>
      </c>
      <c r="E1681" s="96" t="s">
        <v>723</v>
      </c>
      <c r="F1681" s="26" t="s">
        <v>717</v>
      </c>
      <c r="G1681" s="97" t="s">
        <v>83</v>
      </c>
      <c r="H1681" s="5">
        <f t="shared" si="65"/>
        <v>-55000</v>
      </c>
      <c r="I1681" s="38">
        <f t="shared" si="64"/>
        <v>10.204081632653061</v>
      </c>
      <c r="K1681" t="s">
        <v>719</v>
      </c>
      <c r="M1681" s="2">
        <v>490</v>
      </c>
    </row>
    <row r="1682" spans="2:13" ht="12.75">
      <c r="B1682" s="270">
        <v>5000</v>
      </c>
      <c r="C1682" s="98" t="s">
        <v>725</v>
      </c>
      <c r="D1682" s="1" t="s">
        <v>620</v>
      </c>
      <c r="E1682" s="96" t="s">
        <v>723</v>
      </c>
      <c r="F1682" s="26" t="s">
        <v>717</v>
      </c>
      <c r="G1682" s="97" t="s">
        <v>83</v>
      </c>
      <c r="H1682" s="5">
        <f t="shared" si="65"/>
        <v>-60000</v>
      </c>
      <c r="I1682" s="38">
        <f t="shared" si="64"/>
        <v>10.204081632653061</v>
      </c>
      <c r="K1682" t="s">
        <v>719</v>
      </c>
      <c r="M1682" s="2">
        <v>490</v>
      </c>
    </row>
    <row r="1683" spans="2:13" ht="12.75">
      <c r="B1683" s="270">
        <v>5000</v>
      </c>
      <c r="C1683" s="98" t="s">
        <v>1180</v>
      </c>
      <c r="D1683" s="1" t="s">
        <v>620</v>
      </c>
      <c r="E1683" s="96" t="s">
        <v>723</v>
      </c>
      <c r="F1683" s="26" t="s">
        <v>717</v>
      </c>
      <c r="G1683" s="97" t="s">
        <v>140</v>
      </c>
      <c r="H1683" s="5">
        <f t="shared" si="65"/>
        <v>-65000</v>
      </c>
      <c r="I1683" s="38">
        <f>+B1683/M1683</f>
        <v>10.204081632653061</v>
      </c>
      <c r="K1683" t="s">
        <v>719</v>
      </c>
      <c r="M1683" s="2">
        <v>490</v>
      </c>
    </row>
    <row r="1684" spans="1:13" ht="12.75">
      <c r="A1684" s="10"/>
      <c r="B1684" s="86">
        <f>SUM(B1671:B1683)</f>
        <v>65000</v>
      </c>
      <c r="C1684" s="10"/>
      <c r="D1684" s="10"/>
      <c r="E1684" s="100" t="s">
        <v>723</v>
      </c>
      <c r="F1684" s="17"/>
      <c r="G1684" s="17"/>
      <c r="H1684" s="57"/>
      <c r="I1684" s="58">
        <f t="shared" si="64"/>
        <v>132.6530612244898</v>
      </c>
      <c r="J1684" s="59"/>
      <c r="K1684" s="59"/>
      <c r="L1684" s="59"/>
      <c r="M1684" s="2">
        <v>490</v>
      </c>
    </row>
    <row r="1685" spans="2:13" ht="12.75">
      <c r="B1685" s="270"/>
      <c r="H1685" s="5">
        <f t="shared" si="65"/>
        <v>0</v>
      </c>
      <c r="I1685" s="38">
        <f t="shared" si="64"/>
        <v>0</v>
      </c>
      <c r="K1685"/>
      <c r="M1685" s="2">
        <v>490</v>
      </c>
    </row>
    <row r="1686" spans="2:13" ht="12.75">
      <c r="B1686" s="270"/>
      <c r="H1686" s="5">
        <f t="shared" si="65"/>
        <v>0</v>
      </c>
      <c r="I1686" s="38">
        <f t="shared" si="64"/>
        <v>0</v>
      </c>
      <c r="K1686"/>
      <c r="M1686" s="2">
        <v>490</v>
      </c>
    </row>
    <row r="1687" spans="2:13" ht="12.75">
      <c r="B1687" s="270">
        <v>5000</v>
      </c>
      <c r="C1687" s="95" t="s">
        <v>724</v>
      </c>
      <c r="D1687" s="1" t="s">
        <v>620</v>
      </c>
      <c r="E1687" s="97" t="s">
        <v>728</v>
      </c>
      <c r="F1687" s="26" t="s">
        <v>717</v>
      </c>
      <c r="G1687" s="97" t="s">
        <v>223</v>
      </c>
      <c r="H1687" s="5">
        <f t="shared" si="65"/>
        <v>-5000</v>
      </c>
      <c r="I1687" s="38">
        <f t="shared" si="64"/>
        <v>10.204081632653061</v>
      </c>
      <c r="K1687" t="s">
        <v>719</v>
      </c>
      <c r="M1687" s="2">
        <v>490</v>
      </c>
    </row>
    <row r="1688" spans="2:13" ht="12.75">
      <c r="B1688" s="270">
        <v>5000</v>
      </c>
      <c r="C1688" s="95" t="s">
        <v>724</v>
      </c>
      <c r="D1688" s="1" t="s">
        <v>620</v>
      </c>
      <c r="E1688" s="97" t="s">
        <v>728</v>
      </c>
      <c r="F1688" s="26" t="s">
        <v>717</v>
      </c>
      <c r="G1688" s="97" t="s">
        <v>223</v>
      </c>
      <c r="H1688" s="5">
        <f t="shared" si="65"/>
        <v>-10000</v>
      </c>
      <c r="I1688" s="38">
        <f t="shared" si="64"/>
        <v>10.204081632653061</v>
      </c>
      <c r="K1688" t="s">
        <v>719</v>
      </c>
      <c r="M1688" s="2">
        <v>490</v>
      </c>
    </row>
    <row r="1689" spans="1:13" s="59" customFormat="1" ht="12.75">
      <c r="A1689" s="1"/>
      <c r="B1689" s="270">
        <v>5000</v>
      </c>
      <c r="C1689" s="95" t="s">
        <v>724</v>
      </c>
      <c r="D1689" s="1" t="s">
        <v>620</v>
      </c>
      <c r="E1689" s="97" t="s">
        <v>728</v>
      </c>
      <c r="F1689" s="26" t="s">
        <v>717</v>
      </c>
      <c r="G1689" s="97" t="s">
        <v>223</v>
      </c>
      <c r="H1689" s="5">
        <f t="shared" si="65"/>
        <v>-15000</v>
      </c>
      <c r="I1689" s="38">
        <f t="shared" si="64"/>
        <v>10.204081632653061</v>
      </c>
      <c r="J1689"/>
      <c r="K1689" t="s">
        <v>719</v>
      </c>
      <c r="L1689"/>
      <c r="M1689" s="2">
        <v>490</v>
      </c>
    </row>
    <row r="1690" spans="2:13" ht="12.75">
      <c r="B1690" s="270">
        <v>5000</v>
      </c>
      <c r="C1690" s="95" t="s">
        <v>724</v>
      </c>
      <c r="D1690" s="1" t="s">
        <v>620</v>
      </c>
      <c r="E1690" s="97" t="s">
        <v>728</v>
      </c>
      <c r="F1690" s="26" t="s">
        <v>717</v>
      </c>
      <c r="G1690" s="97" t="s">
        <v>223</v>
      </c>
      <c r="H1690" s="5">
        <f t="shared" si="65"/>
        <v>-20000</v>
      </c>
      <c r="I1690" s="38">
        <f t="shared" si="64"/>
        <v>10.204081632653061</v>
      </c>
      <c r="K1690" t="s">
        <v>719</v>
      </c>
      <c r="M1690" s="2">
        <v>490</v>
      </c>
    </row>
    <row r="1691" spans="2:13" ht="12.75">
      <c r="B1691" s="270">
        <v>5000</v>
      </c>
      <c r="C1691" s="101" t="s">
        <v>724</v>
      </c>
      <c r="D1691" s="1" t="s">
        <v>620</v>
      </c>
      <c r="E1691" s="97" t="s">
        <v>728</v>
      </c>
      <c r="F1691" s="26" t="s">
        <v>717</v>
      </c>
      <c r="G1691" s="97" t="s">
        <v>225</v>
      </c>
      <c r="H1691" s="5">
        <f t="shared" si="65"/>
        <v>-25000</v>
      </c>
      <c r="I1691" s="38">
        <f t="shared" si="64"/>
        <v>10.204081632653061</v>
      </c>
      <c r="K1691" t="s">
        <v>719</v>
      </c>
      <c r="M1691" s="2">
        <v>490</v>
      </c>
    </row>
    <row r="1692" spans="2:13" ht="12.75">
      <c r="B1692" s="270">
        <v>5000</v>
      </c>
      <c r="C1692" s="101" t="s">
        <v>725</v>
      </c>
      <c r="D1692" s="1" t="s">
        <v>620</v>
      </c>
      <c r="E1692" s="97" t="s">
        <v>728</v>
      </c>
      <c r="F1692" s="26" t="s">
        <v>717</v>
      </c>
      <c r="G1692" s="96" t="s">
        <v>225</v>
      </c>
      <c r="H1692" s="5">
        <f t="shared" si="65"/>
        <v>-30000</v>
      </c>
      <c r="I1692" s="38">
        <f t="shared" si="64"/>
        <v>10.204081632653061</v>
      </c>
      <c r="K1692" t="s">
        <v>719</v>
      </c>
      <c r="M1692" s="2">
        <v>490</v>
      </c>
    </row>
    <row r="1693" spans="1:13" ht="12.75">
      <c r="A1693" s="10"/>
      <c r="B1693" s="86">
        <f>SUM(B1687:B1692)</f>
        <v>30000</v>
      </c>
      <c r="C1693" s="10"/>
      <c r="D1693" s="10"/>
      <c r="E1693" s="10" t="s">
        <v>1143</v>
      </c>
      <c r="F1693" s="17"/>
      <c r="G1693" s="17"/>
      <c r="H1693" s="57"/>
      <c r="I1693" s="58">
        <f t="shared" si="64"/>
        <v>61.224489795918366</v>
      </c>
      <c r="J1693" s="59"/>
      <c r="K1693" s="59"/>
      <c r="L1693" s="59"/>
      <c r="M1693" s="2">
        <v>490</v>
      </c>
    </row>
    <row r="1694" spans="2:13" ht="12.75">
      <c r="B1694" s="270"/>
      <c r="H1694" s="5">
        <f t="shared" si="65"/>
        <v>0</v>
      </c>
      <c r="I1694" s="38">
        <f t="shared" si="64"/>
        <v>0</v>
      </c>
      <c r="K1694"/>
      <c r="M1694" s="2">
        <v>490</v>
      </c>
    </row>
    <row r="1695" spans="2:13" ht="12.75">
      <c r="B1695" s="270"/>
      <c r="H1695" s="5">
        <f t="shared" si="65"/>
        <v>0</v>
      </c>
      <c r="I1695" s="38">
        <f aca="true" t="shared" si="66" ref="I1695:I1763">+B1695/M1695</f>
        <v>0</v>
      </c>
      <c r="K1695"/>
      <c r="M1695" s="2">
        <v>490</v>
      </c>
    </row>
    <row r="1696" spans="2:13" ht="12.75">
      <c r="B1696" s="270">
        <v>5000</v>
      </c>
      <c r="C1696" s="95" t="s">
        <v>724</v>
      </c>
      <c r="D1696" s="1" t="s">
        <v>620</v>
      </c>
      <c r="E1696" s="96" t="s">
        <v>729</v>
      </c>
      <c r="F1696" s="26" t="s">
        <v>730</v>
      </c>
      <c r="G1696" s="97" t="s">
        <v>213</v>
      </c>
      <c r="H1696" s="5">
        <f t="shared" si="65"/>
        <v>-5000</v>
      </c>
      <c r="I1696" s="38">
        <f t="shared" si="66"/>
        <v>10.204081632653061</v>
      </c>
      <c r="K1696" t="s">
        <v>719</v>
      </c>
      <c r="M1696" s="2">
        <v>490</v>
      </c>
    </row>
    <row r="1697" spans="2:13" ht="12.75">
      <c r="B1697" s="270">
        <v>5000</v>
      </c>
      <c r="C1697" s="98" t="s">
        <v>722</v>
      </c>
      <c r="D1697" s="1" t="s">
        <v>620</v>
      </c>
      <c r="E1697" s="96" t="s">
        <v>729</v>
      </c>
      <c r="F1697" s="26" t="s">
        <v>717</v>
      </c>
      <c r="G1697" s="97" t="s">
        <v>213</v>
      </c>
      <c r="H1697" s="5">
        <f t="shared" si="65"/>
        <v>-10000</v>
      </c>
      <c r="I1697" s="38">
        <f t="shared" si="66"/>
        <v>10.204081632653061</v>
      </c>
      <c r="K1697" t="s">
        <v>719</v>
      </c>
      <c r="M1697" s="2">
        <v>490</v>
      </c>
    </row>
    <row r="1698" spans="2:13" ht="12.75">
      <c r="B1698" s="270">
        <v>5000</v>
      </c>
      <c r="C1698" s="95" t="s">
        <v>724</v>
      </c>
      <c r="D1698" s="1" t="s">
        <v>620</v>
      </c>
      <c r="E1698" s="96" t="s">
        <v>729</v>
      </c>
      <c r="F1698" s="26" t="s">
        <v>717</v>
      </c>
      <c r="G1698" s="97" t="s">
        <v>213</v>
      </c>
      <c r="H1698" s="5">
        <f t="shared" si="65"/>
        <v>-15000</v>
      </c>
      <c r="I1698" s="38">
        <f t="shared" si="66"/>
        <v>10.204081632653061</v>
      </c>
      <c r="K1698" t="s">
        <v>719</v>
      </c>
      <c r="M1698" s="2">
        <v>490</v>
      </c>
    </row>
    <row r="1699" spans="1:13" s="59" customFormat="1" ht="12.75">
      <c r="A1699" s="1"/>
      <c r="B1699" s="270">
        <v>5000</v>
      </c>
      <c r="C1699" s="95" t="s">
        <v>725</v>
      </c>
      <c r="D1699" s="1" t="s">
        <v>620</v>
      </c>
      <c r="E1699" s="96" t="s">
        <v>729</v>
      </c>
      <c r="F1699" s="26" t="s">
        <v>717</v>
      </c>
      <c r="G1699" s="97" t="s">
        <v>213</v>
      </c>
      <c r="H1699" s="5">
        <f t="shared" si="65"/>
        <v>-20000</v>
      </c>
      <c r="I1699" s="38">
        <f t="shared" si="66"/>
        <v>10.204081632653061</v>
      </c>
      <c r="J1699"/>
      <c r="K1699" t="s">
        <v>719</v>
      </c>
      <c r="L1699"/>
      <c r="M1699" s="2">
        <v>490</v>
      </c>
    </row>
    <row r="1700" spans="2:13" ht="12.75">
      <c r="B1700" s="270">
        <v>5000</v>
      </c>
      <c r="C1700" s="95" t="s">
        <v>724</v>
      </c>
      <c r="D1700" s="1" t="s">
        <v>620</v>
      </c>
      <c r="E1700" s="96" t="s">
        <v>729</v>
      </c>
      <c r="F1700" s="26" t="s">
        <v>717</v>
      </c>
      <c r="G1700" s="97" t="s">
        <v>219</v>
      </c>
      <c r="H1700" s="5">
        <f t="shared" si="65"/>
        <v>-25000</v>
      </c>
      <c r="I1700" s="38">
        <f t="shared" si="66"/>
        <v>10.204081632653061</v>
      </c>
      <c r="K1700" t="s">
        <v>719</v>
      </c>
      <c r="M1700" s="2">
        <v>490</v>
      </c>
    </row>
    <row r="1701" spans="2:13" ht="12.75">
      <c r="B1701" s="270">
        <v>5000</v>
      </c>
      <c r="C1701" s="95" t="s">
        <v>724</v>
      </c>
      <c r="D1701" s="1" t="s">
        <v>620</v>
      </c>
      <c r="E1701" s="96" t="s">
        <v>729</v>
      </c>
      <c r="F1701" s="26" t="s">
        <v>717</v>
      </c>
      <c r="G1701" s="97" t="s">
        <v>219</v>
      </c>
      <c r="H1701" s="5">
        <f t="shared" si="65"/>
        <v>-30000</v>
      </c>
      <c r="I1701" s="38">
        <f t="shared" si="66"/>
        <v>10.204081632653061</v>
      </c>
      <c r="K1701" t="s">
        <v>719</v>
      </c>
      <c r="M1701" s="2">
        <v>490</v>
      </c>
    </row>
    <row r="1702" spans="2:13" ht="12.75">
      <c r="B1702" s="270">
        <v>5000</v>
      </c>
      <c r="C1702" s="95" t="s">
        <v>724</v>
      </c>
      <c r="D1702" s="1" t="s">
        <v>620</v>
      </c>
      <c r="E1702" s="96" t="s">
        <v>729</v>
      </c>
      <c r="F1702" s="26" t="s">
        <v>717</v>
      </c>
      <c r="G1702" s="97" t="s">
        <v>731</v>
      </c>
      <c r="H1702" s="5">
        <f t="shared" si="65"/>
        <v>-35000</v>
      </c>
      <c r="I1702" s="38">
        <f t="shared" si="66"/>
        <v>10.204081632653061</v>
      </c>
      <c r="K1702" t="s">
        <v>719</v>
      </c>
      <c r="M1702" s="2">
        <v>490</v>
      </c>
    </row>
    <row r="1703" spans="1:13" ht="12.75">
      <c r="A1703" s="10"/>
      <c r="B1703" s="86">
        <f>SUM(B1696:B1702)</f>
        <v>35000</v>
      </c>
      <c r="C1703" s="10"/>
      <c r="D1703" s="10"/>
      <c r="E1703" s="10" t="s">
        <v>1144</v>
      </c>
      <c r="F1703" s="17"/>
      <c r="G1703" s="17"/>
      <c r="H1703" s="57"/>
      <c r="I1703" s="58">
        <f t="shared" si="66"/>
        <v>71.42857142857143</v>
      </c>
      <c r="J1703" s="59"/>
      <c r="K1703" s="59"/>
      <c r="L1703" s="59"/>
      <c r="M1703" s="2">
        <v>490</v>
      </c>
    </row>
    <row r="1704" spans="2:13" ht="12.75">
      <c r="B1704" s="270"/>
      <c r="H1704" s="5">
        <f t="shared" si="65"/>
        <v>0</v>
      </c>
      <c r="I1704" s="38">
        <f t="shared" si="66"/>
        <v>0</v>
      </c>
      <c r="K1704"/>
      <c r="M1704" s="2">
        <v>490</v>
      </c>
    </row>
    <row r="1705" spans="1:13" s="59" customFormat="1" ht="12.75">
      <c r="A1705" s="1"/>
      <c r="B1705" s="270"/>
      <c r="C1705" s="1"/>
      <c r="D1705" s="1"/>
      <c r="E1705" s="1"/>
      <c r="F1705" s="26"/>
      <c r="G1705" s="26"/>
      <c r="H1705" s="5">
        <f t="shared" si="65"/>
        <v>0</v>
      </c>
      <c r="I1705" s="38">
        <f t="shared" si="66"/>
        <v>0</v>
      </c>
      <c r="J1705"/>
      <c r="K1705"/>
      <c r="L1705"/>
      <c r="M1705" s="2">
        <v>490</v>
      </c>
    </row>
    <row r="1706" spans="2:13" ht="12.75">
      <c r="B1706" s="270">
        <v>5000</v>
      </c>
      <c r="C1706" s="98" t="s">
        <v>722</v>
      </c>
      <c r="D1706" s="1" t="s">
        <v>620</v>
      </c>
      <c r="E1706" s="97" t="s">
        <v>732</v>
      </c>
      <c r="F1706" s="26" t="s">
        <v>717</v>
      </c>
      <c r="G1706" s="96" t="s">
        <v>34</v>
      </c>
      <c r="H1706" s="5">
        <f t="shared" si="65"/>
        <v>-5000</v>
      </c>
      <c r="I1706" s="38">
        <f t="shared" si="66"/>
        <v>10.204081632653061</v>
      </c>
      <c r="K1706" t="s">
        <v>719</v>
      </c>
      <c r="M1706" s="2">
        <v>490</v>
      </c>
    </row>
    <row r="1707" spans="2:13" ht="12.75">
      <c r="B1707" s="270">
        <v>10000</v>
      </c>
      <c r="C1707" s="98" t="s">
        <v>1180</v>
      </c>
      <c r="D1707" s="1" t="s">
        <v>620</v>
      </c>
      <c r="E1707" s="97" t="s">
        <v>732</v>
      </c>
      <c r="F1707" s="26" t="s">
        <v>717</v>
      </c>
      <c r="G1707" s="96" t="s">
        <v>26</v>
      </c>
      <c r="H1707" s="5">
        <f>H1706-B1707</f>
        <v>-15000</v>
      </c>
      <c r="I1707" s="38">
        <f>+B1707/M1707</f>
        <v>20.408163265306122</v>
      </c>
      <c r="K1707" t="s">
        <v>719</v>
      </c>
      <c r="M1707" s="2">
        <v>490</v>
      </c>
    </row>
    <row r="1708" spans="2:13" ht="12.75">
      <c r="B1708" s="270">
        <v>5000</v>
      </c>
      <c r="C1708" s="98" t="s">
        <v>724</v>
      </c>
      <c r="D1708" s="1" t="s">
        <v>620</v>
      </c>
      <c r="E1708" s="97" t="s">
        <v>732</v>
      </c>
      <c r="F1708" s="26" t="s">
        <v>717</v>
      </c>
      <c r="G1708" s="97" t="s">
        <v>74</v>
      </c>
      <c r="H1708" s="5">
        <f>H1707-B1708</f>
        <v>-20000</v>
      </c>
      <c r="I1708" s="38">
        <f>+B1708/M1708</f>
        <v>10.204081632653061</v>
      </c>
      <c r="K1708" t="s">
        <v>719</v>
      </c>
      <c r="M1708" s="2">
        <v>490</v>
      </c>
    </row>
    <row r="1709" spans="2:13" ht="12.75">
      <c r="B1709" s="270">
        <v>5000</v>
      </c>
      <c r="C1709" s="101" t="s">
        <v>725</v>
      </c>
      <c r="D1709" s="1" t="s">
        <v>620</v>
      </c>
      <c r="E1709" s="97" t="s">
        <v>732</v>
      </c>
      <c r="F1709" s="26" t="s">
        <v>717</v>
      </c>
      <c r="G1709" s="97" t="s">
        <v>225</v>
      </c>
      <c r="H1709" s="5">
        <f t="shared" si="65"/>
        <v>-25000</v>
      </c>
      <c r="I1709" s="38">
        <f t="shared" si="66"/>
        <v>10.204081632653061</v>
      </c>
      <c r="K1709" t="s">
        <v>719</v>
      </c>
      <c r="M1709" s="2">
        <v>490</v>
      </c>
    </row>
    <row r="1710" spans="1:13" ht="12.75">
      <c r="A1710" s="10"/>
      <c r="B1710" s="86">
        <f>SUM(B1706:B1709)</f>
        <v>25000</v>
      </c>
      <c r="C1710" s="10"/>
      <c r="D1710" s="10"/>
      <c r="E1710" s="10" t="s">
        <v>732</v>
      </c>
      <c r="F1710" s="17"/>
      <c r="G1710" s="17"/>
      <c r="H1710" s="57"/>
      <c r="I1710" s="58">
        <f t="shared" si="66"/>
        <v>51.02040816326531</v>
      </c>
      <c r="J1710" s="59"/>
      <c r="K1710" s="59"/>
      <c r="L1710" s="59"/>
      <c r="M1710" s="2">
        <v>490</v>
      </c>
    </row>
    <row r="1711" spans="2:13" ht="12.75">
      <c r="B1711" s="270"/>
      <c r="H1711" s="5">
        <f t="shared" si="65"/>
        <v>0</v>
      </c>
      <c r="I1711" s="38">
        <f t="shared" si="66"/>
        <v>0</v>
      </c>
      <c r="K1711"/>
      <c r="M1711" s="2">
        <v>490</v>
      </c>
    </row>
    <row r="1712" spans="2:13" ht="12.75">
      <c r="B1712" s="270"/>
      <c r="H1712" s="5">
        <f t="shared" si="65"/>
        <v>0</v>
      </c>
      <c r="I1712" s="38">
        <f t="shared" si="66"/>
        <v>0</v>
      </c>
      <c r="K1712"/>
      <c r="M1712" s="2">
        <v>490</v>
      </c>
    </row>
    <row r="1713" spans="2:13" ht="12.75">
      <c r="B1713" s="270">
        <v>5000</v>
      </c>
      <c r="C1713" s="95" t="s">
        <v>724</v>
      </c>
      <c r="D1713" s="1" t="s">
        <v>620</v>
      </c>
      <c r="E1713" s="96" t="s">
        <v>733</v>
      </c>
      <c r="F1713" s="26" t="s">
        <v>717</v>
      </c>
      <c r="G1713" s="97" t="s">
        <v>138</v>
      </c>
      <c r="H1713" s="5">
        <f t="shared" si="65"/>
        <v>-5000</v>
      </c>
      <c r="I1713" s="38">
        <f t="shared" si="66"/>
        <v>10.204081632653061</v>
      </c>
      <c r="K1713" t="s">
        <v>719</v>
      </c>
      <c r="M1713" s="2">
        <v>490</v>
      </c>
    </row>
    <row r="1714" spans="2:13" ht="12.75">
      <c r="B1714" s="270">
        <v>5000</v>
      </c>
      <c r="C1714" s="95" t="s">
        <v>727</v>
      </c>
      <c r="D1714" s="1" t="s">
        <v>620</v>
      </c>
      <c r="E1714" s="96" t="s">
        <v>733</v>
      </c>
      <c r="F1714" s="26" t="s">
        <v>717</v>
      </c>
      <c r="G1714" s="97" t="s">
        <v>138</v>
      </c>
      <c r="H1714" s="5">
        <f t="shared" si="65"/>
        <v>-10000</v>
      </c>
      <c r="I1714" s="38">
        <f t="shared" si="66"/>
        <v>10.204081632653061</v>
      </c>
      <c r="K1714" t="s">
        <v>719</v>
      </c>
      <c r="M1714" s="2">
        <v>490</v>
      </c>
    </row>
    <row r="1715" spans="2:13" ht="12.75">
      <c r="B1715" s="270">
        <v>5000</v>
      </c>
      <c r="C1715" s="95" t="s">
        <v>724</v>
      </c>
      <c r="D1715" s="1" t="s">
        <v>620</v>
      </c>
      <c r="E1715" s="96" t="s">
        <v>733</v>
      </c>
      <c r="F1715" s="26" t="s">
        <v>717</v>
      </c>
      <c r="G1715" s="97" t="s">
        <v>138</v>
      </c>
      <c r="H1715" s="5">
        <f t="shared" si="65"/>
        <v>-15000</v>
      </c>
      <c r="I1715" s="38">
        <f t="shared" si="66"/>
        <v>10.204081632653061</v>
      </c>
      <c r="K1715" t="s">
        <v>719</v>
      </c>
      <c r="M1715" s="2">
        <v>490</v>
      </c>
    </row>
    <row r="1716" spans="2:13" ht="12.75">
      <c r="B1716" s="270">
        <v>5000</v>
      </c>
      <c r="C1716" s="95" t="s">
        <v>725</v>
      </c>
      <c r="D1716" s="1" t="s">
        <v>620</v>
      </c>
      <c r="E1716" s="96" t="s">
        <v>733</v>
      </c>
      <c r="F1716" s="26" t="s">
        <v>717</v>
      </c>
      <c r="G1716" s="97" t="s">
        <v>140</v>
      </c>
      <c r="H1716" s="5">
        <f t="shared" si="65"/>
        <v>-20000</v>
      </c>
      <c r="I1716" s="38">
        <f t="shared" si="66"/>
        <v>10.204081632653061</v>
      </c>
      <c r="K1716" t="s">
        <v>719</v>
      </c>
      <c r="M1716" s="2">
        <v>490</v>
      </c>
    </row>
    <row r="1717" spans="1:13" s="59" customFormat="1" ht="12.75">
      <c r="A1717" s="1"/>
      <c r="B1717" s="270">
        <v>5000</v>
      </c>
      <c r="C1717" s="95" t="s">
        <v>724</v>
      </c>
      <c r="D1717" s="1" t="s">
        <v>620</v>
      </c>
      <c r="E1717" s="96" t="s">
        <v>733</v>
      </c>
      <c r="F1717" s="26" t="s">
        <v>717</v>
      </c>
      <c r="G1717" s="97" t="s">
        <v>140</v>
      </c>
      <c r="H1717" s="5">
        <f t="shared" si="65"/>
        <v>-25000</v>
      </c>
      <c r="I1717" s="38">
        <f t="shared" si="66"/>
        <v>10.204081632653061</v>
      </c>
      <c r="J1717"/>
      <c r="K1717" t="s">
        <v>719</v>
      </c>
      <c r="L1717"/>
      <c r="M1717" s="2">
        <v>490</v>
      </c>
    </row>
    <row r="1718" spans="2:13" ht="12.75">
      <c r="B1718" s="270">
        <v>5000</v>
      </c>
      <c r="C1718" s="101" t="s">
        <v>725</v>
      </c>
      <c r="D1718" s="1" t="s">
        <v>620</v>
      </c>
      <c r="E1718" s="96" t="s">
        <v>733</v>
      </c>
      <c r="F1718" s="26" t="s">
        <v>717</v>
      </c>
      <c r="G1718" s="97" t="s">
        <v>140</v>
      </c>
      <c r="H1718" s="5">
        <f>H1717-B1718</f>
        <v>-30000</v>
      </c>
      <c r="I1718" s="38">
        <f t="shared" si="66"/>
        <v>10.204081632653061</v>
      </c>
      <c r="K1718" t="s">
        <v>719</v>
      </c>
      <c r="M1718" s="2">
        <v>490</v>
      </c>
    </row>
    <row r="1719" spans="2:13" ht="12.75">
      <c r="B1719" s="270">
        <v>5000</v>
      </c>
      <c r="C1719" s="95" t="s">
        <v>724</v>
      </c>
      <c r="D1719" s="1" t="s">
        <v>620</v>
      </c>
      <c r="E1719" s="96" t="s">
        <v>733</v>
      </c>
      <c r="F1719" s="26" t="s">
        <v>717</v>
      </c>
      <c r="G1719" s="97" t="s">
        <v>140</v>
      </c>
      <c r="H1719" s="5">
        <f>H1718-B1719</f>
        <v>-35000</v>
      </c>
      <c r="I1719" s="38">
        <f t="shared" si="66"/>
        <v>10.204081632653061</v>
      </c>
      <c r="K1719" t="s">
        <v>719</v>
      </c>
      <c r="M1719" s="2">
        <v>490</v>
      </c>
    </row>
    <row r="1720" spans="2:13" ht="12.75">
      <c r="B1720" s="270">
        <v>5000</v>
      </c>
      <c r="C1720" s="95" t="s">
        <v>724</v>
      </c>
      <c r="D1720" s="1" t="s">
        <v>620</v>
      </c>
      <c r="E1720" s="96" t="s">
        <v>733</v>
      </c>
      <c r="F1720" s="26" t="s">
        <v>717</v>
      </c>
      <c r="G1720" s="97" t="s">
        <v>140</v>
      </c>
      <c r="H1720" s="5">
        <f>H1719-B1720</f>
        <v>-40000</v>
      </c>
      <c r="I1720" s="38">
        <f t="shared" si="66"/>
        <v>10.204081632653061</v>
      </c>
      <c r="K1720" t="s">
        <v>719</v>
      </c>
      <c r="M1720" s="2">
        <v>490</v>
      </c>
    </row>
    <row r="1721" spans="1:13" s="59" customFormat="1" ht="12.75">
      <c r="A1721" s="10"/>
      <c r="B1721" s="86">
        <f>SUM(B1713:B1720)</f>
        <v>40000</v>
      </c>
      <c r="C1721" s="10"/>
      <c r="D1721" s="10"/>
      <c r="E1721" s="100" t="s">
        <v>733</v>
      </c>
      <c r="F1721" s="17"/>
      <c r="G1721" s="17"/>
      <c r="H1721" s="57"/>
      <c r="I1721" s="58">
        <f t="shared" si="66"/>
        <v>81.63265306122449</v>
      </c>
      <c r="M1721" s="2">
        <v>490</v>
      </c>
    </row>
    <row r="1722" spans="2:13" ht="12.75">
      <c r="B1722" s="271"/>
      <c r="H1722" s="5">
        <f>H1721-B1722</f>
        <v>0</v>
      </c>
      <c r="I1722" s="38">
        <f t="shared" si="66"/>
        <v>0</v>
      </c>
      <c r="K1722"/>
      <c r="M1722" s="2">
        <v>490</v>
      </c>
    </row>
    <row r="1723" spans="2:13" ht="12.75">
      <c r="B1723" s="270"/>
      <c r="H1723" s="5">
        <f>H1722-B1723</f>
        <v>0</v>
      </c>
      <c r="I1723" s="38">
        <f t="shared" si="66"/>
        <v>0</v>
      </c>
      <c r="K1723"/>
      <c r="M1723" s="2">
        <v>490</v>
      </c>
    </row>
    <row r="1724" spans="1:13" s="59" customFormat="1" ht="12.75">
      <c r="A1724" s="1"/>
      <c r="B1724" s="270">
        <v>5000</v>
      </c>
      <c r="C1724" s="95" t="s">
        <v>724</v>
      </c>
      <c r="D1724" s="1" t="s">
        <v>620</v>
      </c>
      <c r="E1724" s="96" t="s">
        <v>734</v>
      </c>
      <c r="F1724" s="26" t="s">
        <v>717</v>
      </c>
      <c r="G1724" s="97" t="s">
        <v>138</v>
      </c>
      <c r="H1724" s="5">
        <f>H1723-B1724</f>
        <v>-5000</v>
      </c>
      <c r="I1724" s="38">
        <f t="shared" si="66"/>
        <v>10.204081632653061</v>
      </c>
      <c r="J1724"/>
      <c r="K1724" t="s">
        <v>719</v>
      </c>
      <c r="L1724"/>
      <c r="M1724" s="2">
        <v>490</v>
      </c>
    </row>
    <row r="1725" spans="1:13" s="14" customFormat="1" ht="12.75">
      <c r="A1725" s="10"/>
      <c r="B1725" s="86">
        <f>SUM(B1724)</f>
        <v>5000</v>
      </c>
      <c r="C1725" s="10"/>
      <c r="D1725" s="10"/>
      <c r="E1725" s="10" t="s">
        <v>734</v>
      </c>
      <c r="F1725" s="17"/>
      <c r="G1725" s="17"/>
      <c r="H1725" s="57">
        <v>0</v>
      </c>
      <c r="I1725" s="58">
        <f t="shared" si="66"/>
        <v>10.204081632653061</v>
      </c>
      <c r="J1725" s="59"/>
      <c r="K1725" s="59"/>
      <c r="L1725" s="59"/>
      <c r="M1725" s="2">
        <v>490</v>
      </c>
    </row>
    <row r="1726" spans="2:13" ht="12.75">
      <c r="B1726" s="270"/>
      <c r="H1726" s="5">
        <f>H1725-B1726</f>
        <v>0</v>
      </c>
      <c r="I1726" s="38">
        <f t="shared" si="66"/>
        <v>0</v>
      </c>
      <c r="K1726"/>
      <c r="M1726" s="2">
        <v>490</v>
      </c>
    </row>
    <row r="1727" spans="2:13" ht="12.75">
      <c r="B1727" s="270"/>
      <c r="H1727" s="5">
        <f>H1726-B1727</f>
        <v>0</v>
      </c>
      <c r="I1727" s="38">
        <f>+B1727/M1727</f>
        <v>0</v>
      </c>
      <c r="K1727"/>
      <c r="M1727" s="2">
        <v>490</v>
      </c>
    </row>
    <row r="1728" spans="2:13" ht="12.75">
      <c r="B1728" s="270">
        <v>5000</v>
      </c>
      <c r="C1728" s="98" t="s">
        <v>722</v>
      </c>
      <c r="D1728" s="1" t="s">
        <v>620</v>
      </c>
      <c r="E1728" s="1" t="s">
        <v>1189</v>
      </c>
      <c r="F1728" s="26" t="s">
        <v>717</v>
      </c>
      <c r="G1728" s="26" t="s">
        <v>213</v>
      </c>
      <c r="H1728" s="5">
        <f>H1727-B1728</f>
        <v>-5000</v>
      </c>
      <c r="I1728" s="38">
        <f>+B1728/M1728</f>
        <v>10.204081632653061</v>
      </c>
      <c r="K1728"/>
      <c r="M1728" s="2">
        <v>490</v>
      </c>
    </row>
    <row r="1729" spans="1:13" s="59" customFormat="1" ht="12.75">
      <c r="A1729" s="10"/>
      <c r="B1729" s="86">
        <f>SUM(B1728)</f>
        <v>5000</v>
      </c>
      <c r="C1729" s="10"/>
      <c r="D1729" s="10"/>
      <c r="E1729" s="10" t="s">
        <v>1189</v>
      </c>
      <c r="F1729" s="17"/>
      <c r="G1729" s="17"/>
      <c r="H1729" s="57">
        <v>0</v>
      </c>
      <c r="I1729" s="58">
        <f>+B1729/M1729</f>
        <v>10.204081632653061</v>
      </c>
      <c r="M1729" s="61">
        <v>490</v>
      </c>
    </row>
    <row r="1730" spans="2:13" ht="12.75">
      <c r="B1730" s="270"/>
      <c r="H1730" s="5">
        <f>H1729-B1730</f>
        <v>0</v>
      </c>
      <c r="I1730" s="38">
        <f>+B1730/M1730</f>
        <v>0</v>
      </c>
      <c r="K1730"/>
      <c r="M1730" s="2">
        <v>490</v>
      </c>
    </row>
    <row r="1731" spans="1:13" s="59" customFormat="1" ht="12.75">
      <c r="A1731" s="1"/>
      <c r="B1731" s="270"/>
      <c r="C1731" s="1"/>
      <c r="D1731" s="1"/>
      <c r="E1731" s="1"/>
      <c r="F1731" s="26"/>
      <c r="G1731" s="26"/>
      <c r="H1731" s="5">
        <f>H1730-B1731</f>
        <v>0</v>
      </c>
      <c r="I1731" s="38">
        <f>+B1731/M1731</f>
        <v>0</v>
      </c>
      <c r="J1731"/>
      <c r="K1731"/>
      <c r="L1731"/>
      <c r="M1731" s="2">
        <v>490</v>
      </c>
    </row>
    <row r="1732" spans="1:13" s="14" customFormat="1" ht="12.75">
      <c r="A1732" s="10"/>
      <c r="B1732" s="86">
        <f>B1735+B1739</f>
        <v>31000</v>
      </c>
      <c r="C1732" s="94" t="s">
        <v>735</v>
      </c>
      <c r="D1732" s="10"/>
      <c r="E1732" s="10"/>
      <c r="F1732" s="17"/>
      <c r="G1732" s="17"/>
      <c r="H1732" s="57">
        <f>H1731-B1732</f>
        <v>-31000</v>
      </c>
      <c r="I1732" s="58">
        <f t="shared" si="66"/>
        <v>63.265306122448976</v>
      </c>
      <c r="J1732" s="59"/>
      <c r="K1732" s="59"/>
      <c r="L1732" s="59"/>
      <c r="M1732" s="2">
        <v>490</v>
      </c>
    </row>
    <row r="1733" spans="1:13" s="14" customFormat="1" ht="12.75">
      <c r="A1733" s="11"/>
      <c r="B1733" s="102"/>
      <c r="C1733" s="11"/>
      <c r="D1733" s="11"/>
      <c r="E1733" s="11"/>
      <c r="F1733" s="29"/>
      <c r="G1733" s="29"/>
      <c r="H1733" s="5">
        <v>0</v>
      </c>
      <c r="I1733" s="38">
        <f t="shared" si="66"/>
        <v>0</v>
      </c>
      <c r="M1733" s="2">
        <v>490</v>
      </c>
    </row>
    <row r="1734" spans="2:13" ht="12.75">
      <c r="B1734" s="270">
        <v>15000</v>
      </c>
      <c r="C1734" s="1" t="s">
        <v>736</v>
      </c>
      <c r="D1734" s="11" t="s">
        <v>620</v>
      </c>
      <c r="E1734" s="1" t="s">
        <v>737</v>
      </c>
      <c r="F1734" s="26" t="s">
        <v>738</v>
      </c>
      <c r="G1734" s="26" t="s">
        <v>712</v>
      </c>
      <c r="H1734" s="5">
        <f>H1733-B1734</f>
        <v>-15000</v>
      </c>
      <c r="I1734" s="38">
        <f t="shared" si="66"/>
        <v>30.612244897959183</v>
      </c>
      <c r="K1734" s="14" t="s">
        <v>694</v>
      </c>
      <c r="M1734" s="2">
        <v>490</v>
      </c>
    </row>
    <row r="1735" spans="1:13" s="59" customFormat="1" ht="12.75">
      <c r="A1735" s="10"/>
      <c r="B1735" s="86">
        <f>SUM(B1734)</f>
        <v>15000</v>
      </c>
      <c r="C1735" s="10"/>
      <c r="D1735" s="10"/>
      <c r="E1735" s="10" t="s">
        <v>737</v>
      </c>
      <c r="F1735" s="17"/>
      <c r="G1735" s="17"/>
      <c r="H1735" s="57">
        <v>0</v>
      </c>
      <c r="I1735" s="58">
        <f t="shared" si="66"/>
        <v>30.612244897959183</v>
      </c>
      <c r="M1735" s="2">
        <v>490</v>
      </c>
    </row>
    <row r="1736" spans="1:13" ht="12.75">
      <c r="A1736" s="11"/>
      <c r="B1736" s="85"/>
      <c r="C1736" s="11"/>
      <c r="D1736" s="11"/>
      <c r="E1736" s="11"/>
      <c r="F1736" s="29"/>
      <c r="G1736" s="29"/>
      <c r="H1736" s="28"/>
      <c r="I1736" s="38">
        <f t="shared" si="66"/>
        <v>0</v>
      </c>
      <c r="J1736" s="14"/>
      <c r="L1736" s="14"/>
      <c r="M1736" s="2">
        <v>490</v>
      </c>
    </row>
    <row r="1737" spans="2:13" ht="12.75">
      <c r="B1737" s="270"/>
      <c r="H1737" s="28"/>
      <c r="I1737" s="38">
        <f t="shared" si="66"/>
        <v>0</v>
      </c>
      <c r="K1737"/>
      <c r="M1737" s="2">
        <v>490</v>
      </c>
    </row>
    <row r="1738" spans="2:13" ht="12.75">
      <c r="B1738" s="270">
        <v>16000</v>
      </c>
      <c r="C1738" s="11" t="s">
        <v>742</v>
      </c>
      <c r="D1738" s="11" t="s">
        <v>620</v>
      </c>
      <c r="E1738" s="1" t="s">
        <v>743</v>
      </c>
      <c r="F1738" s="26" t="s">
        <v>744</v>
      </c>
      <c r="G1738" s="26" t="s">
        <v>712</v>
      </c>
      <c r="H1738" s="5">
        <f>H1737-B1738</f>
        <v>-16000</v>
      </c>
      <c r="I1738" s="38">
        <f t="shared" si="66"/>
        <v>32.6530612244898</v>
      </c>
      <c r="K1738" t="s">
        <v>719</v>
      </c>
      <c r="M1738" s="2">
        <v>490</v>
      </c>
    </row>
    <row r="1739" spans="1:13" ht="12.75">
      <c r="A1739" s="10"/>
      <c r="B1739" s="86">
        <f>SUM(B1738)</f>
        <v>16000</v>
      </c>
      <c r="C1739" s="10"/>
      <c r="D1739" s="10"/>
      <c r="E1739" s="10" t="s">
        <v>743</v>
      </c>
      <c r="F1739" s="17"/>
      <c r="G1739" s="17"/>
      <c r="H1739" s="57">
        <v>0</v>
      </c>
      <c r="I1739" s="58">
        <f t="shared" si="66"/>
        <v>32.6530612244898</v>
      </c>
      <c r="J1739" s="59"/>
      <c r="K1739" s="59"/>
      <c r="L1739" s="59"/>
      <c r="M1739" s="2">
        <v>490</v>
      </c>
    </row>
    <row r="1740" spans="1:13" s="14" customFormat="1" ht="12.75">
      <c r="A1740" s="11"/>
      <c r="B1740" s="85"/>
      <c r="C1740" s="11"/>
      <c r="D1740" s="11"/>
      <c r="E1740" s="11"/>
      <c r="F1740" s="29"/>
      <c r="G1740" s="29"/>
      <c r="H1740" s="28"/>
      <c r="I1740" s="38">
        <f t="shared" si="66"/>
        <v>0</v>
      </c>
      <c r="M1740" s="2">
        <v>490</v>
      </c>
    </row>
    <row r="1741" spans="1:13" s="14" customFormat="1" ht="12.75">
      <c r="A1741" s="11"/>
      <c r="B1741" s="85"/>
      <c r="C1741" s="11"/>
      <c r="D1741" s="11"/>
      <c r="E1741" s="11"/>
      <c r="F1741" s="29"/>
      <c r="G1741" s="29"/>
      <c r="H1741" s="28"/>
      <c r="I1741" s="38">
        <f t="shared" si="66"/>
        <v>0</v>
      </c>
      <c r="M1741" s="2">
        <v>490</v>
      </c>
    </row>
    <row r="1742" spans="1:13" s="14" customFormat="1" ht="12.75">
      <c r="A1742" s="1"/>
      <c r="B1742" s="270"/>
      <c r="C1742" s="1"/>
      <c r="D1742" s="1"/>
      <c r="E1742" s="1"/>
      <c r="F1742" s="26"/>
      <c r="G1742" s="26"/>
      <c r="H1742" s="5"/>
      <c r="I1742" s="38">
        <f t="shared" si="66"/>
        <v>0</v>
      </c>
      <c r="J1742"/>
      <c r="K1742"/>
      <c r="L1742"/>
      <c r="M1742" s="2">
        <v>490</v>
      </c>
    </row>
    <row r="1743" spans="1:13" s="14" customFormat="1" ht="12.75">
      <c r="A1743" s="1"/>
      <c r="B1743" s="270">
        <v>200</v>
      </c>
      <c r="C1743" s="1" t="s">
        <v>745</v>
      </c>
      <c r="D1743" s="11" t="s">
        <v>620</v>
      </c>
      <c r="E1743" s="1" t="s">
        <v>598</v>
      </c>
      <c r="F1743" s="26" t="s">
        <v>713</v>
      </c>
      <c r="G1743" s="26" t="s">
        <v>709</v>
      </c>
      <c r="H1743" s="5">
        <f aca="true" t="shared" si="67" ref="H1743:H1779">H1742-B1743</f>
        <v>-200</v>
      </c>
      <c r="I1743" s="38">
        <f t="shared" si="66"/>
        <v>0.40816326530612246</v>
      </c>
      <c r="J1743"/>
      <c r="K1743" s="14" t="s">
        <v>694</v>
      </c>
      <c r="L1743"/>
      <c r="M1743" s="2">
        <v>490</v>
      </c>
    </row>
    <row r="1744" spans="2:13" ht="12.75">
      <c r="B1744" s="270">
        <v>200</v>
      </c>
      <c r="C1744" s="1" t="s">
        <v>745</v>
      </c>
      <c r="D1744" s="11" t="s">
        <v>620</v>
      </c>
      <c r="E1744" s="1" t="s">
        <v>598</v>
      </c>
      <c r="F1744" s="26" t="s">
        <v>713</v>
      </c>
      <c r="G1744" s="26" t="s">
        <v>710</v>
      </c>
      <c r="H1744" s="5">
        <f t="shared" si="67"/>
        <v>-400</v>
      </c>
      <c r="I1744" s="38">
        <f t="shared" si="66"/>
        <v>0.40816326530612246</v>
      </c>
      <c r="K1744" s="14" t="s">
        <v>694</v>
      </c>
      <c r="M1744" s="2">
        <v>490</v>
      </c>
    </row>
    <row r="1745" spans="2:13" ht="12.75">
      <c r="B1745" s="270">
        <v>300</v>
      </c>
      <c r="C1745" s="1" t="s">
        <v>746</v>
      </c>
      <c r="D1745" s="1" t="s">
        <v>620</v>
      </c>
      <c r="E1745" s="1" t="s">
        <v>598</v>
      </c>
      <c r="F1745" s="26" t="s">
        <v>747</v>
      </c>
      <c r="G1745" s="26" t="s">
        <v>26</v>
      </c>
      <c r="H1745" s="5">
        <f t="shared" si="67"/>
        <v>-700</v>
      </c>
      <c r="I1745" s="38">
        <f t="shared" si="66"/>
        <v>0.6122448979591837</v>
      </c>
      <c r="K1745" s="14" t="s">
        <v>694</v>
      </c>
      <c r="M1745" s="2">
        <v>490</v>
      </c>
    </row>
    <row r="1746" spans="2:13" ht="12.75">
      <c r="B1746" s="270">
        <v>4000</v>
      </c>
      <c r="C1746" s="11" t="s">
        <v>752</v>
      </c>
      <c r="D1746" s="1" t="s">
        <v>620</v>
      </c>
      <c r="E1746" s="1" t="s">
        <v>598</v>
      </c>
      <c r="F1746" s="26" t="s">
        <v>753</v>
      </c>
      <c r="G1746" s="26" t="s">
        <v>28</v>
      </c>
      <c r="H1746" s="5">
        <f t="shared" si="67"/>
        <v>-4700</v>
      </c>
      <c r="I1746" s="38">
        <f t="shared" si="66"/>
        <v>8.16326530612245</v>
      </c>
      <c r="K1746" s="14" t="s">
        <v>694</v>
      </c>
      <c r="M1746" s="2">
        <v>490</v>
      </c>
    </row>
    <row r="1747" spans="2:13" ht="12.75">
      <c r="B1747" s="270">
        <v>3000</v>
      </c>
      <c r="C1747" s="1" t="s">
        <v>1145</v>
      </c>
      <c r="D1747" s="1" t="s">
        <v>620</v>
      </c>
      <c r="E1747" s="1" t="s">
        <v>598</v>
      </c>
      <c r="F1747" s="26" t="s">
        <v>754</v>
      </c>
      <c r="G1747" s="26" t="s">
        <v>30</v>
      </c>
      <c r="H1747" s="5">
        <f t="shared" si="67"/>
        <v>-7700</v>
      </c>
      <c r="I1747" s="38">
        <f t="shared" si="66"/>
        <v>6.122448979591836</v>
      </c>
      <c r="K1747" s="14" t="s">
        <v>694</v>
      </c>
      <c r="M1747" s="2">
        <v>490</v>
      </c>
    </row>
    <row r="1748" spans="2:13" ht="12.75">
      <c r="B1748" s="270">
        <v>550</v>
      </c>
      <c r="C1748" s="1" t="s">
        <v>755</v>
      </c>
      <c r="D1748" s="1" t="s">
        <v>620</v>
      </c>
      <c r="E1748" s="1" t="s">
        <v>598</v>
      </c>
      <c r="F1748" s="26" t="s">
        <v>756</v>
      </c>
      <c r="G1748" s="26" t="s">
        <v>74</v>
      </c>
      <c r="H1748" s="5">
        <f t="shared" si="67"/>
        <v>-8250</v>
      </c>
      <c r="I1748" s="38">
        <f t="shared" si="66"/>
        <v>1.1224489795918366</v>
      </c>
      <c r="K1748" s="14" t="s">
        <v>694</v>
      </c>
      <c r="M1748" s="2">
        <v>490</v>
      </c>
    </row>
    <row r="1749" spans="2:13" ht="12.75">
      <c r="B1749" s="85">
        <v>875</v>
      </c>
      <c r="C1749" s="11" t="s">
        <v>757</v>
      </c>
      <c r="D1749" s="1" t="s">
        <v>620</v>
      </c>
      <c r="E1749" s="1" t="s">
        <v>598</v>
      </c>
      <c r="F1749" s="26" t="s">
        <v>758</v>
      </c>
      <c r="G1749" s="26" t="s">
        <v>74</v>
      </c>
      <c r="H1749" s="5">
        <f t="shared" si="67"/>
        <v>-9125</v>
      </c>
      <c r="I1749" s="38">
        <f t="shared" si="66"/>
        <v>1.7857142857142858</v>
      </c>
      <c r="K1749" s="14" t="s">
        <v>694</v>
      </c>
      <c r="M1749" s="2">
        <v>490</v>
      </c>
    </row>
    <row r="1750" spans="1:13" ht="12.75">
      <c r="A1750" s="11"/>
      <c r="B1750" s="85">
        <v>550</v>
      </c>
      <c r="C1750" s="11" t="s">
        <v>755</v>
      </c>
      <c r="D1750" s="11" t="s">
        <v>620</v>
      </c>
      <c r="E1750" s="11" t="s">
        <v>598</v>
      </c>
      <c r="F1750" s="29" t="s">
        <v>759</v>
      </c>
      <c r="G1750" s="29" t="s">
        <v>138</v>
      </c>
      <c r="H1750" s="5">
        <f t="shared" si="67"/>
        <v>-9675</v>
      </c>
      <c r="I1750" s="38">
        <f t="shared" si="66"/>
        <v>1.1224489795918366</v>
      </c>
      <c r="J1750" s="14"/>
      <c r="K1750" s="14" t="s">
        <v>694</v>
      </c>
      <c r="L1750" s="14"/>
      <c r="M1750" s="2">
        <v>490</v>
      </c>
    </row>
    <row r="1751" spans="2:13" ht="12.75">
      <c r="B1751" s="85">
        <v>7000</v>
      </c>
      <c r="C1751" s="11" t="s">
        <v>760</v>
      </c>
      <c r="D1751" s="1" t="s">
        <v>620</v>
      </c>
      <c r="E1751" s="1" t="s">
        <v>598</v>
      </c>
      <c r="F1751" s="26" t="s">
        <v>761</v>
      </c>
      <c r="G1751" s="26" t="s">
        <v>138</v>
      </c>
      <c r="H1751" s="5">
        <f t="shared" si="67"/>
        <v>-16675</v>
      </c>
      <c r="I1751" s="38">
        <f t="shared" si="66"/>
        <v>14.285714285714286</v>
      </c>
      <c r="K1751" s="14" t="s">
        <v>694</v>
      </c>
      <c r="M1751" s="2">
        <v>490</v>
      </c>
    </row>
    <row r="1752" spans="2:13" ht="12.75">
      <c r="B1752" s="85">
        <v>12500</v>
      </c>
      <c r="C1752" s="11" t="s">
        <v>762</v>
      </c>
      <c r="D1752" s="1" t="s">
        <v>620</v>
      </c>
      <c r="E1752" s="1" t="s">
        <v>598</v>
      </c>
      <c r="F1752" s="26" t="s">
        <v>761</v>
      </c>
      <c r="G1752" s="26" t="s">
        <v>138</v>
      </c>
      <c r="H1752" s="5">
        <f t="shared" si="67"/>
        <v>-29175</v>
      </c>
      <c r="I1752" s="38">
        <f t="shared" si="66"/>
        <v>25.510204081632654</v>
      </c>
      <c r="K1752" s="14" t="s">
        <v>694</v>
      </c>
      <c r="M1752" s="2">
        <v>490</v>
      </c>
    </row>
    <row r="1753" spans="2:13" ht="12.75">
      <c r="B1753" s="85">
        <v>750</v>
      </c>
      <c r="C1753" s="11" t="s">
        <v>763</v>
      </c>
      <c r="D1753" s="1" t="s">
        <v>620</v>
      </c>
      <c r="E1753" s="1" t="s">
        <v>598</v>
      </c>
      <c r="F1753" s="26" t="s">
        <v>764</v>
      </c>
      <c r="G1753" s="26" t="s">
        <v>138</v>
      </c>
      <c r="H1753" s="5">
        <f t="shared" si="67"/>
        <v>-29925</v>
      </c>
      <c r="I1753" s="38">
        <f t="shared" si="66"/>
        <v>1.530612244897959</v>
      </c>
      <c r="K1753" s="14" t="s">
        <v>694</v>
      </c>
      <c r="M1753" s="2">
        <v>490</v>
      </c>
    </row>
    <row r="1754" spans="2:13" ht="12.75">
      <c r="B1754" s="85">
        <v>7000</v>
      </c>
      <c r="C1754" s="11" t="s">
        <v>1146</v>
      </c>
      <c r="D1754" s="1" t="s">
        <v>620</v>
      </c>
      <c r="E1754" s="1" t="s">
        <v>598</v>
      </c>
      <c r="F1754" s="26" t="s">
        <v>764</v>
      </c>
      <c r="G1754" s="26" t="s">
        <v>138</v>
      </c>
      <c r="H1754" s="5">
        <f t="shared" si="67"/>
        <v>-36925</v>
      </c>
      <c r="I1754" s="38">
        <f t="shared" si="66"/>
        <v>14.285714285714286</v>
      </c>
      <c r="K1754" s="14" t="s">
        <v>694</v>
      </c>
      <c r="M1754" s="2">
        <v>490</v>
      </c>
    </row>
    <row r="1755" spans="2:13" ht="12.75">
      <c r="B1755" s="85">
        <v>1500</v>
      </c>
      <c r="C1755" s="11" t="s">
        <v>765</v>
      </c>
      <c r="D1755" s="1" t="s">
        <v>620</v>
      </c>
      <c r="E1755" s="1" t="s">
        <v>598</v>
      </c>
      <c r="F1755" s="26" t="s">
        <v>764</v>
      </c>
      <c r="G1755" s="26" t="s">
        <v>138</v>
      </c>
      <c r="H1755" s="5">
        <f t="shared" si="67"/>
        <v>-38425</v>
      </c>
      <c r="I1755" s="38">
        <f t="shared" si="66"/>
        <v>3.061224489795918</v>
      </c>
      <c r="K1755" s="14" t="s">
        <v>694</v>
      </c>
      <c r="M1755" s="2">
        <v>490</v>
      </c>
    </row>
    <row r="1756" spans="2:13" ht="12.75">
      <c r="B1756" s="85">
        <v>1000</v>
      </c>
      <c r="C1756" s="11" t="s">
        <v>766</v>
      </c>
      <c r="D1756" s="1" t="s">
        <v>620</v>
      </c>
      <c r="E1756" s="1" t="s">
        <v>598</v>
      </c>
      <c r="F1756" s="26" t="s">
        <v>764</v>
      </c>
      <c r="G1756" s="26" t="s">
        <v>138</v>
      </c>
      <c r="H1756" s="5">
        <f t="shared" si="67"/>
        <v>-39425</v>
      </c>
      <c r="I1756" s="38">
        <f t="shared" si="66"/>
        <v>2.0408163265306123</v>
      </c>
      <c r="K1756" s="14" t="s">
        <v>694</v>
      </c>
      <c r="M1756" s="2">
        <v>490</v>
      </c>
    </row>
    <row r="1757" spans="2:13" ht="12.75">
      <c r="B1757" s="85">
        <v>1500</v>
      </c>
      <c r="C1757" s="11" t="s">
        <v>767</v>
      </c>
      <c r="D1757" s="1" t="s">
        <v>620</v>
      </c>
      <c r="E1757" s="1" t="s">
        <v>598</v>
      </c>
      <c r="F1757" s="26" t="s">
        <v>768</v>
      </c>
      <c r="G1757" s="26" t="s">
        <v>138</v>
      </c>
      <c r="H1757" s="5">
        <f t="shared" si="67"/>
        <v>-40925</v>
      </c>
      <c r="I1757" s="38">
        <f t="shared" si="66"/>
        <v>3.061224489795918</v>
      </c>
      <c r="K1757" s="14" t="s">
        <v>694</v>
      </c>
      <c r="M1757" s="2">
        <v>490</v>
      </c>
    </row>
    <row r="1758" spans="2:13" ht="12.75">
      <c r="B1758" s="85">
        <v>5000</v>
      </c>
      <c r="C1758" s="11" t="s">
        <v>769</v>
      </c>
      <c r="D1758" s="1" t="s">
        <v>620</v>
      </c>
      <c r="E1758" s="1" t="s">
        <v>598</v>
      </c>
      <c r="F1758" s="26" t="s">
        <v>770</v>
      </c>
      <c r="G1758" s="26" t="s">
        <v>138</v>
      </c>
      <c r="H1758" s="5">
        <f t="shared" si="67"/>
        <v>-45925</v>
      </c>
      <c r="I1758" s="38">
        <f t="shared" si="66"/>
        <v>10.204081632653061</v>
      </c>
      <c r="K1758" s="14" t="s">
        <v>694</v>
      </c>
      <c r="M1758" s="2">
        <v>490</v>
      </c>
    </row>
    <row r="1759" spans="2:13" ht="12.75">
      <c r="B1759" s="85">
        <v>3000</v>
      </c>
      <c r="C1759" s="11" t="s">
        <v>771</v>
      </c>
      <c r="D1759" s="1" t="s">
        <v>620</v>
      </c>
      <c r="E1759" s="1" t="s">
        <v>598</v>
      </c>
      <c r="F1759" s="26" t="s">
        <v>770</v>
      </c>
      <c r="G1759" s="26" t="s">
        <v>138</v>
      </c>
      <c r="H1759" s="5">
        <f t="shared" si="67"/>
        <v>-48925</v>
      </c>
      <c r="I1759" s="38">
        <f t="shared" si="66"/>
        <v>6.122448979591836</v>
      </c>
      <c r="K1759" s="14" t="s">
        <v>694</v>
      </c>
      <c r="M1759" s="2">
        <v>490</v>
      </c>
    </row>
    <row r="1760" spans="2:13" ht="12.75">
      <c r="B1760" s="85">
        <v>1500</v>
      </c>
      <c r="C1760" s="11" t="s">
        <v>772</v>
      </c>
      <c r="D1760" s="1" t="s">
        <v>620</v>
      </c>
      <c r="E1760" s="1" t="s">
        <v>598</v>
      </c>
      <c r="F1760" s="26" t="s">
        <v>773</v>
      </c>
      <c r="G1760" s="26" t="s">
        <v>138</v>
      </c>
      <c r="H1760" s="5">
        <f t="shared" si="67"/>
        <v>-50425</v>
      </c>
      <c r="I1760" s="38">
        <f t="shared" si="66"/>
        <v>3.061224489795918</v>
      </c>
      <c r="K1760" s="14" t="s">
        <v>694</v>
      </c>
      <c r="M1760" s="2">
        <v>490</v>
      </c>
    </row>
    <row r="1761" spans="2:13" ht="12.75">
      <c r="B1761" s="270">
        <v>17375</v>
      </c>
      <c r="C1761" s="1" t="s">
        <v>775</v>
      </c>
      <c r="D1761" s="1" t="s">
        <v>620</v>
      </c>
      <c r="E1761" s="1" t="s">
        <v>598</v>
      </c>
      <c r="F1761" s="26" t="s">
        <v>776</v>
      </c>
      <c r="G1761" s="26" t="s">
        <v>140</v>
      </c>
      <c r="H1761" s="5">
        <f t="shared" si="67"/>
        <v>-67800</v>
      </c>
      <c r="I1761" s="38">
        <f t="shared" si="66"/>
        <v>35.45918367346939</v>
      </c>
      <c r="K1761" s="14" t="s">
        <v>694</v>
      </c>
      <c r="M1761" s="2">
        <v>490</v>
      </c>
    </row>
    <row r="1762" spans="2:13" ht="12.75">
      <c r="B1762" s="270">
        <v>2500</v>
      </c>
      <c r="C1762" s="1" t="s">
        <v>777</v>
      </c>
      <c r="D1762" s="1" t="s">
        <v>620</v>
      </c>
      <c r="E1762" s="1" t="s">
        <v>598</v>
      </c>
      <c r="F1762" s="26" t="s">
        <v>778</v>
      </c>
      <c r="G1762" s="26" t="s">
        <v>140</v>
      </c>
      <c r="H1762" s="5">
        <f t="shared" si="67"/>
        <v>-70300</v>
      </c>
      <c r="I1762" s="38">
        <f t="shared" si="66"/>
        <v>5.1020408163265305</v>
      </c>
      <c r="K1762" s="14" t="s">
        <v>694</v>
      </c>
      <c r="M1762" s="2">
        <v>490</v>
      </c>
    </row>
    <row r="1763" spans="1:13" s="59" customFormat="1" ht="12.75">
      <c r="A1763" s="1"/>
      <c r="B1763" s="270">
        <v>4650</v>
      </c>
      <c r="C1763" s="1" t="s">
        <v>779</v>
      </c>
      <c r="D1763" s="1" t="s">
        <v>620</v>
      </c>
      <c r="E1763" s="1" t="s">
        <v>598</v>
      </c>
      <c r="F1763" s="26" t="s">
        <v>780</v>
      </c>
      <c r="G1763" s="26" t="s">
        <v>140</v>
      </c>
      <c r="H1763" s="5">
        <f t="shared" si="67"/>
        <v>-74950</v>
      </c>
      <c r="I1763" s="38">
        <f t="shared" si="66"/>
        <v>9.489795918367347</v>
      </c>
      <c r="J1763"/>
      <c r="K1763" s="14" t="s">
        <v>694</v>
      </c>
      <c r="L1763"/>
      <c r="M1763" s="2">
        <v>490</v>
      </c>
    </row>
    <row r="1764" spans="1:13" ht="12.75">
      <c r="A1764" s="11"/>
      <c r="B1764" s="85">
        <v>500</v>
      </c>
      <c r="C1764" s="11" t="s">
        <v>781</v>
      </c>
      <c r="D1764" s="11" t="s">
        <v>620</v>
      </c>
      <c r="E1764" s="11" t="s">
        <v>598</v>
      </c>
      <c r="F1764" s="29" t="s">
        <v>782</v>
      </c>
      <c r="G1764" s="29" t="s">
        <v>140</v>
      </c>
      <c r="H1764" s="5">
        <f t="shared" si="67"/>
        <v>-75450</v>
      </c>
      <c r="I1764" s="38">
        <f aca="true" t="shared" si="68" ref="I1764:I1827">+B1764/M1764</f>
        <v>1.0204081632653061</v>
      </c>
      <c r="J1764" s="14"/>
      <c r="K1764" s="14" t="s">
        <v>694</v>
      </c>
      <c r="L1764" s="14"/>
      <c r="M1764" s="2">
        <v>490</v>
      </c>
    </row>
    <row r="1765" spans="1:13" ht="12.75">
      <c r="A1765" s="11"/>
      <c r="B1765" s="85">
        <v>350</v>
      </c>
      <c r="C1765" s="11" t="s">
        <v>783</v>
      </c>
      <c r="D1765" s="11" t="s">
        <v>620</v>
      </c>
      <c r="E1765" s="11" t="s">
        <v>598</v>
      </c>
      <c r="F1765" s="29" t="s">
        <v>784</v>
      </c>
      <c r="G1765" s="29" t="s">
        <v>140</v>
      </c>
      <c r="H1765" s="5">
        <f t="shared" si="67"/>
        <v>-75800</v>
      </c>
      <c r="I1765" s="38">
        <f t="shared" si="68"/>
        <v>0.7142857142857143</v>
      </c>
      <c r="J1765" s="14"/>
      <c r="K1765" s="14" t="s">
        <v>694</v>
      </c>
      <c r="L1765" s="14"/>
      <c r="M1765" s="2">
        <v>490</v>
      </c>
    </row>
    <row r="1766" spans="2:13" ht="12.75">
      <c r="B1766" s="270">
        <v>750</v>
      </c>
      <c r="C1766" s="1" t="s">
        <v>785</v>
      </c>
      <c r="D1766" s="1" t="s">
        <v>620</v>
      </c>
      <c r="E1766" s="1" t="s">
        <v>598</v>
      </c>
      <c r="F1766" s="26" t="s">
        <v>786</v>
      </c>
      <c r="G1766" s="26" t="s">
        <v>213</v>
      </c>
      <c r="H1766" s="5">
        <f t="shared" si="67"/>
        <v>-76550</v>
      </c>
      <c r="I1766" s="38">
        <f t="shared" si="68"/>
        <v>1.530612244897959</v>
      </c>
      <c r="K1766" s="14" t="s">
        <v>694</v>
      </c>
      <c r="M1766" s="2">
        <v>490</v>
      </c>
    </row>
    <row r="1767" spans="2:13" ht="12.75">
      <c r="B1767" s="270">
        <v>1250</v>
      </c>
      <c r="C1767" s="1" t="s">
        <v>787</v>
      </c>
      <c r="D1767" s="1" t="s">
        <v>620</v>
      </c>
      <c r="E1767" s="1" t="s">
        <v>598</v>
      </c>
      <c r="F1767" s="26" t="s">
        <v>788</v>
      </c>
      <c r="G1767" s="26" t="s">
        <v>213</v>
      </c>
      <c r="H1767" s="5">
        <f t="shared" si="67"/>
        <v>-77800</v>
      </c>
      <c r="I1767" s="38">
        <f t="shared" si="68"/>
        <v>2.5510204081632653</v>
      </c>
      <c r="K1767" s="14" t="s">
        <v>694</v>
      </c>
      <c r="M1767" s="2">
        <v>490</v>
      </c>
    </row>
    <row r="1768" spans="2:13" ht="12.75">
      <c r="B1768" s="270">
        <v>15029</v>
      </c>
      <c r="C1768" s="11" t="s">
        <v>789</v>
      </c>
      <c r="D1768" s="11" t="s">
        <v>620</v>
      </c>
      <c r="E1768" s="1" t="s">
        <v>598</v>
      </c>
      <c r="F1768" s="26" t="s">
        <v>790</v>
      </c>
      <c r="G1768" s="26" t="s">
        <v>219</v>
      </c>
      <c r="H1768" s="5">
        <f t="shared" si="67"/>
        <v>-92829</v>
      </c>
      <c r="I1768" s="38">
        <f t="shared" si="68"/>
        <v>30.67142857142857</v>
      </c>
      <c r="K1768" t="s">
        <v>791</v>
      </c>
      <c r="M1768" s="2">
        <v>490</v>
      </c>
    </row>
    <row r="1769" spans="2:13" ht="12.75">
      <c r="B1769" s="270">
        <v>3000</v>
      </c>
      <c r="C1769" s="11" t="s">
        <v>792</v>
      </c>
      <c r="D1769" s="1" t="s">
        <v>620</v>
      </c>
      <c r="E1769" s="1" t="s">
        <v>598</v>
      </c>
      <c r="F1769" s="26" t="s">
        <v>793</v>
      </c>
      <c r="G1769" s="26" t="s">
        <v>221</v>
      </c>
      <c r="H1769" s="5">
        <f t="shared" si="67"/>
        <v>-95829</v>
      </c>
      <c r="I1769" s="38">
        <f t="shared" si="68"/>
        <v>6.122448979591836</v>
      </c>
      <c r="K1769" s="14" t="s">
        <v>694</v>
      </c>
      <c r="M1769" s="2">
        <v>490</v>
      </c>
    </row>
    <row r="1770" spans="2:13" ht="12.75">
      <c r="B1770" s="270">
        <v>500</v>
      </c>
      <c r="C1770" s="11" t="s">
        <v>794</v>
      </c>
      <c r="D1770" s="1" t="s">
        <v>620</v>
      </c>
      <c r="E1770" s="1" t="s">
        <v>598</v>
      </c>
      <c r="F1770" s="26" t="s">
        <v>795</v>
      </c>
      <c r="G1770" s="26" t="s">
        <v>227</v>
      </c>
      <c r="H1770" s="5">
        <f t="shared" si="67"/>
        <v>-96329</v>
      </c>
      <c r="I1770" s="38">
        <f t="shared" si="68"/>
        <v>1.0204081632653061</v>
      </c>
      <c r="K1770" s="14" t="s">
        <v>694</v>
      </c>
      <c r="M1770" s="2">
        <v>490</v>
      </c>
    </row>
    <row r="1771" spans="2:13" ht="12.75">
      <c r="B1771" s="270">
        <v>250</v>
      </c>
      <c r="C1771" s="1" t="s">
        <v>796</v>
      </c>
      <c r="D1771" s="1" t="s">
        <v>620</v>
      </c>
      <c r="E1771" s="1" t="s">
        <v>598</v>
      </c>
      <c r="F1771" s="26" t="s">
        <v>797</v>
      </c>
      <c r="G1771" s="26" t="s">
        <v>229</v>
      </c>
      <c r="H1771" s="5">
        <f t="shared" si="67"/>
        <v>-96579</v>
      </c>
      <c r="I1771" s="38">
        <f t="shared" si="68"/>
        <v>0.5102040816326531</v>
      </c>
      <c r="K1771" s="14" t="s">
        <v>694</v>
      </c>
      <c r="M1771" s="2">
        <v>490</v>
      </c>
    </row>
    <row r="1772" spans="2:13" ht="12.75">
      <c r="B1772" s="270">
        <v>650</v>
      </c>
      <c r="C1772" s="1" t="s">
        <v>798</v>
      </c>
      <c r="D1772" s="1" t="s">
        <v>620</v>
      </c>
      <c r="E1772" s="1" t="s">
        <v>598</v>
      </c>
      <c r="F1772" s="26" t="s">
        <v>799</v>
      </c>
      <c r="G1772" s="26" t="s">
        <v>236</v>
      </c>
      <c r="H1772" s="5">
        <f t="shared" si="67"/>
        <v>-97229</v>
      </c>
      <c r="I1772" s="38">
        <f t="shared" si="68"/>
        <v>1.3265306122448979</v>
      </c>
      <c r="K1772" s="14" t="s">
        <v>694</v>
      </c>
      <c r="M1772" s="2">
        <v>490</v>
      </c>
    </row>
    <row r="1773" spans="2:13" ht="12.75">
      <c r="B1773" s="270">
        <v>2350</v>
      </c>
      <c r="C1773" s="1" t="s">
        <v>1147</v>
      </c>
      <c r="D1773" s="1" t="s">
        <v>620</v>
      </c>
      <c r="E1773" s="1" t="s">
        <v>598</v>
      </c>
      <c r="F1773" s="26" t="s">
        <v>800</v>
      </c>
      <c r="G1773" s="26" t="s">
        <v>282</v>
      </c>
      <c r="H1773" s="5">
        <f t="shared" si="67"/>
        <v>-99579</v>
      </c>
      <c r="I1773" s="38">
        <f t="shared" si="68"/>
        <v>4.795918367346939</v>
      </c>
      <c r="K1773" s="14" t="s">
        <v>694</v>
      </c>
      <c r="M1773" s="2">
        <v>490</v>
      </c>
    </row>
    <row r="1774" spans="2:13" ht="12.75">
      <c r="B1774" s="270">
        <v>1000</v>
      </c>
      <c r="C1774" s="1" t="s">
        <v>801</v>
      </c>
      <c r="D1774" s="1" t="s">
        <v>620</v>
      </c>
      <c r="E1774" s="1" t="s">
        <v>598</v>
      </c>
      <c r="F1774" s="26" t="s">
        <v>802</v>
      </c>
      <c r="G1774" s="26" t="s">
        <v>237</v>
      </c>
      <c r="H1774" s="5">
        <f t="shared" si="67"/>
        <v>-100579</v>
      </c>
      <c r="I1774" s="38">
        <f t="shared" si="68"/>
        <v>2.0408163265306123</v>
      </c>
      <c r="K1774" s="14" t="s">
        <v>694</v>
      </c>
      <c r="M1774" s="2">
        <v>490</v>
      </c>
    </row>
    <row r="1775" spans="2:13" ht="12.75">
      <c r="B1775" s="85">
        <v>500</v>
      </c>
      <c r="C1775" s="11" t="s">
        <v>803</v>
      </c>
      <c r="D1775" s="11" t="s">
        <v>620</v>
      </c>
      <c r="E1775" s="11" t="s">
        <v>598</v>
      </c>
      <c r="F1775" s="26" t="s">
        <v>804</v>
      </c>
      <c r="G1775" s="29" t="s">
        <v>706</v>
      </c>
      <c r="H1775" s="5">
        <f t="shared" si="67"/>
        <v>-101079</v>
      </c>
      <c r="I1775" s="38">
        <f t="shared" si="68"/>
        <v>1.0204081632653061</v>
      </c>
      <c r="K1775" t="s">
        <v>719</v>
      </c>
      <c r="M1775" s="2">
        <v>490</v>
      </c>
    </row>
    <row r="1776" spans="1:13" s="59" customFormat="1" ht="12.75">
      <c r="A1776" s="1"/>
      <c r="B1776" s="270">
        <v>1000</v>
      </c>
      <c r="C1776" s="1" t="s">
        <v>805</v>
      </c>
      <c r="D1776" s="11" t="s">
        <v>620</v>
      </c>
      <c r="E1776" s="1" t="s">
        <v>598</v>
      </c>
      <c r="F1776" s="26" t="s">
        <v>806</v>
      </c>
      <c r="G1776" s="26" t="s">
        <v>710</v>
      </c>
      <c r="H1776" s="5">
        <f t="shared" si="67"/>
        <v>-102079</v>
      </c>
      <c r="I1776" s="38">
        <f t="shared" si="68"/>
        <v>2.0408163265306123</v>
      </c>
      <c r="J1776"/>
      <c r="K1776" t="s">
        <v>719</v>
      </c>
      <c r="L1776"/>
      <c r="M1776" s="2">
        <v>490</v>
      </c>
    </row>
    <row r="1777" spans="2:13" ht="12.75">
      <c r="B1777" s="272">
        <v>1175</v>
      </c>
      <c r="C1777" s="36" t="s">
        <v>807</v>
      </c>
      <c r="D1777" s="11" t="s">
        <v>620</v>
      </c>
      <c r="E1777" s="36" t="s">
        <v>598</v>
      </c>
      <c r="F1777" s="26" t="s">
        <v>808</v>
      </c>
      <c r="G1777" s="26" t="s">
        <v>711</v>
      </c>
      <c r="H1777" s="5">
        <f t="shared" si="67"/>
        <v>-103254</v>
      </c>
      <c r="I1777" s="38">
        <f t="shared" si="68"/>
        <v>2.3979591836734695</v>
      </c>
      <c r="J1777" s="35"/>
      <c r="K1777" t="s">
        <v>719</v>
      </c>
      <c r="L1777" s="35"/>
      <c r="M1777" s="2">
        <v>490</v>
      </c>
    </row>
    <row r="1778" spans="2:13" ht="12.75">
      <c r="B1778" s="270">
        <v>1000</v>
      </c>
      <c r="C1778" s="1" t="s">
        <v>805</v>
      </c>
      <c r="D1778" s="11" t="s">
        <v>620</v>
      </c>
      <c r="E1778" s="1" t="s">
        <v>598</v>
      </c>
      <c r="F1778" s="26" t="s">
        <v>809</v>
      </c>
      <c r="G1778" s="26" t="s">
        <v>83</v>
      </c>
      <c r="H1778" s="5">
        <f t="shared" si="67"/>
        <v>-104254</v>
      </c>
      <c r="I1778" s="38">
        <f t="shared" si="68"/>
        <v>2.0408163265306123</v>
      </c>
      <c r="K1778" t="s">
        <v>719</v>
      </c>
      <c r="M1778" s="2">
        <v>490</v>
      </c>
    </row>
    <row r="1779" spans="2:13" ht="12.75">
      <c r="B1779" s="270">
        <v>1000</v>
      </c>
      <c r="C1779" s="1" t="s">
        <v>805</v>
      </c>
      <c r="D1779" s="1" t="s">
        <v>620</v>
      </c>
      <c r="E1779" s="1" t="s">
        <v>598</v>
      </c>
      <c r="F1779" s="26" t="s">
        <v>810</v>
      </c>
      <c r="G1779" s="26" t="s">
        <v>282</v>
      </c>
      <c r="H1779" s="5">
        <f t="shared" si="67"/>
        <v>-105254</v>
      </c>
      <c r="I1779" s="38">
        <f t="shared" si="68"/>
        <v>2.0408163265306123</v>
      </c>
      <c r="K1779" t="s">
        <v>719</v>
      </c>
      <c r="M1779" s="2">
        <v>490</v>
      </c>
    </row>
    <row r="1780" spans="1:13" ht="12.75">
      <c r="A1780" s="10"/>
      <c r="B1780" s="86">
        <f>SUM(B1743:B1779)</f>
        <v>105254</v>
      </c>
      <c r="C1780" s="10"/>
      <c r="D1780" s="10"/>
      <c r="E1780" s="10" t="s">
        <v>598</v>
      </c>
      <c r="F1780" s="17"/>
      <c r="G1780" s="17"/>
      <c r="H1780" s="57">
        <v>0</v>
      </c>
      <c r="I1780" s="58">
        <f t="shared" si="68"/>
        <v>214.80408163265307</v>
      </c>
      <c r="J1780" s="59"/>
      <c r="K1780" s="59"/>
      <c r="L1780" s="59"/>
      <c r="M1780" s="2">
        <v>490</v>
      </c>
    </row>
    <row r="1781" spans="1:13" s="59" customFormat="1" ht="12.75">
      <c r="A1781" s="1"/>
      <c r="B1781" s="270"/>
      <c r="C1781" s="1"/>
      <c r="D1781" s="1"/>
      <c r="E1781" s="1"/>
      <c r="F1781" s="26"/>
      <c r="G1781" s="26"/>
      <c r="H1781" s="5">
        <f>H1780-B1781</f>
        <v>0</v>
      </c>
      <c r="I1781" s="38">
        <f t="shared" si="68"/>
        <v>0</v>
      </c>
      <c r="J1781"/>
      <c r="K1781"/>
      <c r="L1781"/>
      <c r="M1781" s="2">
        <v>490</v>
      </c>
    </row>
    <row r="1782" spans="2:13" ht="12.75">
      <c r="B1782" s="270"/>
      <c r="H1782" s="5">
        <f>H1781-B1782</f>
        <v>0</v>
      </c>
      <c r="I1782" s="38">
        <f t="shared" si="68"/>
        <v>0</v>
      </c>
      <c r="K1782"/>
      <c r="M1782" s="2">
        <v>490</v>
      </c>
    </row>
    <row r="1783" spans="2:13" ht="12.75">
      <c r="B1783" s="270">
        <v>1000</v>
      </c>
      <c r="C1783" s="1" t="s">
        <v>612</v>
      </c>
      <c r="D1783" s="1" t="s">
        <v>620</v>
      </c>
      <c r="E1783" s="11" t="s">
        <v>350</v>
      </c>
      <c r="F1783" s="26" t="s">
        <v>811</v>
      </c>
      <c r="G1783" s="26" t="s">
        <v>74</v>
      </c>
      <c r="H1783" s="5">
        <f>H1782-B1783</f>
        <v>-1000</v>
      </c>
      <c r="I1783" s="38">
        <f t="shared" si="68"/>
        <v>2.0408163265306123</v>
      </c>
      <c r="K1783" s="14" t="s">
        <v>694</v>
      </c>
      <c r="M1783" s="2">
        <v>490</v>
      </c>
    </row>
    <row r="1784" spans="2:13" ht="12.75">
      <c r="B1784" s="270">
        <v>1500</v>
      </c>
      <c r="C1784" s="1" t="s">
        <v>612</v>
      </c>
      <c r="D1784" s="1" t="s">
        <v>620</v>
      </c>
      <c r="E1784" s="11" t="s">
        <v>1151</v>
      </c>
      <c r="F1784" s="26" t="s">
        <v>812</v>
      </c>
      <c r="G1784" s="26" t="s">
        <v>325</v>
      </c>
      <c r="H1784" s="5">
        <f>H1783-B1784</f>
        <v>-2500</v>
      </c>
      <c r="I1784" s="38">
        <f t="shared" si="68"/>
        <v>3.061224489795918</v>
      </c>
      <c r="K1784" s="14" t="s">
        <v>694</v>
      </c>
      <c r="M1784" s="2">
        <v>490</v>
      </c>
    </row>
    <row r="1785" spans="1:13" ht="12.75">
      <c r="A1785" s="10"/>
      <c r="B1785" s="86">
        <f>SUM(B1783:B1784)</f>
        <v>2500</v>
      </c>
      <c r="C1785" s="10" t="s">
        <v>612</v>
      </c>
      <c r="D1785" s="10"/>
      <c r="E1785" s="10"/>
      <c r="F1785" s="17"/>
      <c r="G1785" s="17"/>
      <c r="H1785" s="57">
        <v>0</v>
      </c>
      <c r="I1785" s="58">
        <f t="shared" si="68"/>
        <v>5.1020408163265305</v>
      </c>
      <c r="J1785" s="59"/>
      <c r="K1785" s="59"/>
      <c r="L1785" s="59"/>
      <c r="M1785" s="2">
        <v>490</v>
      </c>
    </row>
    <row r="1786" spans="1:13" s="59" customFormat="1" ht="12.75">
      <c r="A1786" s="1"/>
      <c r="B1786" s="270"/>
      <c r="C1786" s="1"/>
      <c r="D1786" s="1"/>
      <c r="E1786" s="1"/>
      <c r="F1786" s="26"/>
      <c r="G1786" s="26"/>
      <c r="H1786" s="5">
        <f aca="true" t="shared" si="69" ref="H1786:H1791">H1785-B1786</f>
        <v>0</v>
      </c>
      <c r="I1786" s="38">
        <f t="shared" si="68"/>
        <v>0</v>
      </c>
      <c r="J1786"/>
      <c r="K1786"/>
      <c r="L1786"/>
      <c r="M1786" s="2">
        <v>490</v>
      </c>
    </row>
    <row r="1787" spans="2:13" ht="12.75">
      <c r="B1787" s="85"/>
      <c r="H1787" s="5">
        <f t="shared" si="69"/>
        <v>0</v>
      </c>
      <c r="I1787" s="38">
        <f t="shared" si="68"/>
        <v>0</v>
      </c>
      <c r="K1787"/>
      <c r="M1787" s="2">
        <v>490</v>
      </c>
    </row>
    <row r="1788" spans="1:13" s="14" customFormat="1" ht="12.75">
      <c r="A1788" s="1"/>
      <c r="B1788" s="102">
        <v>160000</v>
      </c>
      <c r="C1788" s="1" t="s">
        <v>813</v>
      </c>
      <c r="D1788" s="1"/>
      <c r="E1788" s="1"/>
      <c r="F1788" s="78" t="s">
        <v>450</v>
      </c>
      <c r="G1788" s="29" t="s">
        <v>28</v>
      </c>
      <c r="H1788" s="5">
        <f t="shared" si="69"/>
        <v>-160000</v>
      </c>
      <c r="I1788" s="38">
        <f t="shared" si="68"/>
        <v>326.53061224489795</v>
      </c>
      <c r="J1788"/>
      <c r="K1788"/>
      <c r="L1788"/>
      <c r="M1788" s="2">
        <v>490</v>
      </c>
    </row>
    <row r="1789" spans="2:13" ht="12.75">
      <c r="B1789" s="102">
        <v>180000</v>
      </c>
      <c r="C1789" s="1" t="s">
        <v>814</v>
      </c>
      <c r="F1789" s="78" t="s">
        <v>450</v>
      </c>
      <c r="G1789" s="29" t="s">
        <v>28</v>
      </c>
      <c r="H1789" s="5">
        <f t="shared" si="69"/>
        <v>-340000</v>
      </c>
      <c r="I1789" s="38">
        <f t="shared" si="68"/>
        <v>367.3469387755102</v>
      </c>
      <c r="K1789"/>
      <c r="M1789" s="2">
        <v>490</v>
      </c>
    </row>
    <row r="1790" spans="1:13" ht="12.75">
      <c r="A1790" s="103"/>
      <c r="B1790" s="104">
        <v>100000</v>
      </c>
      <c r="C1790" s="105" t="s">
        <v>815</v>
      </c>
      <c r="D1790" s="103"/>
      <c r="E1790" s="103" t="s">
        <v>451</v>
      </c>
      <c r="F1790" s="106"/>
      <c r="G1790" s="107" t="s">
        <v>28</v>
      </c>
      <c r="H1790" s="5">
        <f t="shared" si="69"/>
        <v>-440000</v>
      </c>
      <c r="I1790" s="38">
        <f t="shared" si="68"/>
        <v>204.08163265306123</v>
      </c>
      <c r="J1790" s="2"/>
      <c r="K1790" s="2"/>
      <c r="L1790" s="2"/>
      <c r="M1790" s="2">
        <v>490</v>
      </c>
    </row>
    <row r="1791" spans="2:13" ht="12.75">
      <c r="B1791" s="104">
        <v>100000</v>
      </c>
      <c r="C1791" s="1" t="s">
        <v>680</v>
      </c>
      <c r="F1791" s="78" t="s">
        <v>450</v>
      </c>
      <c r="G1791" s="29" t="s">
        <v>28</v>
      </c>
      <c r="H1791" s="5">
        <f t="shared" si="69"/>
        <v>-540000</v>
      </c>
      <c r="I1791" s="38">
        <f t="shared" si="68"/>
        <v>204.08163265306123</v>
      </c>
      <c r="K1791"/>
      <c r="M1791" s="2">
        <v>490</v>
      </c>
    </row>
    <row r="1792" spans="1:13" ht="12.75">
      <c r="A1792" s="10"/>
      <c r="B1792" s="86">
        <f>SUM(B1788:B1791)</f>
        <v>540000</v>
      </c>
      <c r="C1792" s="10" t="s">
        <v>454</v>
      </c>
      <c r="D1792" s="10"/>
      <c r="E1792" s="10"/>
      <c r="F1792" s="17"/>
      <c r="G1792" s="17"/>
      <c r="H1792" s="57">
        <v>0</v>
      </c>
      <c r="I1792" s="58">
        <f t="shared" si="68"/>
        <v>1102.0408163265306</v>
      </c>
      <c r="J1792" s="59"/>
      <c r="K1792" s="59"/>
      <c r="L1792" s="59"/>
      <c r="M1792" s="2">
        <v>490</v>
      </c>
    </row>
    <row r="1793" spans="2:13" ht="12.75">
      <c r="B1793" s="28"/>
      <c r="H1793" s="5">
        <f aca="true" t="shared" si="70" ref="H1793:H1812">H1792-B1793</f>
        <v>0</v>
      </c>
      <c r="I1793" s="38">
        <f t="shared" si="68"/>
        <v>0</v>
      </c>
      <c r="K1793"/>
      <c r="M1793" s="2">
        <v>490</v>
      </c>
    </row>
    <row r="1794" spans="2:13" ht="12.75">
      <c r="B1794" s="28"/>
      <c r="H1794" s="5">
        <f t="shared" si="70"/>
        <v>0</v>
      </c>
      <c r="I1794" s="38">
        <f t="shared" si="68"/>
        <v>0</v>
      </c>
      <c r="K1794"/>
      <c r="M1794" s="2">
        <v>490</v>
      </c>
    </row>
    <row r="1795" spans="2:13" ht="12.75">
      <c r="B1795" s="28"/>
      <c r="H1795" s="5">
        <f t="shared" si="70"/>
        <v>0</v>
      </c>
      <c r="I1795" s="38">
        <f t="shared" si="68"/>
        <v>0</v>
      </c>
      <c r="K1795"/>
      <c r="M1795" s="2">
        <v>490</v>
      </c>
    </row>
    <row r="1796" spans="2:13" ht="12.75">
      <c r="B1796" s="28"/>
      <c r="H1796" s="5">
        <f t="shared" si="70"/>
        <v>0</v>
      </c>
      <c r="I1796" s="38">
        <f t="shared" si="68"/>
        <v>0</v>
      </c>
      <c r="K1796"/>
      <c r="M1796" s="2">
        <v>490</v>
      </c>
    </row>
    <row r="1797" spans="1:13" ht="13.5" thickBot="1">
      <c r="A1797" s="43"/>
      <c r="B1797" s="44">
        <f>B1817+B1824+B1820+B1813</f>
        <v>220707</v>
      </c>
      <c r="C1797" s="46"/>
      <c r="D1797" s="45" t="s">
        <v>816</v>
      </c>
      <c r="E1797" s="43"/>
      <c r="F1797" s="88"/>
      <c r="G1797" s="48"/>
      <c r="H1797" s="108">
        <f t="shared" si="70"/>
        <v>-220707</v>
      </c>
      <c r="I1797" s="90">
        <f t="shared" si="68"/>
        <v>450.4224489795918</v>
      </c>
      <c r="J1797" s="51"/>
      <c r="K1797" s="51"/>
      <c r="L1797" s="51"/>
      <c r="M1797" s="2">
        <v>490</v>
      </c>
    </row>
    <row r="1798" spans="8:13" ht="12.75">
      <c r="H1798" s="5">
        <v>0</v>
      </c>
      <c r="I1798" s="38">
        <f t="shared" si="68"/>
        <v>0</v>
      </c>
      <c r="K1798"/>
      <c r="M1798" s="2">
        <v>490</v>
      </c>
    </row>
    <row r="1799" spans="8:13" ht="12.75">
      <c r="H1799" s="5">
        <v>0</v>
      </c>
      <c r="I1799" s="38">
        <f t="shared" si="68"/>
        <v>0</v>
      </c>
      <c r="K1799"/>
      <c r="M1799" s="2">
        <v>490</v>
      </c>
    </row>
    <row r="1800" spans="2:13" ht="12.75">
      <c r="B1800" s="288">
        <v>5000</v>
      </c>
      <c r="C1800" s="1" t="s">
        <v>817</v>
      </c>
      <c r="D1800" s="1" t="s">
        <v>818</v>
      </c>
      <c r="E1800" s="1" t="s">
        <v>819</v>
      </c>
      <c r="F1800" s="60" t="s">
        <v>820</v>
      </c>
      <c r="G1800" s="26" t="s">
        <v>72</v>
      </c>
      <c r="H1800" s="5">
        <f t="shared" si="70"/>
        <v>-5000</v>
      </c>
      <c r="I1800" s="38">
        <f t="shared" si="68"/>
        <v>10.204081632653061</v>
      </c>
      <c r="K1800" t="s">
        <v>0</v>
      </c>
      <c r="M1800" s="2">
        <v>490</v>
      </c>
    </row>
    <row r="1801" spans="2:13" ht="12.75">
      <c r="B1801" s="288">
        <v>5000</v>
      </c>
      <c r="C1801" s="1" t="s">
        <v>817</v>
      </c>
      <c r="D1801" s="1" t="s">
        <v>818</v>
      </c>
      <c r="E1801" s="1" t="s">
        <v>819</v>
      </c>
      <c r="F1801" s="60" t="s">
        <v>821</v>
      </c>
      <c r="G1801" s="26" t="s">
        <v>138</v>
      </c>
      <c r="H1801" s="5">
        <f t="shared" si="70"/>
        <v>-10000</v>
      </c>
      <c r="I1801" s="38">
        <f t="shared" si="68"/>
        <v>10.204081632653061</v>
      </c>
      <c r="K1801" t="s">
        <v>0</v>
      </c>
      <c r="M1801" s="2">
        <v>490</v>
      </c>
    </row>
    <row r="1802" spans="2:13" ht="12.75">
      <c r="B1802" s="325">
        <v>2500</v>
      </c>
      <c r="C1802" s="1" t="s">
        <v>817</v>
      </c>
      <c r="D1802" s="1" t="s">
        <v>818</v>
      </c>
      <c r="E1802" s="1" t="s">
        <v>819</v>
      </c>
      <c r="F1802" s="60" t="s">
        <v>822</v>
      </c>
      <c r="G1802" s="26" t="s">
        <v>138</v>
      </c>
      <c r="H1802" s="5">
        <f t="shared" si="70"/>
        <v>-12500</v>
      </c>
      <c r="I1802" s="38">
        <f t="shared" si="68"/>
        <v>5.1020408163265305</v>
      </c>
      <c r="K1802" t="s">
        <v>0</v>
      </c>
      <c r="M1802" s="2">
        <v>490</v>
      </c>
    </row>
    <row r="1803" spans="2:13" ht="12.75">
      <c r="B1803" s="288">
        <v>2500</v>
      </c>
      <c r="C1803" s="1" t="s">
        <v>817</v>
      </c>
      <c r="D1803" s="1" t="s">
        <v>818</v>
      </c>
      <c r="E1803" s="1" t="s">
        <v>819</v>
      </c>
      <c r="F1803" s="60" t="s">
        <v>823</v>
      </c>
      <c r="G1803" s="26" t="s">
        <v>140</v>
      </c>
      <c r="H1803" s="5">
        <f t="shared" si="70"/>
        <v>-15000</v>
      </c>
      <c r="I1803" s="38">
        <f t="shared" si="68"/>
        <v>5.1020408163265305</v>
      </c>
      <c r="K1803" t="s">
        <v>0</v>
      </c>
      <c r="M1803" s="2">
        <v>490</v>
      </c>
    </row>
    <row r="1804" spans="1:13" s="59" customFormat="1" ht="12.75">
      <c r="A1804" s="1"/>
      <c r="B1804" s="288">
        <v>2500</v>
      </c>
      <c r="C1804" s="1" t="s">
        <v>817</v>
      </c>
      <c r="D1804" s="1" t="s">
        <v>818</v>
      </c>
      <c r="E1804" s="1" t="s">
        <v>819</v>
      </c>
      <c r="F1804" s="60" t="s">
        <v>824</v>
      </c>
      <c r="G1804" s="26" t="s">
        <v>213</v>
      </c>
      <c r="H1804" s="5">
        <f t="shared" si="70"/>
        <v>-17500</v>
      </c>
      <c r="I1804" s="38">
        <f t="shared" si="68"/>
        <v>5.1020408163265305</v>
      </c>
      <c r="J1804"/>
      <c r="K1804" t="s">
        <v>0</v>
      </c>
      <c r="L1804"/>
      <c r="M1804" s="2">
        <v>490</v>
      </c>
    </row>
    <row r="1805" spans="2:13" ht="12.75">
      <c r="B1805" s="325">
        <v>2500</v>
      </c>
      <c r="C1805" s="1" t="s">
        <v>817</v>
      </c>
      <c r="D1805" s="1" t="s">
        <v>818</v>
      </c>
      <c r="E1805" s="1" t="s">
        <v>819</v>
      </c>
      <c r="F1805" s="60" t="s">
        <v>825</v>
      </c>
      <c r="G1805" s="26" t="s">
        <v>219</v>
      </c>
      <c r="H1805" s="5">
        <f t="shared" si="70"/>
        <v>-20000</v>
      </c>
      <c r="I1805" s="38">
        <f t="shared" si="68"/>
        <v>5.1020408163265305</v>
      </c>
      <c r="K1805" t="s">
        <v>0</v>
      </c>
      <c r="M1805" s="2">
        <v>490</v>
      </c>
    </row>
    <row r="1806" spans="2:13" ht="12.75">
      <c r="B1806" s="288">
        <v>2500</v>
      </c>
      <c r="C1806" s="1" t="s">
        <v>817</v>
      </c>
      <c r="D1806" s="1" t="s">
        <v>818</v>
      </c>
      <c r="E1806" s="1" t="s">
        <v>819</v>
      </c>
      <c r="F1806" s="60" t="s">
        <v>826</v>
      </c>
      <c r="G1806" s="26" t="s">
        <v>219</v>
      </c>
      <c r="H1806" s="5">
        <f t="shared" si="70"/>
        <v>-22500</v>
      </c>
      <c r="I1806" s="38">
        <f t="shared" si="68"/>
        <v>5.1020408163265305</v>
      </c>
      <c r="K1806" t="s">
        <v>0</v>
      </c>
      <c r="M1806" s="2">
        <v>490</v>
      </c>
    </row>
    <row r="1807" spans="1:13" s="14" customFormat="1" ht="12.75">
      <c r="A1807" s="1"/>
      <c r="B1807" s="325">
        <v>5000</v>
      </c>
      <c r="C1807" s="1" t="s">
        <v>817</v>
      </c>
      <c r="D1807" s="1" t="s">
        <v>818</v>
      </c>
      <c r="E1807" s="1" t="s">
        <v>819</v>
      </c>
      <c r="F1807" s="60" t="s">
        <v>827</v>
      </c>
      <c r="G1807" s="26" t="s">
        <v>223</v>
      </c>
      <c r="H1807" s="5">
        <f t="shared" si="70"/>
        <v>-27500</v>
      </c>
      <c r="I1807" s="38">
        <f t="shared" si="68"/>
        <v>10.204081632653061</v>
      </c>
      <c r="J1807"/>
      <c r="K1807" t="s">
        <v>0</v>
      </c>
      <c r="L1807"/>
      <c r="M1807" s="2">
        <v>490</v>
      </c>
    </row>
    <row r="1808" spans="1:13" s="14" customFormat="1" ht="12.75">
      <c r="A1808" s="11"/>
      <c r="B1808" s="292">
        <v>19680</v>
      </c>
      <c r="C1808" s="11" t="s">
        <v>874</v>
      </c>
      <c r="D1808" s="11" t="s">
        <v>818</v>
      </c>
      <c r="E1808" s="11" t="s">
        <v>819</v>
      </c>
      <c r="F1808" s="29" t="s">
        <v>875</v>
      </c>
      <c r="G1808" s="29" t="s">
        <v>223</v>
      </c>
      <c r="H1808" s="5">
        <f t="shared" si="70"/>
        <v>-47180</v>
      </c>
      <c r="I1808" s="38">
        <f t="shared" si="68"/>
        <v>40.16326530612245</v>
      </c>
      <c r="K1808" s="14" t="s">
        <v>791</v>
      </c>
      <c r="M1808" s="39">
        <v>490</v>
      </c>
    </row>
    <row r="1809" spans="1:13" s="59" customFormat="1" ht="12.75">
      <c r="A1809" s="11"/>
      <c r="B1809" s="292">
        <v>1000</v>
      </c>
      <c r="C1809" s="11" t="s">
        <v>829</v>
      </c>
      <c r="D1809" s="11" t="s">
        <v>818</v>
      </c>
      <c r="E1809" s="11" t="s">
        <v>830</v>
      </c>
      <c r="F1809" s="29" t="s">
        <v>831</v>
      </c>
      <c r="G1809" s="29" t="s">
        <v>30</v>
      </c>
      <c r="H1809" s="5">
        <f t="shared" si="70"/>
        <v>-48180</v>
      </c>
      <c r="I1809" s="38">
        <f t="shared" si="68"/>
        <v>2.0408163265306123</v>
      </c>
      <c r="J1809" s="14"/>
      <c r="K1809" s="14" t="s">
        <v>474</v>
      </c>
      <c r="L1809" s="14"/>
      <c r="M1809" s="2">
        <v>490</v>
      </c>
    </row>
    <row r="1810" spans="1:13" ht="12.75">
      <c r="A1810" s="11"/>
      <c r="B1810" s="292">
        <v>1000</v>
      </c>
      <c r="C1810" s="11" t="s">
        <v>1023</v>
      </c>
      <c r="D1810" s="11" t="s">
        <v>818</v>
      </c>
      <c r="E1810" s="11" t="s">
        <v>1024</v>
      </c>
      <c r="F1810" s="26" t="s">
        <v>1177</v>
      </c>
      <c r="G1810" s="29" t="s">
        <v>72</v>
      </c>
      <c r="H1810" s="5">
        <f t="shared" si="70"/>
        <v>-49180</v>
      </c>
      <c r="I1810" s="38">
        <f t="shared" si="68"/>
        <v>2.0408163265306123</v>
      </c>
      <c r="J1810" s="14"/>
      <c r="K1810" t="s">
        <v>128</v>
      </c>
      <c r="L1810" s="14">
        <v>6</v>
      </c>
      <c r="M1810" s="2">
        <v>490</v>
      </c>
    </row>
    <row r="1811" spans="1:13" ht="12.75">
      <c r="A1811" s="11"/>
      <c r="B1811" s="292">
        <v>1900</v>
      </c>
      <c r="C1811" s="11" t="s">
        <v>829</v>
      </c>
      <c r="D1811" s="11" t="s">
        <v>818</v>
      </c>
      <c r="E1811" s="11" t="s">
        <v>832</v>
      </c>
      <c r="F1811" s="29" t="s">
        <v>833</v>
      </c>
      <c r="G1811" s="29" t="s">
        <v>227</v>
      </c>
      <c r="H1811" s="5">
        <f t="shared" si="70"/>
        <v>-51080</v>
      </c>
      <c r="I1811" s="38">
        <f t="shared" si="68"/>
        <v>3.877551020408163</v>
      </c>
      <c r="J1811" s="14"/>
      <c r="K1811" s="14" t="s">
        <v>474</v>
      </c>
      <c r="L1811" s="14"/>
      <c r="M1811" s="2">
        <v>490</v>
      </c>
    </row>
    <row r="1812" spans="1:13" ht="12.75">
      <c r="A1812" s="11"/>
      <c r="B1812" s="292">
        <v>4000</v>
      </c>
      <c r="C1812" s="11" t="s">
        <v>817</v>
      </c>
      <c r="D1812" s="11" t="s">
        <v>818</v>
      </c>
      <c r="E1812" s="11" t="s">
        <v>834</v>
      </c>
      <c r="F1812" s="80" t="s">
        <v>835</v>
      </c>
      <c r="G1812" s="29" t="s">
        <v>227</v>
      </c>
      <c r="H1812" s="5">
        <f t="shared" si="70"/>
        <v>-55080</v>
      </c>
      <c r="I1812" s="38">
        <f t="shared" si="68"/>
        <v>8.16326530612245</v>
      </c>
      <c r="J1812" s="14"/>
      <c r="K1812" s="14" t="s">
        <v>0</v>
      </c>
      <c r="L1812" s="14"/>
      <c r="M1812" s="2">
        <v>490</v>
      </c>
    </row>
    <row r="1813" spans="1:13" s="14" customFormat="1" ht="12.75">
      <c r="A1813" s="10"/>
      <c r="B1813" s="302">
        <f>SUM(B1800:B1812)</f>
        <v>55080</v>
      </c>
      <c r="C1813" s="10" t="s">
        <v>828</v>
      </c>
      <c r="D1813" s="10"/>
      <c r="E1813" s="10"/>
      <c r="F1813" s="109"/>
      <c r="G1813" s="17"/>
      <c r="H1813" s="57">
        <v>0</v>
      </c>
      <c r="I1813" s="58">
        <f t="shared" si="68"/>
        <v>112.40816326530613</v>
      </c>
      <c r="J1813" s="59"/>
      <c r="K1813" s="59"/>
      <c r="L1813" s="59"/>
      <c r="M1813" s="2">
        <v>490</v>
      </c>
    </row>
    <row r="1814" spans="1:13" s="14" customFormat="1" ht="12.75">
      <c r="A1814" s="1"/>
      <c r="B1814" s="288"/>
      <c r="C1814" s="1"/>
      <c r="D1814" s="1"/>
      <c r="E1814" s="1"/>
      <c r="F1814" s="26"/>
      <c r="G1814" s="26"/>
      <c r="H1814" s="5">
        <v>0</v>
      </c>
      <c r="I1814" s="38">
        <f t="shared" si="68"/>
        <v>0</v>
      </c>
      <c r="J1814"/>
      <c r="K1814"/>
      <c r="L1814"/>
      <c r="M1814" s="2">
        <v>490</v>
      </c>
    </row>
    <row r="1815" spans="2:13" ht="12.75">
      <c r="B1815" s="288"/>
      <c r="H1815" s="5">
        <v>0</v>
      </c>
      <c r="I1815" s="38">
        <f t="shared" si="68"/>
        <v>0</v>
      </c>
      <c r="K1815"/>
      <c r="M1815" s="2">
        <v>490</v>
      </c>
    </row>
    <row r="1816" spans="2:13" ht="12.75">
      <c r="B1816" s="288">
        <v>627</v>
      </c>
      <c r="C1816" s="11" t="s">
        <v>612</v>
      </c>
      <c r="D1816" s="11" t="s">
        <v>818</v>
      </c>
      <c r="E1816" s="1" t="s">
        <v>819</v>
      </c>
      <c r="F1816" s="26" t="s">
        <v>836</v>
      </c>
      <c r="G1816" s="26" t="s">
        <v>140</v>
      </c>
      <c r="H1816" s="5">
        <f>H1815-B1816</f>
        <v>-627</v>
      </c>
      <c r="I1816" s="38">
        <f t="shared" si="68"/>
        <v>1.279591836734694</v>
      </c>
      <c r="J1816" s="14"/>
      <c r="K1816" t="s">
        <v>791</v>
      </c>
      <c r="M1816" s="2">
        <v>490</v>
      </c>
    </row>
    <row r="1817" spans="1:13" ht="12.75">
      <c r="A1817" s="10"/>
      <c r="B1817" s="302">
        <f>SUM(B1816)</f>
        <v>627</v>
      </c>
      <c r="C1817" s="10" t="s">
        <v>837</v>
      </c>
      <c r="D1817" s="10"/>
      <c r="E1817" s="10"/>
      <c r="F1817" s="17"/>
      <c r="G1817" s="17"/>
      <c r="H1817" s="57">
        <v>0</v>
      </c>
      <c r="I1817" s="58">
        <f t="shared" si="68"/>
        <v>1.279591836734694</v>
      </c>
      <c r="J1817" s="59"/>
      <c r="K1817" s="59"/>
      <c r="L1817" s="59"/>
      <c r="M1817" s="2">
        <v>490</v>
      </c>
    </row>
    <row r="1818" spans="8:13" ht="12.75">
      <c r="H1818" s="5">
        <f>H1817-B1818</f>
        <v>0</v>
      </c>
      <c r="I1818" s="38">
        <f t="shared" si="68"/>
        <v>0</v>
      </c>
      <c r="K1818"/>
      <c r="M1818" s="2">
        <v>490</v>
      </c>
    </row>
    <row r="1819" spans="2:13" ht="12.75">
      <c r="B1819" s="268">
        <v>90000</v>
      </c>
      <c r="C1819" s="1" t="s">
        <v>739</v>
      </c>
      <c r="D1819" s="11" t="s">
        <v>818</v>
      </c>
      <c r="E1819" s="1" t="s">
        <v>740</v>
      </c>
      <c r="F1819" s="26" t="s">
        <v>741</v>
      </c>
      <c r="G1819" s="26" t="s">
        <v>720</v>
      </c>
      <c r="H1819" s="5">
        <f>H1816-B1819</f>
        <v>-90627</v>
      </c>
      <c r="I1819" s="38">
        <f t="shared" si="68"/>
        <v>183.6734693877551</v>
      </c>
      <c r="K1819" s="14" t="s">
        <v>694</v>
      </c>
      <c r="M1819" s="2">
        <v>490</v>
      </c>
    </row>
    <row r="1820" spans="1:13" s="59" customFormat="1" ht="12.75">
      <c r="A1820" s="10"/>
      <c r="B1820" s="243">
        <f>SUM(B1819)</f>
        <v>90000</v>
      </c>
      <c r="C1820" s="10"/>
      <c r="D1820" s="10"/>
      <c r="E1820" s="10" t="s">
        <v>740</v>
      </c>
      <c r="F1820" s="17"/>
      <c r="G1820" s="17"/>
      <c r="H1820" s="57"/>
      <c r="I1820" s="58">
        <f t="shared" si="68"/>
        <v>183.6734693877551</v>
      </c>
      <c r="M1820" s="2">
        <v>490</v>
      </c>
    </row>
    <row r="1821" spans="8:13" ht="12.75">
      <c r="H1821" s="5">
        <f>H1818-B1821</f>
        <v>0</v>
      </c>
      <c r="I1821" s="38">
        <f t="shared" si="68"/>
        <v>0</v>
      </c>
      <c r="K1821"/>
      <c r="M1821" s="2">
        <v>490</v>
      </c>
    </row>
    <row r="1822" spans="9:13" ht="12.75">
      <c r="I1822" s="38">
        <f t="shared" si="68"/>
        <v>0</v>
      </c>
      <c r="K1822"/>
      <c r="M1822" s="2">
        <v>490</v>
      </c>
    </row>
    <row r="1823" spans="2:13" ht="12.75">
      <c r="B1823" s="273">
        <v>75000</v>
      </c>
      <c r="C1823" s="1" t="s">
        <v>1</v>
      </c>
      <c r="D1823" s="11" t="s">
        <v>816</v>
      </c>
      <c r="F1823" s="30" t="s">
        <v>838</v>
      </c>
      <c r="G1823" s="29" t="s">
        <v>325</v>
      </c>
      <c r="H1823" s="110">
        <f>H1821-B1823</f>
        <v>-75000</v>
      </c>
      <c r="I1823" s="38">
        <f t="shared" si="68"/>
        <v>153.0612244897959</v>
      </c>
      <c r="K1823"/>
      <c r="M1823" s="2">
        <v>490</v>
      </c>
    </row>
    <row r="1824" spans="1:13" ht="12.75">
      <c r="A1824" s="10"/>
      <c r="B1824" s="275">
        <f>SUM(B1823)</f>
        <v>75000</v>
      </c>
      <c r="C1824" s="10" t="s">
        <v>1</v>
      </c>
      <c r="D1824" s="10"/>
      <c r="E1824" s="10"/>
      <c r="F1824" s="17"/>
      <c r="G1824" s="17"/>
      <c r="H1824" s="57">
        <v>0</v>
      </c>
      <c r="I1824" s="58">
        <f t="shared" si="68"/>
        <v>153.0612244897959</v>
      </c>
      <c r="J1824" s="59"/>
      <c r="K1824" s="59"/>
      <c r="L1824" s="59"/>
      <c r="M1824" s="2">
        <v>490</v>
      </c>
    </row>
    <row r="1825" spans="8:13" ht="12.75">
      <c r="H1825" s="5">
        <f>H1824-B1825</f>
        <v>0</v>
      </c>
      <c r="I1825" s="38">
        <f t="shared" si="68"/>
        <v>0</v>
      </c>
      <c r="K1825"/>
      <c r="M1825" s="2">
        <v>490</v>
      </c>
    </row>
    <row r="1826" spans="8:13" ht="12.75">
      <c r="H1826" s="5">
        <f>H1825-B1826</f>
        <v>0</v>
      </c>
      <c r="I1826" s="38">
        <f t="shared" si="68"/>
        <v>0</v>
      </c>
      <c r="K1826"/>
      <c r="M1826" s="2">
        <v>490</v>
      </c>
    </row>
    <row r="1827" spans="8:13" ht="12.75">
      <c r="H1827" s="5">
        <f>H1826-B1827</f>
        <v>0</v>
      </c>
      <c r="I1827" s="38">
        <f t="shared" si="68"/>
        <v>0</v>
      </c>
      <c r="K1827"/>
      <c r="M1827" s="2">
        <v>490</v>
      </c>
    </row>
    <row r="1828" spans="1:13" ht="13.5" thickBot="1">
      <c r="A1828" s="43"/>
      <c r="B1828" s="111">
        <f>+B1863+B1897+B1902</f>
        <v>1272300</v>
      </c>
      <c r="C1828" s="46"/>
      <c r="D1828" s="45" t="s">
        <v>839</v>
      </c>
      <c r="E1828" s="46"/>
      <c r="F1828" s="88"/>
      <c r="G1828" s="48"/>
      <c r="H1828" s="49">
        <f>H1827-B1828</f>
        <v>-1272300</v>
      </c>
      <c r="I1828" s="90">
        <f aca="true" t="shared" si="71" ref="I1828:I1891">+B1828/M1828</f>
        <v>2596.530612244898</v>
      </c>
      <c r="J1828" s="51"/>
      <c r="K1828" s="51"/>
      <c r="L1828" s="51"/>
      <c r="M1828" s="2">
        <v>490</v>
      </c>
    </row>
    <row r="1829" spans="8:13" ht="12.75">
      <c r="H1829" s="5">
        <v>0</v>
      </c>
      <c r="I1829" s="38">
        <f t="shared" si="71"/>
        <v>0</v>
      </c>
      <c r="K1829"/>
      <c r="M1829" s="2">
        <v>490</v>
      </c>
    </row>
    <row r="1830" spans="2:13" ht="12.75">
      <c r="B1830" s="273"/>
      <c r="H1830" s="5">
        <f>H1829-B1830</f>
        <v>0</v>
      </c>
      <c r="I1830" s="38">
        <f t="shared" si="71"/>
        <v>0</v>
      </c>
      <c r="K1830"/>
      <c r="M1830" s="2">
        <v>490</v>
      </c>
    </row>
    <row r="1831" spans="2:13" ht="12.75">
      <c r="B1831" s="42">
        <v>5000</v>
      </c>
      <c r="C1831" s="1" t="s">
        <v>0</v>
      </c>
      <c r="D1831" s="11" t="s">
        <v>840</v>
      </c>
      <c r="E1831" s="1" t="s">
        <v>791</v>
      </c>
      <c r="F1831" s="60" t="s">
        <v>841</v>
      </c>
      <c r="G1831" s="30" t="s">
        <v>20</v>
      </c>
      <c r="H1831" s="5">
        <f>H1830-B1831</f>
        <v>-5000</v>
      </c>
      <c r="I1831" s="38">
        <f t="shared" si="71"/>
        <v>10.204081632653061</v>
      </c>
      <c r="K1831" t="s">
        <v>0</v>
      </c>
      <c r="M1831" s="2">
        <v>490</v>
      </c>
    </row>
    <row r="1832" spans="1:13" ht="12.75">
      <c r="A1832" s="11"/>
      <c r="B1832" s="42">
        <v>5000</v>
      </c>
      <c r="C1832" s="1" t="s">
        <v>0</v>
      </c>
      <c r="D1832" s="11" t="s">
        <v>840</v>
      </c>
      <c r="E1832" s="11" t="s">
        <v>791</v>
      </c>
      <c r="F1832" s="60" t="s">
        <v>842</v>
      </c>
      <c r="G1832" s="29" t="s">
        <v>22</v>
      </c>
      <c r="H1832" s="5">
        <f aca="true" t="shared" si="72" ref="H1832:H1862">H1831-B1832</f>
        <v>-10000</v>
      </c>
      <c r="I1832" s="38">
        <f t="shared" si="71"/>
        <v>10.204081632653061</v>
      </c>
      <c r="J1832" s="14"/>
      <c r="K1832" t="s">
        <v>0</v>
      </c>
      <c r="L1832" s="14"/>
      <c r="M1832" s="2">
        <v>490</v>
      </c>
    </row>
    <row r="1833" spans="1:13" s="14" customFormat="1" ht="12.75">
      <c r="A1833" s="1"/>
      <c r="B1833" s="273">
        <v>10000</v>
      </c>
      <c r="C1833" s="1" t="s">
        <v>0</v>
      </c>
      <c r="D1833" s="1" t="s">
        <v>840</v>
      </c>
      <c r="E1833" s="1" t="s">
        <v>791</v>
      </c>
      <c r="F1833" s="60" t="s">
        <v>843</v>
      </c>
      <c r="G1833" s="26" t="s">
        <v>24</v>
      </c>
      <c r="H1833" s="5">
        <f t="shared" si="72"/>
        <v>-20000</v>
      </c>
      <c r="I1833" s="38">
        <f t="shared" si="71"/>
        <v>20.408163265306122</v>
      </c>
      <c r="J1833"/>
      <c r="K1833" t="s">
        <v>0</v>
      </c>
      <c r="L1833"/>
      <c r="M1833" s="2">
        <v>490</v>
      </c>
    </row>
    <row r="1834" spans="2:13" ht="12.75">
      <c r="B1834" s="273">
        <v>5000</v>
      </c>
      <c r="C1834" s="1" t="s">
        <v>0</v>
      </c>
      <c r="D1834" s="1" t="s">
        <v>840</v>
      </c>
      <c r="E1834" s="1" t="s">
        <v>791</v>
      </c>
      <c r="F1834" s="60" t="s">
        <v>844</v>
      </c>
      <c r="G1834" s="26" t="s">
        <v>26</v>
      </c>
      <c r="H1834" s="5">
        <f t="shared" si="72"/>
        <v>-25000</v>
      </c>
      <c r="I1834" s="38">
        <f t="shared" si="71"/>
        <v>10.204081632653061</v>
      </c>
      <c r="K1834" t="s">
        <v>0</v>
      </c>
      <c r="M1834" s="2">
        <v>490</v>
      </c>
    </row>
    <row r="1835" spans="2:13" ht="12.75">
      <c r="B1835" s="273">
        <v>5000</v>
      </c>
      <c r="C1835" s="1" t="s">
        <v>0</v>
      </c>
      <c r="D1835" s="1" t="s">
        <v>840</v>
      </c>
      <c r="E1835" s="1" t="s">
        <v>791</v>
      </c>
      <c r="F1835" s="60" t="s">
        <v>845</v>
      </c>
      <c r="G1835" s="26" t="s">
        <v>28</v>
      </c>
      <c r="H1835" s="5">
        <f t="shared" si="72"/>
        <v>-30000</v>
      </c>
      <c r="I1835" s="38">
        <f t="shared" si="71"/>
        <v>10.204081632653061</v>
      </c>
      <c r="K1835" t="s">
        <v>0</v>
      </c>
      <c r="M1835" s="2">
        <v>490</v>
      </c>
    </row>
    <row r="1836" spans="2:13" ht="12.75">
      <c r="B1836" s="273">
        <v>5000</v>
      </c>
      <c r="C1836" s="1" t="s">
        <v>0</v>
      </c>
      <c r="D1836" s="1" t="s">
        <v>840</v>
      </c>
      <c r="E1836" s="1" t="s">
        <v>791</v>
      </c>
      <c r="F1836" s="60" t="s">
        <v>846</v>
      </c>
      <c r="G1836" s="26" t="s">
        <v>30</v>
      </c>
      <c r="H1836" s="5">
        <f t="shared" si="72"/>
        <v>-35000</v>
      </c>
      <c r="I1836" s="38">
        <f t="shared" si="71"/>
        <v>10.204081632653061</v>
      </c>
      <c r="K1836" t="s">
        <v>0</v>
      </c>
      <c r="M1836" s="2">
        <v>490</v>
      </c>
    </row>
    <row r="1837" spans="1:13" ht="12.75">
      <c r="A1837" s="11"/>
      <c r="B1837" s="42">
        <v>10000</v>
      </c>
      <c r="C1837" s="11" t="s">
        <v>0</v>
      </c>
      <c r="D1837" s="11" t="s">
        <v>840</v>
      </c>
      <c r="E1837" s="11" t="s">
        <v>791</v>
      </c>
      <c r="F1837" s="80" t="s">
        <v>847</v>
      </c>
      <c r="G1837" s="29" t="s">
        <v>30</v>
      </c>
      <c r="H1837" s="5">
        <f t="shared" si="72"/>
        <v>-45000</v>
      </c>
      <c r="I1837" s="38">
        <f t="shared" si="71"/>
        <v>20.408163265306122</v>
      </c>
      <c r="J1837" s="14"/>
      <c r="K1837" s="14" t="s">
        <v>0</v>
      </c>
      <c r="L1837" s="14"/>
      <c r="M1837" s="2">
        <v>490</v>
      </c>
    </row>
    <row r="1838" spans="2:13" ht="12.75">
      <c r="B1838" s="274">
        <v>5000</v>
      </c>
      <c r="C1838" s="1" t="s">
        <v>0</v>
      </c>
      <c r="D1838" s="1" t="s">
        <v>840</v>
      </c>
      <c r="E1838" s="1" t="s">
        <v>791</v>
      </c>
      <c r="F1838" s="60" t="s">
        <v>848</v>
      </c>
      <c r="G1838" s="26" t="s">
        <v>227</v>
      </c>
      <c r="H1838" s="5">
        <f t="shared" si="72"/>
        <v>-50000</v>
      </c>
      <c r="I1838" s="38">
        <f t="shared" si="71"/>
        <v>10.204081632653061</v>
      </c>
      <c r="K1838" t="s">
        <v>0</v>
      </c>
      <c r="M1838" s="2">
        <v>490</v>
      </c>
    </row>
    <row r="1839" spans="2:13" ht="12.75">
      <c r="B1839" s="273">
        <v>7000</v>
      </c>
      <c r="C1839" s="1" t="s">
        <v>0</v>
      </c>
      <c r="D1839" s="1" t="s">
        <v>840</v>
      </c>
      <c r="E1839" s="1" t="s">
        <v>791</v>
      </c>
      <c r="F1839" s="60" t="s">
        <v>849</v>
      </c>
      <c r="G1839" s="26" t="s">
        <v>229</v>
      </c>
      <c r="H1839" s="5">
        <f t="shared" si="72"/>
        <v>-57000</v>
      </c>
      <c r="I1839" s="38">
        <f t="shared" si="71"/>
        <v>14.285714285714286</v>
      </c>
      <c r="K1839" t="s">
        <v>0</v>
      </c>
      <c r="M1839" s="2">
        <v>490</v>
      </c>
    </row>
    <row r="1840" spans="2:13" ht="12.75">
      <c r="B1840" s="273">
        <v>10000</v>
      </c>
      <c r="C1840" s="1" t="s">
        <v>0</v>
      </c>
      <c r="D1840" s="1" t="s">
        <v>840</v>
      </c>
      <c r="E1840" s="1" t="s">
        <v>791</v>
      </c>
      <c r="F1840" s="60" t="s">
        <v>850</v>
      </c>
      <c r="G1840" s="26" t="s">
        <v>236</v>
      </c>
      <c r="H1840" s="5">
        <f t="shared" si="72"/>
        <v>-67000</v>
      </c>
      <c r="I1840" s="38">
        <f t="shared" si="71"/>
        <v>20.408163265306122</v>
      </c>
      <c r="K1840" t="s">
        <v>0</v>
      </c>
      <c r="M1840" s="2">
        <v>490</v>
      </c>
    </row>
    <row r="1841" spans="2:13" ht="12.75">
      <c r="B1841" s="273">
        <v>5000</v>
      </c>
      <c r="C1841" s="1" t="s">
        <v>0</v>
      </c>
      <c r="D1841" s="1" t="s">
        <v>840</v>
      </c>
      <c r="E1841" s="1" t="s">
        <v>791</v>
      </c>
      <c r="F1841" s="60" t="s">
        <v>851</v>
      </c>
      <c r="G1841" s="26" t="s">
        <v>280</v>
      </c>
      <c r="H1841" s="5">
        <f t="shared" si="72"/>
        <v>-72000</v>
      </c>
      <c r="I1841" s="38">
        <f t="shared" si="71"/>
        <v>10.204081632653061</v>
      </c>
      <c r="K1841" t="s">
        <v>0</v>
      </c>
      <c r="M1841" s="2">
        <v>490</v>
      </c>
    </row>
    <row r="1842" spans="2:13" ht="12.75">
      <c r="B1842" s="273">
        <v>5000</v>
      </c>
      <c r="C1842" s="1" t="s">
        <v>0</v>
      </c>
      <c r="D1842" s="1" t="s">
        <v>840</v>
      </c>
      <c r="E1842" s="1" t="s">
        <v>791</v>
      </c>
      <c r="F1842" s="60" t="s">
        <v>852</v>
      </c>
      <c r="G1842" s="26" t="s">
        <v>282</v>
      </c>
      <c r="H1842" s="5">
        <f t="shared" si="72"/>
        <v>-77000</v>
      </c>
      <c r="I1842" s="38">
        <f t="shared" si="71"/>
        <v>10.204081632653061</v>
      </c>
      <c r="K1842" t="s">
        <v>0</v>
      </c>
      <c r="M1842" s="2">
        <v>490</v>
      </c>
    </row>
    <row r="1843" spans="2:13" ht="12.75">
      <c r="B1843" s="273">
        <v>5000</v>
      </c>
      <c r="C1843" s="1" t="s">
        <v>0</v>
      </c>
      <c r="D1843" s="1" t="s">
        <v>840</v>
      </c>
      <c r="E1843" s="1" t="s">
        <v>791</v>
      </c>
      <c r="F1843" s="60" t="s">
        <v>853</v>
      </c>
      <c r="G1843" s="26" t="s">
        <v>237</v>
      </c>
      <c r="H1843" s="5">
        <f t="shared" si="72"/>
        <v>-82000</v>
      </c>
      <c r="I1843" s="38">
        <f t="shared" si="71"/>
        <v>10.204081632653061</v>
      </c>
      <c r="K1843" t="s">
        <v>0</v>
      </c>
      <c r="M1843" s="2">
        <v>490</v>
      </c>
    </row>
    <row r="1844" spans="2:13" ht="12.75">
      <c r="B1844" s="273">
        <v>4000</v>
      </c>
      <c r="C1844" s="1" t="s">
        <v>0</v>
      </c>
      <c r="D1844" s="1" t="s">
        <v>840</v>
      </c>
      <c r="E1844" s="1" t="s">
        <v>791</v>
      </c>
      <c r="F1844" s="60" t="s">
        <v>854</v>
      </c>
      <c r="G1844" s="26" t="s">
        <v>324</v>
      </c>
      <c r="H1844" s="5">
        <f t="shared" si="72"/>
        <v>-86000</v>
      </c>
      <c r="I1844" s="38">
        <f t="shared" si="71"/>
        <v>8.16326530612245</v>
      </c>
      <c r="K1844" t="s">
        <v>0</v>
      </c>
      <c r="M1844" s="2">
        <v>490</v>
      </c>
    </row>
    <row r="1845" spans="2:13" ht="12.75">
      <c r="B1845" s="273">
        <v>5000</v>
      </c>
      <c r="C1845" s="1" t="s">
        <v>0</v>
      </c>
      <c r="D1845" s="1" t="s">
        <v>840</v>
      </c>
      <c r="E1845" s="1" t="s">
        <v>791</v>
      </c>
      <c r="F1845" s="60" t="s">
        <v>855</v>
      </c>
      <c r="G1845" s="26" t="s">
        <v>325</v>
      </c>
      <c r="H1845" s="5">
        <f t="shared" si="72"/>
        <v>-91000</v>
      </c>
      <c r="I1845" s="38">
        <f t="shared" si="71"/>
        <v>10.204081632653061</v>
      </c>
      <c r="K1845" t="s">
        <v>0</v>
      </c>
      <c r="M1845" s="2">
        <v>490</v>
      </c>
    </row>
    <row r="1846" spans="2:13" ht="12.75">
      <c r="B1846" s="273">
        <v>5000</v>
      </c>
      <c r="C1846" s="1" t="s">
        <v>0</v>
      </c>
      <c r="D1846" s="11" t="s">
        <v>840</v>
      </c>
      <c r="E1846" s="1" t="s">
        <v>31</v>
      </c>
      <c r="F1846" s="26" t="s">
        <v>856</v>
      </c>
      <c r="G1846" s="26" t="s">
        <v>55</v>
      </c>
      <c r="H1846" s="5">
        <f t="shared" si="72"/>
        <v>-96000</v>
      </c>
      <c r="I1846" s="38">
        <f t="shared" si="71"/>
        <v>10.204081632653061</v>
      </c>
      <c r="K1846" t="s">
        <v>791</v>
      </c>
      <c r="M1846" s="2">
        <v>490</v>
      </c>
    </row>
    <row r="1847" spans="2:13" ht="12.75">
      <c r="B1847" s="273">
        <v>5000</v>
      </c>
      <c r="C1847" s="1" t="s">
        <v>0</v>
      </c>
      <c r="D1847" s="11" t="s">
        <v>840</v>
      </c>
      <c r="E1847" s="1" t="s">
        <v>31</v>
      </c>
      <c r="F1847" s="26" t="s">
        <v>857</v>
      </c>
      <c r="G1847" s="26" t="s">
        <v>34</v>
      </c>
      <c r="H1847" s="5">
        <f t="shared" si="72"/>
        <v>-101000</v>
      </c>
      <c r="I1847" s="38">
        <f t="shared" si="71"/>
        <v>10.204081632653061</v>
      </c>
      <c r="K1847" t="s">
        <v>791</v>
      </c>
      <c r="M1847" s="2">
        <v>490</v>
      </c>
    </row>
    <row r="1848" spans="2:13" ht="12.75">
      <c r="B1848" s="273">
        <v>5000</v>
      </c>
      <c r="C1848" s="1" t="s">
        <v>0</v>
      </c>
      <c r="D1848" s="11" t="s">
        <v>840</v>
      </c>
      <c r="E1848" s="1" t="s">
        <v>31</v>
      </c>
      <c r="F1848" s="26" t="s">
        <v>858</v>
      </c>
      <c r="G1848" s="26" t="s">
        <v>35</v>
      </c>
      <c r="H1848" s="5">
        <f t="shared" si="72"/>
        <v>-106000</v>
      </c>
      <c r="I1848" s="38">
        <f t="shared" si="71"/>
        <v>10.204081632653061</v>
      </c>
      <c r="K1848" t="s">
        <v>791</v>
      </c>
      <c r="M1848" s="2">
        <v>490</v>
      </c>
    </row>
    <row r="1849" spans="2:13" ht="12.75">
      <c r="B1849" s="273">
        <v>5000</v>
      </c>
      <c r="C1849" s="1" t="s">
        <v>0</v>
      </c>
      <c r="D1849" s="11" t="s">
        <v>840</v>
      </c>
      <c r="E1849" s="36" t="s">
        <v>859</v>
      </c>
      <c r="F1849" s="60" t="s">
        <v>860</v>
      </c>
      <c r="G1849" s="26" t="s">
        <v>22</v>
      </c>
      <c r="H1849" s="5">
        <f t="shared" si="72"/>
        <v>-111000</v>
      </c>
      <c r="I1849" s="38">
        <f t="shared" si="71"/>
        <v>10.204081632653061</v>
      </c>
      <c r="J1849" s="35"/>
      <c r="K1849" t="s">
        <v>0</v>
      </c>
      <c r="L1849" s="35"/>
      <c r="M1849" s="2">
        <v>490</v>
      </c>
    </row>
    <row r="1850" spans="2:13" ht="12.75">
      <c r="B1850" s="273">
        <v>2500</v>
      </c>
      <c r="C1850" s="1" t="s">
        <v>0</v>
      </c>
      <c r="D1850" s="11" t="s">
        <v>840</v>
      </c>
      <c r="E1850" s="1" t="s">
        <v>859</v>
      </c>
      <c r="F1850" s="60" t="s">
        <v>861</v>
      </c>
      <c r="G1850" s="26" t="s">
        <v>24</v>
      </c>
      <c r="H1850" s="5">
        <f t="shared" si="72"/>
        <v>-113500</v>
      </c>
      <c r="I1850" s="38">
        <f t="shared" si="71"/>
        <v>5.1020408163265305</v>
      </c>
      <c r="K1850" t="s">
        <v>0</v>
      </c>
      <c r="M1850" s="2">
        <v>490</v>
      </c>
    </row>
    <row r="1851" spans="2:13" ht="12.75">
      <c r="B1851" s="273">
        <v>5000</v>
      </c>
      <c r="C1851" s="1" t="s">
        <v>0</v>
      </c>
      <c r="D1851" s="1" t="s">
        <v>840</v>
      </c>
      <c r="E1851" s="1" t="s">
        <v>859</v>
      </c>
      <c r="F1851" s="60" t="s">
        <v>862</v>
      </c>
      <c r="G1851" s="26" t="s">
        <v>26</v>
      </c>
      <c r="H1851" s="5">
        <f t="shared" si="72"/>
        <v>-118500</v>
      </c>
      <c r="I1851" s="38">
        <f t="shared" si="71"/>
        <v>10.204081632653061</v>
      </c>
      <c r="K1851" t="s">
        <v>0</v>
      </c>
      <c r="M1851" s="2">
        <v>490</v>
      </c>
    </row>
    <row r="1852" spans="2:13" ht="12.75">
      <c r="B1852" s="273">
        <v>5000</v>
      </c>
      <c r="C1852" s="1" t="s">
        <v>0</v>
      </c>
      <c r="D1852" s="1" t="s">
        <v>840</v>
      </c>
      <c r="E1852" s="1" t="s">
        <v>859</v>
      </c>
      <c r="F1852" s="60" t="s">
        <v>863</v>
      </c>
      <c r="G1852" s="26" t="s">
        <v>28</v>
      </c>
      <c r="H1852" s="5">
        <f t="shared" si="72"/>
        <v>-123500</v>
      </c>
      <c r="I1852" s="38">
        <f t="shared" si="71"/>
        <v>10.204081632653061</v>
      </c>
      <c r="K1852" t="s">
        <v>0</v>
      </c>
      <c r="M1852" s="2">
        <v>490</v>
      </c>
    </row>
    <row r="1853" spans="2:13" ht="12.75">
      <c r="B1853" s="273">
        <v>5000</v>
      </c>
      <c r="C1853" s="1" t="s">
        <v>0</v>
      </c>
      <c r="D1853" s="1" t="s">
        <v>840</v>
      </c>
      <c r="E1853" s="1" t="s">
        <v>859</v>
      </c>
      <c r="F1853" s="60" t="s">
        <v>864</v>
      </c>
      <c r="G1853" s="26" t="s">
        <v>30</v>
      </c>
      <c r="H1853" s="5">
        <f t="shared" si="72"/>
        <v>-128500</v>
      </c>
      <c r="I1853" s="38">
        <f t="shared" si="71"/>
        <v>10.204081632653061</v>
      </c>
      <c r="K1853" t="s">
        <v>0</v>
      </c>
      <c r="M1853" s="2">
        <v>490</v>
      </c>
    </row>
    <row r="1854" spans="2:13" ht="12.75">
      <c r="B1854" s="273">
        <v>2500</v>
      </c>
      <c r="C1854" s="1" t="s">
        <v>0</v>
      </c>
      <c r="D1854" s="1" t="s">
        <v>840</v>
      </c>
      <c r="E1854" s="1" t="s">
        <v>859</v>
      </c>
      <c r="F1854" s="60" t="s">
        <v>865</v>
      </c>
      <c r="G1854" s="26" t="s">
        <v>74</v>
      </c>
      <c r="H1854" s="5">
        <f t="shared" si="72"/>
        <v>-131000</v>
      </c>
      <c r="I1854" s="38">
        <f t="shared" si="71"/>
        <v>5.1020408163265305</v>
      </c>
      <c r="K1854" t="s">
        <v>0</v>
      </c>
      <c r="M1854" s="2">
        <v>490</v>
      </c>
    </row>
    <row r="1855" spans="2:13" ht="12.75">
      <c r="B1855" s="273">
        <v>2500</v>
      </c>
      <c r="C1855" s="1" t="s">
        <v>0</v>
      </c>
      <c r="D1855" s="1" t="s">
        <v>840</v>
      </c>
      <c r="E1855" s="1" t="s">
        <v>859</v>
      </c>
      <c r="F1855" s="60" t="s">
        <v>866</v>
      </c>
      <c r="G1855" s="26" t="s">
        <v>72</v>
      </c>
      <c r="H1855" s="5">
        <f t="shared" si="72"/>
        <v>-133500</v>
      </c>
      <c r="I1855" s="38">
        <f t="shared" si="71"/>
        <v>5.1020408163265305</v>
      </c>
      <c r="K1855" t="s">
        <v>0</v>
      </c>
      <c r="M1855" s="2">
        <v>490</v>
      </c>
    </row>
    <row r="1856" spans="2:13" ht="12.75">
      <c r="B1856" s="273">
        <v>2500</v>
      </c>
      <c r="C1856" s="1" t="s">
        <v>0</v>
      </c>
      <c r="D1856" s="1" t="s">
        <v>840</v>
      </c>
      <c r="E1856" s="1" t="s">
        <v>859</v>
      </c>
      <c r="F1856" s="60" t="s">
        <v>867</v>
      </c>
      <c r="G1856" s="26" t="s">
        <v>138</v>
      </c>
      <c r="H1856" s="5">
        <f t="shared" si="72"/>
        <v>-136000</v>
      </c>
      <c r="I1856" s="38">
        <f t="shared" si="71"/>
        <v>5.1020408163265305</v>
      </c>
      <c r="K1856" t="s">
        <v>0</v>
      </c>
      <c r="M1856" s="2">
        <v>490</v>
      </c>
    </row>
    <row r="1857" spans="2:13" ht="12.75">
      <c r="B1857" s="273">
        <v>2500</v>
      </c>
      <c r="C1857" s="1" t="s">
        <v>0</v>
      </c>
      <c r="D1857" s="1" t="s">
        <v>840</v>
      </c>
      <c r="E1857" s="1" t="s">
        <v>859</v>
      </c>
      <c r="F1857" s="60" t="s">
        <v>868</v>
      </c>
      <c r="G1857" s="26" t="s">
        <v>140</v>
      </c>
      <c r="H1857" s="5">
        <f t="shared" si="72"/>
        <v>-138500</v>
      </c>
      <c r="I1857" s="38">
        <f t="shared" si="71"/>
        <v>5.1020408163265305</v>
      </c>
      <c r="K1857" t="s">
        <v>0</v>
      </c>
      <c r="M1857" s="2">
        <v>490</v>
      </c>
    </row>
    <row r="1858" spans="2:13" ht="12.75">
      <c r="B1858" s="273">
        <v>2500</v>
      </c>
      <c r="C1858" s="1" t="s">
        <v>0</v>
      </c>
      <c r="D1858" s="1" t="s">
        <v>840</v>
      </c>
      <c r="E1858" s="1" t="s">
        <v>859</v>
      </c>
      <c r="F1858" s="60" t="s">
        <v>869</v>
      </c>
      <c r="G1858" s="26" t="s">
        <v>213</v>
      </c>
      <c r="H1858" s="5">
        <f t="shared" si="72"/>
        <v>-141000</v>
      </c>
      <c r="I1858" s="38">
        <f t="shared" si="71"/>
        <v>5.1020408163265305</v>
      </c>
      <c r="K1858" t="s">
        <v>0</v>
      </c>
      <c r="M1858" s="2">
        <v>490</v>
      </c>
    </row>
    <row r="1859" spans="2:13" ht="12.75">
      <c r="B1859" s="273">
        <v>2500</v>
      </c>
      <c r="C1859" s="1" t="s">
        <v>0</v>
      </c>
      <c r="D1859" s="1" t="s">
        <v>840</v>
      </c>
      <c r="E1859" s="1" t="s">
        <v>859</v>
      </c>
      <c r="F1859" s="60" t="s">
        <v>870</v>
      </c>
      <c r="G1859" s="26" t="s">
        <v>219</v>
      </c>
      <c r="H1859" s="5">
        <f t="shared" si="72"/>
        <v>-143500</v>
      </c>
      <c r="I1859" s="38">
        <f t="shared" si="71"/>
        <v>5.1020408163265305</v>
      </c>
      <c r="K1859" t="s">
        <v>0</v>
      </c>
      <c r="M1859" s="2">
        <v>490</v>
      </c>
    </row>
    <row r="1860" spans="1:13" s="59" customFormat="1" ht="12.75">
      <c r="A1860" s="1"/>
      <c r="B1860" s="273">
        <v>2500</v>
      </c>
      <c r="C1860" s="1" t="s">
        <v>0</v>
      </c>
      <c r="D1860" s="1" t="s">
        <v>840</v>
      </c>
      <c r="E1860" s="1" t="s">
        <v>859</v>
      </c>
      <c r="F1860" s="60" t="s">
        <v>871</v>
      </c>
      <c r="G1860" s="26" t="s">
        <v>221</v>
      </c>
      <c r="H1860" s="5">
        <f t="shared" si="72"/>
        <v>-146000</v>
      </c>
      <c r="I1860" s="38">
        <f t="shared" si="71"/>
        <v>5.1020408163265305</v>
      </c>
      <c r="J1860"/>
      <c r="K1860" t="s">
        <v>0</v>
      </c>
      <c r="L1860"/>
      <c r="M1860" s="2">
        <v>490</v>
      </c>
    </row>
    <row r="1861" spans="2:13" ht="12.75">
      <c r="B1861" s="273">
        <v>2500</v>
      </c>
      <c r="C1861" s="1" t="s">
        <v>0</v>
      </c>
      <c r="D1861" s="1" t="s">
        <v>840</v>
      </c>
      <c r="E1861" s="1" t="s">
        <v>859</v>
      </c>
      <c r="F1861" s="60" t="s">
        <v>872</v>
      </c>
      <c r="G1861" s="26" t="s">
        <v>324</v>
      </c>
      <c r="H1861" s="5">
        <f t="shared" si="72"/>
        <v>-148500</v>
      </c>
      <c r="I1861" s="38">
        <f t="shared" si="71"/>
        <v>5.1020408163265305</v>
      </c>
      <c r="K1861" t="s">
        <v>0</v>
      </c>
      <c r="M1861" s="2">
        <v>490</v>
      </c>
    </row>
    <row r="1862" spans="2:13" ht="12.75">
      <c r="B1862" s="273">
        <v>2500</v>
      </c>
      <c r="C1862" s="1" t="s">
        <v>0</v>
      </c>
      <c r="D1862" s="1" t="s">
        <v>840</v>
      </c>
      <c r="E1862" s="1" t="s">
        <v>859</v>
      </c>
      <c r="F1862" s="60" t="s">
        <v>873</v>
      </c>
      <c r="G1862" s="26" t="s">
        <v>325</v>
      </c>
      <c r="H1862" s="5">
        <f t="shared" si="72"/>
        <v>-151000</v>
      </c>
      <c r="I1862" s="38">
        <f t="shared" si="71"/>
        <v>5.1020408163265305</v>
      </c>
      <c r="K1862" t="s">
        <v>0</v>
      </c>
      <c r="M1862" s="2">
        <v>490</v>
      </c>
    </row>
    <row r="1863" spans="1:13" ht="12.75">
      <c r="A1863" s="10"/>
      <c r="B1863" s="275">
        <f>SUM(B1831:B1862)</f>
        <v>151000</v>
      </c>
      <c r="C1863" s="10" t="s">
        <v>876</v>
      </c>
      <c r="D1863" s="10"/>
      <c r="E1863" s="10"/>
      <c r="F1863" s="17"/>
      <c r="G1863" s="17"/>
      <c r="H1863" s="57">
        <v>0</v>
      </c>
      <c r="I1863" s="58">
        <f t="shared" si="71"/>
        <v>308.16326530612247</v>
      </c>
      <c r="J1863" s="59"/>
      <c r="K1863" s="59"/>
      <c r="L1863" s="59"/>
      <c r="M1863" s="2">
        <v>490</v>
      </c>
    </row>
    <row r="1864" spans="2:13" ht="12.75">
      <c r="B1864" s="273"/>
      <c r="H1864" s="5">
        <f aca="true" t="shared" si="73" ref="H1864:H1874">H1863-B1864</f>
        <v>0</v>
      </c>
      <c r="I1864" s="38">
        <f t="shared" si="71"/>
        <v>0</v>
      </c>
      <c r="K1864"/>
      <c r="M1864" s="2">
        <v>490</v>
      </c>
    </row>
    <row r="1865" spans="2:13" ht="12.75">
      <c r="B1865" s="273"/>
      <c r="H1865" s="5">
        <f t="shared" si="73"/>
        <v>0</v>
      </c>
      <c r="I1865" s="38">
        <f t="shared" si="71"/>
        <v>0</v>
      </c>
      <c r="K1865"/>
      <c r="M1865" s="2">
        <v>490</v>
      </c>
    </row>
    <row r="1866" spans="2:13" ht="12.75">
      <c r="B1866" s="273">
        <v>400</v>
      </c>
      <c r="C1866" s="1" t="s">
        <v>54</v>
      </c>
      <c r="D1866" s="11" t="s">
        <v>840</v>
      </c>
      <c r="F1866" s="26" t="s">
        <v>877</v>
      </c>
      <c r="G1866" s="26" t="s">
        <v>33</v>
      </c>
      <c r="H1866" s="5">
        <f t="shared" si="73"/>
        <v>-400</v>
      </c>
      <c r="I1866" s="38">
        <f t="shared" si="71"/>
        <v>0.8163265306122449</v>
      </c>
      <c r="K1866" t="s">
        <v>791</v>
      </c>
      <c r="M1866" s="2">
        <v>490</v>
      </c>
    </row>
    <row r="1867" spans="2:13" ht="12.75">
      <c r="B1867" s="273">
        <v>400</v>
      </c>
      <c r="C1867" s="1" t="s">
        <v>54</v>
      </c>
      <c r="D1867" s="11" t="s">
        <v>840</v>
      </c>
      <c r="F1867" s="26" t="s">
        <v>877</v>
      </c>
      <c r="G1867" s="26" t="s">
        <v>55</v>
      </c>
      <c r="H1867" s="5">
        <f t="shared" si="73"/>
        <v>-800</v>
      </c>
      <c r="I1867" s="38">
        <f t="shared" si="71"/>
        <v>0.8163265306122449</v>
      </c>
      <c r="K1867" t="s">
        <v>791</v>
      </c>
      <c r="M1867" s="2">
        <v>490</v>
      </c>
    </row>
    <row r="1868" spans="2:13" ht="12.75">
      <c r="B1868" s="273">
        <v>400</v>
      </c>
      <c r="C1868" s="1" t="s">
        <v>54</v>
      </c>
      <c r="D1868" s="11" t="s">
        <v>840</v>
      </c>
      <c r="F1868" s="26" t="s">
        <v>877</v>
      </c>
      <c r="G1868" s="26" t="s">
        <v>34</v>
      </c>
      <c r="H1868" s="5">
        <f t="shared" si="73"/>
        <v>-1200</v>
      </c>
      <c r="I1868" s="38">
        <f t="shared" si="71"/>
        <v>0.8163265306122449</v>
      </c>
      <c r="K1868" t="s">
        <v>791</v>
      </c>
      <c r="M1868" s="2">
        <v>490</v>
      </c>
    </row>
    <row r="1869" spans="2:13" ht="12.75">
      <c r="B1869" s="273">
        <v>400</v>
      </c>
      <c r="C1869" s="1" t="s">
        <v>54</v>
      </c>
      <c r="D1869" s="11" t="s">
        <v>840</v>
      </c>
      <c r="F1869" s="26" t="s">
        <v>877</v>
      </c>
      <c r="G1869" s="26" t="s">
        <v>35</v>
      </c>
      <c r="H1869" s="5">
        <f t="shared" si="73"/>
        <v>-1600</v>
      </c>
      <c r="I1869" s="38">
        <f t="shared" si="71"/>
        <v>0.8163265306122449</v>
      </c>
      <c r="K1869" t="s">
        <v>791</v>
      </c>
      <c r="M1869" s="2">
        <v>490</v>
      </c>
    </row>
    <row r="1870" spans="2:13" ht="12.75">
      <c r="B1870" s="273">
        <v>400</v>
      </c>
      <c r="C1870" s="1" t="s">
        <v>54</v>
      </c>
      <c r="D1870" s="11" t="s">
        <v>840</v>
      </c>
      <c r="F1870" s="26" t="s">
        <v>877</v>
      </c>
      <c r="G1870" s="26" t="s">
        <v>36</v>
      </c>
      <c r="H1870" s="5">
        <f t="shared" si="73"/>
        <v>-2000</v>
      </c>
      <c r="I1870" s="38">
        <f t="shared" si="71"/>
        <v>0.8163265306122449</v>
      </c>
      <c r="K1870" t="s">
        <v>791</v>
      </c>
      <c r="M1870" s="2">
        <v>490</v>
      </c>
    </row>
    <row r="1871" spans="2:13" ht="12.75">
      <c r="B1871" s="273">
        <v>400</v>
      </c>
      <c r="C1871" s="1" t="s">
        <v>54</v>
      </c>
      <c r="D1871" s="11" t="s">
        <v>840</v>
      </c>
      <c r="F1871" s="26" t="s">
        <v>877</v>
      </c>
      <c r="G1871" s="26" t="s">
        <v>20</v>
      </c>
      <c r="H1871" s="5">
        <f t="shared" si="73"/>
        <v>-2400</v>
      </c>
      <c r="I1871" s="38">
        <f t="shared" si="71"/>
        <v>0.8163265306122449</v>
      </c>
      <c r="K1871" t="s">
        <v>791</v>
      </c>
      <c r="M1871" s="2">
        <v>490</v>
      </c>
    </row>
    <row r="1872" spans="2:13" ht="12.75">
      <c r="B1872" s="273">
        <v>1000</v>
      </c>
      <c r="C1872" s="1" t="s">
        <v>54</v>
      </c>
      <c r="D1872" s="11" t="s">
        <v>840</v>
      </c>
      <c r="F1872" s="26" t="s">
        <v>877</v>
      </c>
      <c r="G1872" s="26" t="s">
        <v>26</v>
      </c>
      <c r="H1872" s="5">
        <f t="shared" si="73"/>
        <v>-3400</v>
      </c>
      <c r="I1872" s="38">
        <f t="shared" si="71"/>
        <v>2.0408163265306123</v>
      </c>
      <c r="K1872" t="s">
        <v>791</v>
      </c>
      <c r="M1872" s="2">
        <v>490</v>
      </c>
    </row>
    <row r="1873" spans="2:13" ht="12.75">
      <c r="B1873" s="273">
        <v>1200</v>
      </c>
      <c r="C1873" s="1" t="s">
        <v>54</v>
      </c>
      <c r="D1873" s="11" t="s">
        <v>840</v>
      </c>
      <c r="F1873" s="26" t="s">
        <v>877</v>
      </c>
      <c r="G1873" s="26" t="s">
        <v>28</v>
      </c>
      <c r="H1873" s="5">
        <f t="shared" si="73"/>
        <v>-4600</v>
      </c>
      <c r="I1873" s="38">
        <f t="shared" si="71"/>
        <v>2.4489795918367347</v>
      </c>
      <c r="K1873" t="s">
        <v>791</v>
      </c>
      <c r="M1873" s="2">
        <v>490</v>
      </c>
    </row>
    <row r="1874" spans="2:13" ht="12.75">
      <c r="B1874" s="42">
        <v>1800</v>
      </c>
      <c r="C1874" s="1" t="s">
        <v>54</v>
      </c>
      <c r="D1874" s="11" t="s">
        <v>840</v>
      </c>
      <c r="F1874" s="26" t="s">
        <v>877</v>
      </c>
      <c r="G1874" s="30" t="s">
        <v>30</v>
      </c>
      <c r="H1874" s="5">
        <f t="shared" si="73"/>
        <v>-6400</v>
      </c>
      <c r="I1874" s="38">
        <f t="shared" si="71"/>
        <v>3.673469387755102</v>
      </c>
      <c r="K1874" t="s">
        <v>791</v>
      </c>
      <c r="M1874" s="2">
        <v>490</v>
      </c>
    </row>
    <row r="1875" spans="2:13" ht="12.75">
      <c r="B1875" s="273">
        <v>800</v>
      </c>
      <c r="C1875" s="1" t="s">
        <v>54</v>
      </c>
      <c r="D1875" s="11" t="s">
        <v>840</v>
      </c>
      <c r="F1875" s="26" t="s">
        <v>877</v>
      </c>
      <c r="G1875" s="26" t="s">
        <v>229</v>
      </c>
      <c r="H1875" s="5">
        <f aca="true" t="shared" si="74" ref="H1875:H1899">H1874-B1875</f>
        <v>-7200</v>
      </c>
      <c r="I1875" s="38">
        <f t="shared" si="71"/>
        <v>1.6326530612244898</v>
      </c>
      <c r="K1875" t="s">
        <v>791</v>
      </c>
      <c r="M1875" s="2">
        <v>490</v>
      </c>
    </row>
    <row r="1876" spans="2:13" ht="12.75">
      <c r="B1876" s="273">
        <v>1000</v>
      </c>
      <c r="C1876" s="1" t="s">
        <v>54</v>
      </c>
      <c r="D1876" s="11" t="s">
        <v>840</v>
      </c>
      <c r="F1876" s="26" t="s">
        <v>877</v>
      </c>
      <c r="G1876" s="26" t="s">
        <v>236</v>
      </c>
      <c r="H1876" s="5">
        <f t="shared" si="74"/>
        <v>-8200</v>
      </c>
      <c r="I1876" s="38">
        <f t="shared" si="71"/>
        <v>2.0408163265306123</v>
      </c>
      <c r="K1876" t="s">
        <v>791</v>
      </c>
      <c r="M1876" s="2">
        <v>490</v>
      </c>
    </row>
    <row r="1877" spans="2:13" ht="12.75">
      <c r="B1877" s="273">
        <v>1200</v>
      </c>
      <c r="C1877" s="1" t="s">
        <v>54</v>
      </c>
      <c r="D1877" s="11" t="s">
        <v>840</v>
      </c>
      <c r="F1877" s="26" t="s">
        <v>877</v>
      </c>
      <c r="G1877" s="26" t="s">
        <v>280</v>
      </c>
      <c r="H1877" s="5">
        <f t="shared" si="74"/>
        <v>-9400</v>
      </c>
      <c r="I1877" s="38">
        <f t="shared" si="71"/>
        <v>2.4489795918367347</v>
      </c>
      <c r="K1877" t="s">
        <v>791</v>
      </c>
      <c r="M1877" s="2">
        <v>490</v>
      </c>
    </row>
    <row r="1878" spans="2:13" ht="12.75">
      <c r="B1878" s="273">
        <v>900</v>
      </c>
      <c r="C1878" s="1" t="s">
        <v>54</v>
      </c>
      <c r="D1878" s="11" t="s">
        <v>840</v>
      </c>
      <c r="F1878" s="26" t="s">
        <v>877</v>
      </c>
      <c r="G1878" s="26" t="s">
        <v>282</v>
      </c>
      <c r="H1878" s="5">
        <f t="shared" si="74"/>
        <v>-10300</v>
      </c>
      <c r="I1878" s="38">
        <f t="shared" si="71"/>
        <v>1.836734693877551</v>
      </c>
      <c r="K1878" t="s">
        <v>791</v>
      </c>
      <c r="M1878" s="2">
        <v>490</v>
      </c>
    </row>
    <row r="1879" spans="2:13" ht="12.75">
      <c r="B1879" s="273">
        <v>600</v>
      </c>
      <c r="C1879" s="1" t="s">
        <v>54</v>
      </c>
      <c r="D1879" s="11" t="s">
        <v>840</v>
      </c>
      <c r="F1879" s="26" t="s">
        <v>877</v>
      </c>
      <c r="G1879" s="26" t="s">
        <v>237</v>
      </c>
      <c r="H1879" s="5">
        <f t="shared" si="74"/>
        <v>-10900</v>
      </c>
      <c r="I1879" s="38">
        <f t="shared" si="71"/>
        <v>1.2244897959183674</v>
      </c>
      <c r="K1879" t="s">
        <v>791</v>
      </c>
      <c r="M1879" s="2">
        <v>490</v>
      </c>
    </row>
    <row r="1880" spans="2:13" ht="12.75">
      <c r="B1880" s="273">
        <v>1000</v>
      </c>
      <c r="C1880" s="1" t="s">
        <v>54</v>
      </c>
      <c r="D1880" s="11" t="s">
        <v>840</v>
      </c>
      <c r="F1880" s="26" t="s">
        <v>877</v>
      </c>
      <c r="G1880" s="26" t="s">
        <v>878</v>
      </c>
      <c r="H1880" s="5">
        <f t="shared" si="74"/>
        <v>-11900</v>
      </c>
      <c r="I1880" s="38">
        <f t="shared" si="71"/>
        <v>2.0408163265306123</v>
      </c>
      <c r="K1880" t="s">
        <v>791</v>
      </c>
      <c r="M1880" s="2">
        <v>490</v>
      </c>
    </row>
    <row r="1881" spans="2:13" ht="12.75">
      <c r="B1881" s="273">
        <v>1200</v>
      </c>
      <c r="C1881" s="1" t="s">
        <v>54</v>
      </c>
      <c r="D1881" s="11" t="s">
        <v>840</v>
      </c>
      <c r="F1881" s="26" t="s">
        <v>877</v>
      </c>
      <c r="G1881" s="26" t="s">
        <v>325</v>
      </c>
      <c r="H1881" s="5">
        <f t="shared" si="74"/>
        <v>-13100</v>
      </c>
      <c r="I1881" s="38">
        <f t="shared" si="71"/>
        <v>2.4489795918367347</v>
      </c>
      <c r="K1881" t="s">
        <v>791</v>
      </c>
      <c r="M1881" s="2">
        <v>490</v>
      </c>
    </row>
    <row r="1882" spans="2:13" ht="12.75">
      <c r="B1882" s="42">
        <v>200</v>
      </c>
      <c r="C1882" s="32" t="s">
        <v>54</v>
      </c>
      <c r="D1882" s="11" t="s">
        <v>840</v>
      </c>
      <c r="E1882" s="32"/>
      <c r="F1882" s="26" t="s">
        <v>879</v>
      </c>
      <c r="G1882" s="30" t="s">
        <v>55</v>
      </c>
      <c r="H1882" s="5">
        <f t="shared" si="74"/>
        <v>-13300</v>
      </c>
      <c r="I1882" s="38">
        <f t="shared" si="71"/>
        <v>0.40816326530612246</v>
      </c>
      <c r="K1882" t="s">
        <v>859</v>
      </c>
      <c r="M1882" s="2">
        <v>490</v>
      </c>
    </row>
    <row r="1883" spans="1:13" s="14" customFormat="1" ht="12.75">
      <c r="A1883" s="1"/>
      <c r="B1883" s="42">
        <v>800</v>
      </c>
      <c r="C1883" s="32" t="s">
        <v>54</v>
      </c>
      <c r="D1883" s="11" t="s">
        <v>840</v>
      </c>
      <c r="E1883" s="33"/>
      <c r="F1883" s="26" t="s">
        <v>879</v>
      </c>
      <c r="G1883" s="34" t="s">
        <v>35</v>
      </c>
      <c r="H1883" s="5">
        <f t="shared" si="74"/>
        <v>-14100</v>
      </c>
      <c r="I1883" s="38">
        <f t="shared" si="71"/>
        <v>1.6326530612244898</v>
      </c>
      <c r="J1883"/>
      <c r="K1883" t="s">
        <v>859</v>
      </c>
      <c r="L1883"/>
      <c r="M1883" s="2">
        <v>490</v>
      </c>
    </row>
    <row r="1884" spans="2:13" ht="12.75">
      <c r="B1884" s="42">
        <v>400</v>
      </c>
      <c r="C1884" s="32" t="s">
        <v>54</v>
      </c>
      <c r="D1884" s="11" t="s">
        <v>840</v>
      </c>
      <c r="E1884" s="33"/>
      <c r="F1884" s="26" t="s">
        <v>879</v>
      </c>
      <c r="G1884" s="34" t="s">
        <v>36</v>
      </c>
      <c r="H1884" s="5">
        <f t="shared" si="74"/>
        <v>-14500</v>
      </c>
      <c r="I1884" s="38">
        <f t="shared" si="71"/>
        <v>0.8163265306122449</v>
      </c>
      <c r="K1884" t="s">
        <v>859</v>
      </c>
      <c r="M1884" s="2">
        <v>490</v>
      </c>
    </row>
    <row r="1885" spans="2:13" ht="12.75">
      <c r="B1885" s="42">
        <v>600</v>
      </c>
      <c r="C1885" s="32" t="s">
        <v>54</v>
      </c>
      <c r="D1885" s="11" t="s">
        <v>840</v>
      </c>
      <c r="E1885" s="33"/>
      <c r="F1885" s="26" t="s">
        <v>879</v>
      </c>
      <c r="G1885" s="34" t="s">
        <v>20</v>
      </c>
      <c r="H1885" s="5">
        <f t="shared" si="74"/>
        <v>-15100</v>
      </c>
      <c r="I1885" s="38">
        <f t="shared" si="71"/>
        <v>1.2244897959183674</v>
      </c>
      <c r="K1885" t="s">
        <v>859</v>
      </c>
      <c r="M1885" s="2">
        <v>490</v>
      </c>
    </row>
    <row r="1886" spans="2:13" ht="12.75">
      <c r="B1886" s="42">
        <v>400</v>
      </c>
      <c r="C1886" s="32" t="s">
        <v>54</v>
      </c>
      <c r="D1886" s="11" t="s">
        <v>840</v>
      </c>
      <c r="E1886" s="11"/>
      <c r="F1886" s="26" t="s">
        <v>879</v>
      </c>
      <c r="G1886" s="29" t="s">
        <v>24</v>
      </c>
      <c r="H1886" s="5">
        <f t="shared" si="74"/>
        <v>-15500</v>
      </c>
      <c r="I1886" s="38">
        <f t="shared" si="71"/>
        <v>0.8163265306122449</v>
      </c>
      <c r="K1886" t="s">
        <v>859</v>
      </c>
      <c r="M1886" s="2">
        <v>490</v>
      </c>
    </row>
    <row r="1887" spans="1:14" ht="12.75">
      <c r="A1887" s="11"/>
      <c r="B1887" s="42">
        <v>400</v>
      </c>
      <c r="C1887" s="32" t="s">
        <v>54</v>
      </c>
      <c r="D1887" s="11" t="s">
        <v>840</v>
      </c>
      <c r="E1887" s="11"/>
      <c r="F1887" s="26" t="s">
        <v>879</v>
      </c>
      <c r="G1887" s="29" t="s">
        <v>26</v>
      </c>
      <c r="H1887" s="5">
        <f t="shared" si="74"/>
        <v>-15900</v>
      </c>
      <c r="I1887" s="38">
        <f t="shared" si="71"/>
        <v>0.8163265306122449</v>
      </c>
      <c r="J1887" s="14"/>
      <c r="K1887" t="s">
        <v>859</v>
      </c>
      <c r="L1887" s="14"/>
      <c r="M1887" s="2">
        <v>490</v>
      </c>
      <c r="N1887" s="37">
        <v>500</v>
      </c>
    </row>
    <row r="1888" spans="2:13" ht="12.75">
      <c r="B1888" s="273">
        <v>1000</v>
      </c>
      <c r="C1888" s="32" t="s">
        <v>54</v>
      </c>
      <c r="D1888" s="11" t="s">
        <v>840</v>
      </c>
      <c r="F1888" s="26" t="s">
        <v>879</v>
      </c>
      <c r="G1888" s="26" t="s">
        <v>28</v>
      </c>
      <c r="H1888" s="5">
        <f t="shared" si="74"/>
        <v>-16900</v>
      </c>
      <c r="I1888" s="38">
        <f t="shared" si="71"/>
        <v>2.0408163265306123</v>
      </c>
      <c r="K1888" t="s">
        <v>859</v>
      </c>
      <c r="M1888" s="2">
        <v>490</v>
      </c>
    </row>
    <row r="1889" spans="2:13" ht="12.75">
      <c r="B1889" s="273">
        <v>600</v>
      </c>
      <c r="C1889" s="32" t="s">
        <v>54</v>
      </c>
      <c r="D1889" s="11" t="s">
        <v>840</v>
      </c>
      <c r="F1889" s="26" t="s">
        <v>879</v>
      </c>
      <c r="G1889" s="26" t="s">
        <v>30</v>
      </c>
      <c r="H1889" s="5">
        <f t="shared" si="74"/>
        <v>-17500</v>
      </c>
      <c r="I1889" s="38">
        <f t="shared" si="71"/>
        <v>1.2244897959183674</v>
      </c>
      <c r="K1889" t="s">
        <v>859</v>
      </c>
      <c r="M1889" s="2">
        <v>490</v>
      </c>
    </row>
    <row r="1890" spans="2:13" ht="12.75">
      <c r="B1890" s="273">
        <v>400</v>
      </c>
      <c r="C1890" s="32" t="s">
        <v>54</v>
      </c>
      <c r="D1890" s="11" t="s">
        <v>840</v>
      </c>
      <c r="F1890" s="26" t="s">
        <v>879</v>
      </c>
      <c r="G1890" s="26" t="s">
        <v>74</v>
      </c>
      <c r="H1890" s="5">
        <f t="shared" si="74"/>
        <v>-17900</v>
      </c>
      <c r="I1890" s="38">
        <f t="shared" si="71"/>
        <v>0.8163265306122449</v>
      </c>
      <c r="K1890" t="s">
        <v>859</v>
      </c>
      <c r="M1890" s="2">
        <v>490</v>
      </c>
    </row>
    <row r="1891" spans="2:13" ht="12.75">
      <c r="B1891" s="276">
        <v>600</v>
      </c>
      <c r="C1891" s="32" t="s">
        <v>54</v>
      </c>
      <c r="D1891" s="11" t="s">
        <v>840</v>
      </c>
      <c r="E1891" s="36"/>
      <c r="F1891" s="26" t="s">
        <v>879</v>
      </c>
      <c r="G1891" s="26" t="s">
        <v>72</v>
      </c>
      <c r="H1891" s="5">
        <f t="shared" si="74"/>
        <v>-18500</v>
      </c>
      <c r="I1891" s="38">
        <f t="shared" si="71"/>
        <v>1.2244897959183674</v>
      </c>
      <c r="J1891" s="35"/>
      <c r="K1891" t="s">
        <v>859</v>
      </c>
      <c r="L1891" s="35"/>
      <c r="M1891" s="2">
        <v>490</v>
      </c>
    </row>
    <row r="1892" spans="2:13" ht="12.75">
      <c r="B1892" s="273">
        <v>400</v>
      </c>
      <c r="C1892" s="32" t="s">
        <v>54</v>
      </c>
      <c r="D1892" s="11" t="s">
        <v>840</v>
      </c>
      <c r="F1892" s="26" t="s">
        <v>879</v>
      </c>
      <c r="G1892" s="26" t="s">
        <v>140</v>
      </c>
      <c r="H1892" s="5">
        <f t="shared" si="74"/>
        <v>-18900</v>
      </c>
      <c r="I1892" s="38">
        <f aca="true" t="shared" si="75" ref="I1892:I1955">+B1892/M1892</f>
        <v>0.8163265306122449</v>
      </c>
      <c r="K1892" t="s">
        <v>859</v>
      </c>
      <c r="M1892" s="2">
        <v>490</v>
      </c>
    </row>
    <row r="1893" spans="1:13" s="59" customFormat="1" ht="12.75">
      <c r="A1893" s="1"/>
      <c r="B1893" s="273">
        <v>600</v>
      </c>
      <c r="C1893" s="32" t="s">
        <v>54</v>
      </c>
      <c r="D1893" s="11" t="s">
        <v>840</v>
      </c>
      <c r="E1893" s="1"/>
      <c r="F1893" s="26" t="s">
        <v>879</v>
      </c>
      <c r="G1893" s="26" t="s">
        <v>213</v>
      </c>
      <c r="H1893" s="5">
        <f t="shared" si="74"/>
        <v>-19500</v>
      </c>
      <c r="I1893" s="38">
        <f t="shared" si="75"/>
        <v>1.2244897959183674</v>
      </c>
      <c r="J1893"/>
      <c r="K1893" t="s">
        <v>859</v>
      </c>
      <c r="L1893"/>
      <c r="M1893" s="2">
        <v>490</v>
      </c>
    </row>
    <row r="1894" spans="2:13" ht="12.75">
      <c r="B1894" s="273">
        <v>400</v>
      </c>
      <c r="C1894" s="32" t="s">
        <v>54</v>
      </c>
      <c r="D1894" s="11" t="s">
        <v>840</v>
      </c>
      <c r="F1894" s="26" t="s">
        <v>879</v>
      </c>
      <c r="G1894" s="26" t="s">
        <v>219</v>
      </c>
      <c r="H1894" s="5">
        <f t="shared" si="74"/>
        <v>-19900</v>
      </c>
      <c r="I1894" s="38">
        <f>+B1894/M1894</f>
        <v>0.8163265306122449</v>
      </c>
      <c r="K1894" t="s">
        <v>859</v>
      </c>
      <c r="M1894" s="2">
        <v>490</v>
      </c>
    </row>
    <row r="1895" spans="2:13" ht="12.75">
      <c r="B1895" s="273">
        <v>600</v>
      </c>
      <c r="C1895" s="32" t="s">
        <v>54</v>
      </c>
      <c r="D1895" s="11" t="s">
        <v>840</v>
      </c>
      <c r="F1895" s="26" t="s">
        <v>879</v>
      </c>
      <c r="G1895" s="26" t="s">
        <v>324</v>
      </c>
      <c r="H1895" s="5">
        <f t="shared" si="74"/>
        <v>-20500</v>
      </c>
      <c r="I1895" s="38">
        <f t="shared" si="75"/>
        <v>1.2244897959183674</v>
      </c>
      <c r="K1895" t="s">
        <v>859</v>
      </c>
      <c r="M1895" s="2">
        <v>490</v>
      </c>
    </row>
    <row r="1896" spans="2:13" ht="12.75">
      <c r="B1896" s="273">
        <v>800</v>
      </c>
      <c r="C1896" s="32" t="s">
        <v>54</v>
      </c>
      <c r="D1896" s="11" t="s">
        <v>840</v>
      </c>
      <c r="F1896" s="26" t="s">
        <v>879</v>
      </c>
      <c r="G1896" s="26" t="s">
        <v>325</v>
      </c>
      <c r="H1896" s="5">
        <f t="shared" si="74"/>
        <v>-21300</v>
      </c>
      <c r="I1896" s="38">
        <f t="shared" si="75"/>
        <v>1.6326530612244898</v>
      </c>
      <c r="K1896" t="s">
        <v>859</v>
      </c>
      <c r="M1896" s="2">
        <v>490</v>
      </c>
    </row>
    <row r="1897" spans="1:13" ht="12.75">
      <c r="A1897" s="10"/>
      <c r="B1897" s="275">
        <f>SUM(B1866:B1896)</f>
        <v>21300</v>
      </c>
      <c r="C1897" s="10" t="s">
        <v>54</v>
      </c>
      <c r="D1897" s="10"/>
      <c r="E1897" s="10"/>
      <c r="F1897" s="17"/>
      <c r="G1897" s="17"/>
      <c r="H1897" s="57">
        <v>0</v>
      </c>
      <c r="I1897" s="58">
        <f t="shared" si="75"/>
        <v>43.46938775510204</v>
      </c>
      <c r="J1897" s="59"/>
      <c r="K1897" s="59"/>
      <c r="L1897" s="59"/>
      <c r="M1897" s="2">
        <v>490</v>
      </c>
    </row>
    <row r="1898" spans="8:13" ht="12.75">
      <c r="H1898" s="5">
        <f t="shared" si="74"/>
        <v>0</v>
      </c>
      <c r="I1898" s="38">
        <f t="shared" si="75"/>
        <v>0</v>
      </c>
      <c r="K1898"/>
      <c r="M1898" s="2">
        <v>490</v>
      </c>
    </row>
    <row r="1899" spans="8:13" ht="12.75">
      <c r="H1899" s="5">
        <f t="shared" si="74"/>
        <v>0</v>
      </c>
      <c r="I1899" s="38">
        <f t="shared" si="75"/>
        <v>0</v>
      </c>
      <c r="K1899"/>
      <c r="M1899" s="2">
        <v>490</v>
      </c>
    </row>
    <row r="1900" spans="2:13" ht="12.75">
      <c r="B1900" s="288">
        <v>300000</v>
      </c>
      <c r="C1900" s="1" t="s">
        <v>880</v>
      </c>
      <c r="D1900" s="1" t="s">
        <v>840</v>
      </c>
      <c r="E1900" s="1" t="s">
        <v>881</v>
      </c>
      <c r="F1900" s="78" t="s">
        <v>450</v>
      </c>
      <c r="G1900" s="29" t="s">
        <v>28</v>
      </c>
      <c r="H1900" s="5">
        <f>H1899-B1900</f>
        <v>-300000</v>
      </c>
      <c r="I1900" s="38">
        <f t="shared" si="75"/>
        <v>612.2448979591836</v>
      </c>
      <c r="K1900" t="s">
        <v>839</v>
      </c>
      <c r="M1900" s="2">
        <v>490</v>
      </c>
    </row>
    <row r="1901" spans="2:13" ht="12.75">
      <c r="B1901" s="273">
        <v>800000</v>
      </c>
      <c r="C1901" s="1" t="s">
        <v>882</v>
      </c>
      <c r="D1901" s="1" t="s">
        <v>840</v>
      </c>
      <c r="E1901" s="1" t="s">
        <v>881</v>
      </c>
      <c r="F1901" s="78" t="s">
        <v>450</v>
      </c>
      <c r="G1901" s="29" t="s">
        <v>28</v>
      </c>
      <c r="H1901" s="5">
        <f>H1900-B1901</f>
        <v>-1100000</v>
      </c>
      <c r="I1901" s="38">
        <f t="shared" si="75"/>
        <v>1632.6530612244899</v>
      </c>
      <c r="K1901" t="s">
        <v>839</v>
      </c>
      <c r="M1901" s="2">
        <v>490</v>
      </c>
    </row>
    <row r="1902" spans="1:13" ht="12.75">
      <c r="A1902" s="10"/>
      <c r="B1902" s="52">
        <f>SUM(B1900:B1901)</f>
        <v>1100000</v>
      </c>
      <c r="C1902" s="10" t="s">
        <v>454</v>
      </c>
      <c r="D1902" s="10"/>
      <c r="E1902" s="10"/>
      <c r="F1902" s="17"/>
      <c r="G1902" s="17"/>
      <c r="H1902" s="57">
        <v>0</v>
      </c>
      <c r="I1902" s="58">
        <f t="shared" si="75"/>
        <v>2244.8979591836733</v>
      </c>
      <c r="J1902" s="59"/>
      <c r="K1902" s="59"/>
      <c r="L1902" s="59"/>
      <c r="M1902" s="2">
        <v>490</v>
      </c>
    </row>
    <row r="1903" spans="8:13" ht="12.75">
      <c r="H1903" s="5">
        <v>0</v>
      </c>
      <c r="I1903" s="38">
        <f t="shared" si="75"/>
        <v>0</v>
      </c>
      <c r="K1903"/>
      <c r="M1903" s="2">
        <v>490</v>
      </c>
    </row>
    <row r="1904" spans="8:13" ht="12.75">
      <c r="H1904" s="5">
        <f aca="true" t="shared" si="76" ref="H1904:H1934">H1903-B1904</f>
        <v>0</v>
      </c>
      <c r="I1904" s="38">
        <f t="shared" si="75"/>
        <v>0</v>
      </c>
      <c r="K1904"/>
      <c r="M1904" s="2">
        <v>490</v>
      </c>
    </row>
    <row r="1905" spans="8:13" ht="12.75">
      <c r="H1905" s="5">
        <f t="shared" si="76"/>
        <v>0</v>
      </c>
      <c r="I1905" s="38">
        <f t="shared" si="75"/>
        <v>0</v>
      </c>
      <c r="K1905"/>
      <c r="M1905" s="2">
        <v>490</v>
      </c>
    </row>
    <row r="1906" spans="8:13" ht="12.75">
      <c r="H1906" s="5">
        <f t="shared" si="76"/>
        <v>0</v>
      </c>
      <c r="I1906" s="38">
        <f t="shared" si="75"/>
        <v>0</v>
      </c>
      <c r="K1906"/>
      <c r="M1906" s="2">
        <v>490</v>
      </c>
    </row>
    <row r="1907" spans="1:13" ht="13.5" thickBot="1">
      <c r="A1907" s="43"/>
      <c r="B1907" s="113">
        <f>+B1935+B1970+B2030+B2069+B2078+B2084+B2088+B2073</f>
        <v>1621817</v>
      </c>
      <c r="C1907" s="43"/>
      <c r="D1907" s="114" t="s">
        <v>598</v>
      </c>
      <c r="E1907" s="43"/>
      <c r="F1907" s="88"/>
      <c r="G1907" s="48"/>
      <c r="H1907" s="49">
        <f>H1906-B1907</f>
        <v>-1621817</v>
      </c>
      <c r="I1907" s="90">
        <f t="shared" si="75"/>
        <v>3309.830612244898</v>
      </c>
      <c r="J1907" s="51"/>
      <c r="K1907" s="51"/>
      <c r="L1907" s="51"/>
      <c r="M1907" s="2">
        <v>490</v>
      </c>
    </row>
    <row r="1908" spans="8:13" ht="12.75">
      <c r="H1908" s="5">
        <v>0</v>
      </c>
      <c r="I1908" s="38">
        <f t="shared" si="75"/>
        <v>0</v>
      </c>
      <c r="K1908"/>
      <c r="M1908" s="2">
        <v>490</v>
      </c>
    </row>
    <row r="1909" spans="2:13" ht="12.75">
      <c r="B1909" s="273">
        <v>5000</v>
      </c>
      <c r="C1909" s="1" t="s">
        <v>0</v>
      </c>
      <c r="D1909" s="11" t="s">
        <v>598</v>
      </c>
      <c r="E1909" s="1" t="s">
        <v>883</v>
      </c>
      <c r="F1909" s="60" t="s">
        <v>884</v>
      </c>
      <c r="G1909" s="26" t="s">
        <v>20</v>
      </c>
      <c r="H1909" s="5">
        <f t="shared" si="76"/>
        <v>-5000</v>
      </c>
      <c r="I1909" s="38">
        <f t="shared" si="75"/>
        <v>10.204081632653061</v>
      </c>
      <c r="K1909" t="s">
        <v>0</v>
      </c>
      <c r="M1909" s="2">
        <v>490</v>
      </c>
    </row>
    <row r="1910" spans="2:13" ht="12.75">
      <c r="B1910" s="273">
        <v>2500</v>
      </c>
      <c r="C1910" s="1" t="s">
        <v>0</v>
      </c>
      <c r="D1910" s="11" t="s">
        <v>598</v>
      </c>
      <c r="E1910" s="1" t="s">
        <v>883</v>
      </c>
      <c r="F1910" s="60" t="s">
        <v>885</v>
      </c>
      <c r="G1910" s="26" t="s">
        <v>22</v>
      </c>
      <c r="H1910" s="5">
        <f t="shared" si="76"/>
        <v>-7500</v>
      </c>
      <c r="I1910" s="38">
        <f t="shared" si="75"/>
        <v>5.1020408163265305</v>
      </c>
      <c r="K1910" t="s">
        <v>0</v>
      </c>
      <c r="M1910" s="2">
        <v>490</v>
      </c>
    </row>
    <row r="1911" spans="2:13" ht="12.75">
      <c r="B1911" s="273">
        <v>5000</v>
      </c>
      <c r="C1911" s="1" t="s">
        <v>0</v>
      </c>
      <c r="D1911" s="1" t="s">
        <v>598</v>
      </c>
      <c r="E1911" s="1" t="s">
        <v>883</v>
      </c>
      <c r="F1911" s="60" t="s">
        <v>886</v>
      </c>
      <c r="G1911" s="26" t="s">
        <v>24</v>
      </c>
      <c r="H1911" s="5">
        <f t="shared" si="76"/>
        <v>-12500</v>
      </c>
      <c r="I1911" s="38">
        <f t="shared" si="75"/>
        <v>10.204081632653061</v>
      </c>
      <c r="K1911" t="s">
        <v>0</v>
      </c>
      <c r="M1911" s="2">
        <v>490</v>
      </c>
    </row>
    <row r="1912" spans="2:13" ht="12.75">
      <c r="B1912" s="273">
        <v>2500</v>
      </c>
      <c r="C1912" s="1" t="s">
        <v>0</v>
      </c>
      <c r="D1912" s="1" t="s">
        <v>598</v>
      </c>
      <c r="E1912" s="1" t="s">
        <v>883</v>
      </c>
      <c r="F1912" s="60" t="s">
        <v>887</v>
      </c>
      <c r="G1912" s="26" t="s">
        <v>26</v>
      </c>
      <c r="H1912" s="5">
        <f t="shared" si="76"/>
        <v>-15000</v>
      </c>
      <c r="I1912" s="38">
        <f t="shared" si="75"/>
        <v>5.1020408163265305</v>
      </c>
      <c r="K1912" t="s">
        <v>0</v>
      </c>
      <c r="M1912" s="2">
        <v>490</v>
      </c>
    </row>
    <row r="1913" spans="2:13" ht="12.75">
      <c r="B1913" s="273">
        <v>2500</v>
      </c>
      <c r="C1913" s="1" t="s">
        <v>0</v>
      </c>
      <c r="D1913" s="1" t="s">
        <v>598</v>
      </c>
      <c r="E1913" s="1" t="s">
        <v>883</v>
      </c>
      <c r="F1913" s="60" t="s">
        <v>888</v>
      </c>
      <c r="G1913" s="26" t="s">
        <v>28</v>
      </c>
      <c r="H1913" s="5">
        <f t="shared" si="76"/>
        <v>-17500</v>
      </c>
      <c r="I1913" s="38">
        <f t="shared" si="75"/>
        <v>5.1020408163265305</v>
      </c>
      <c r="K1913" t="s">
        <v>0</v>
      </c>
      <c r="M1913" s="2">
        <v>490</v>
      </c>
    </row>
    <row r="1914" spans="2:13" ht="12.75">
      <c r="B1914" s="273">
        <v>7500</v>
      </c>
      <c r="C1914" s="1" t="s">
        <v>0</v>
      </c>
      <c r="D1914" s="1" t="s">
        <v>598</v>
      </c>
      <c r="E1914" s="1" t="s">
        <v>883</v>
      </c>
      <c r="F1914" s="60" t="s">
        <v>889</v>
      </c>
      <c r="G1914" s="26" t="s">
        <v>30</v>
      </c>
      <c r="H1914" s="5">
        <f t="shared" si="76"/>
        <v>-25000</v>
      </c>
      <c r="I1914" s="38">
        <f t="shared" si="75"/>
        <v>15.306122448979592</v>
      </c>
      <c r="K1914" t="s">
        <v>0</v>
      </c>
      <c r="M1914" s="2">
        <v>490</v>
      </c>
    </row>
    <row r="1915" spans="2:13" ht="12.75">
      <c r="B1915" s="273">
        <v>5000</v>
      </c>
      <c r="C1915" s="1" t="s">
        <v>0</v>
      </c>
      <c r="D1915" s="1" t="s">
        <v>598</v>
      </c>
      <c r="E1915" s="1" t="s">
        <v>883</v>
      </c>
      <c r="F1915" s="60" t="s">
        <v>890</v>
      </c>
      <c r="G1915" s="26" t="s">
        <v>74</v>
      </c>
      <c r="H1915" s="5">
        <f t="shared" si="76"/>
        <v>-30000</v>
      </c>
      <c r="I1915" s="38">
        <f t="shared" si="75"/>
        <v>10.204081632653061</v>
      </c>
      <c r="K1915" t="s">
        <v>0</v>
      </c>
      <c r="M1915" s="2">
        <v>490</v>
      </c>
    </row>
    <row r="1916" spans="2:13" ht="12.75">
      <c r="B1916" s="273">
        <v>5000</v>
      </c>
      <c r="C1916" s="1" t="s">
        <v>0</v>
      </c>
      <c r="D1916" s="1" t="s">
        <v>598</v>
      </c>
      <c r="E1916" s="1" t="s">
        <v>883</v>
      </c>
      <c r="F1916" s="60" t="s">
        <v>891</v>
      </c>
      <c r="G1916" s="26" t="s">
        <v>72</v>
      </c>
      <c r="H1916" s="5">
        <f t="shared" si="76"/>
        <v>-35000</v>
      </c>
      <c r="I1916" s="38">
        <f t="shared" si="75"/>
        <v>10.204081632653061</v>
      </c>
      <c r="K1916" t="s">
        <v>0</v>
      </c>
      <c r="M1916" s="2">
        <v>490</v>
      </c>
    </row>
    <row r="1917" spans="2:13" ht="12.75">
      <c r="B1917" s="273">
        <v>2500</v>
      </c>
      <c r="C1917" s="1" t="s">
        <v>0</v>
      </c>
      <c r="D1917" s="1" t="s">
        <v>598</v>
      </c>
      <c r="E1917" s="1" t="s">
        <v>883</v>
      </c>
      <c r="F1917" s="60" t="s">
        <v>892</v>
      </c>
      <c r="G1917" s="26" t="s">
        <v>83</v>
      </c>
      <c r="H1917" s="5">
        <f t="shared" si="76"/>
        <v>-37500</v>
      </c>
      <c r="I1917" s="38">
        <f t="shared" si="75"/>
        <v>5.1020408163265305</v>
      </c>
      <c r="K1917" t="s">
        <v>0</v>
      </c>
      <c r="M1917" s="2">
        <v>490</v>
      </c>
    </row>
    <row r="1918" spans="2:13" ht="12.75">
      <c r="B1918" s="273">
        <v>5000</v>
      </c>
      <c r="C1918" s="1" t="s">
        <v>0</v>
      </c>
      <c r="D1918" s="1" t="s">
        <v>598</v>
      </c>
      <c r="E1918" s="1" t="s">
        <v>883</v>
      </c>
      <c r="F1918" s="60" t="s">
        <v>893</v>
      </c>
      <c r="G1918" s="26" t="s">
        <v>138</v>
      </c>
      <c r="H1918" s="5">
        <f t="shared" si="76"/>
        <v>-42500</v>
      </c>
      <c r="I1918" s="38">
        <f t="shared" si="75"/>
        <v>10.204081632653061</v>
      </c>
      <c r="K1918" t="s">
        <v>0</v>
      </c>
      <c r="M1918" s="2">
        <v>490</v>
      </c>
    </row>
    <row r="1919" spans="2:13" ht="12.75">
      <c r="B1919" s="274">
        <v>5000</v>
      </c>
      <c r="C1919" s="1" t="s">
        <v>0</v>
      </c>
      <c r="D1919" s="1" t="s">
        <v>598</v>
      </c>
      <c r="E1919" s="1" t="s">
        <v>883</v>
      </c>
      <c r="F1919" s="60" t="s">
        <v>894</v>
      </c>
      <c r="G1919" s="26" t="s">
        <v>140</v>
      </c>
      <c r="H1919" s="5">
        <f t="shared" si="76"/>
        <v>-47500</v>
      </c>
      <c r="I1919" s="38">
        <f t="shared" si="75"/>
        <v>10.204081632653061</v>
      </c>
      <c r="K1919" t="s">
        <v>0</v>
      </c>
      <c r="M1919" s="2">
        <v>490</v>
      </c>
    </row>
    <row r="1920" spans="2:13" ht="12.75">
      <c r="B1920" s="273">
        <v>7500</v>
      </c>
      <c r="C1920" s="1" t="s">
        <v>0</v>
      </c>
      <c r="D1920" s="1" t="s">
        <v>598</v>
      </c>
      <c r="E1920" s="1" t="s">
        <v>883</v>
      </c>
      <c r="F1920" s="60" t="s">
        <v>895</v>
      </c>
      <c r="G1920" s="26" t="s">
        <v>213</v>
      </c>
      <c r="H1920" s="5">
        <f t="shared" si="76"/>
        <v>-55000</v>
      </c>
      <c r="I1920" s="38">
        <f t="shared" si="75"/>
        <v>15.306122448979592</v>
      </c>
      <c r="K1920" t="s">
        <v>0</v>
      </c>
      <c r="M1920" s="2">
        <v>490</v>
      </c>
    </row>
    <row r="1921" spans="2:13" ht="12.75">
      <c r="B1921" s="273">
        <v>5000</v>
      </c>
      <c r="C1921" s="1" t="s">
        <v>0</v>
      </c>
      <c r="D1921" s="1" t="s">
        <v>598</v>
      </c>
      <c r="E1921" s="1" t="s">
        <v>883</v>
      </c>
      <c r="F1921" s="60" t="s">
        <v>896</v>
      </c>
      <c r="G1921" s="26" t="s">
        <v>219</v>
      </c>
      <c r="H1921" s="5">
        <f t="shared" si="76"/>
        <v>-60000</v>
      </c>
      <c r="I1921" s="38">
        <f t="shared" si="75"/>
        <v>10.204081632653061</v>
      </c>
      <c r="K1921" t="s">
        <v>0</v>
      </c>
      <c r="M1921" s="2">
        <v>490</v>
      </c>
    </row>
    <row r="1922" spans="2:13" ht="12.75">
      <c r="B1922" s="273">
        <v>5000</v>
      </c>
      <c r="C1922" s="1" t="s">
        <v>0</v>
      </c>
      <c r="D1922" s="1" t="s">
        <v>598</v>
      </c>
      <c r="E1922" s="1" t="s">
        <v>883</v>
      </c>
      <c r="F1922" s="60" t="s">
        <v>897</v>
      </c>
      <c r="G1922" s="26" t="s">
        <v>221</v>
      </c>
      <c r="H1922" s="5">
        <f t="shared" si="76"/>
        <v>-65000</v>
      </c>
      <c r="I1922" s="38">
        <f t="shared" si="75"/>
        <v>10.204081632653061</v>
      </c>
      <c r="K1922" t="s">
        <v>0</v>
      </c>
      <c r="M1922" s="2">
        <v>490</v>
      </c>
    </row>
    <row r="1923" spans="2:13" ht="12.75">
      <c r="B1923" s="273">
        <v>5000</v>
      </c>
      <c r="C1923" s="1" t="s">
        <v>0</v>
      </c>
      <c r="D1923" s="1" t="s">
        <v>598</v>
      </c>
      <c r="E1923" s="1" t="s">
        <v>883</v>
      </c>
      <c r="F1923" s="60" t="s">
        <v>898</v>
      </c>
      <c r="G1923" s="26" t="s">
        <v>223</v>
      </c>
      <c r="H1923" s="5">
        <f t="shared" si="76"/>
        <v>-70000</v>
      </c>
      <c r="I1923" s="38">
        <f t="shared" si="75"/>
        <v>10.204081632653061</v>
      </c>
      <c r="K1923" t="s">
        <v>0</v>
      </c>
      <c r="M1923" s="2">
        <v>490</v>
      </c>
    </row>
    <row r="1924" spans="2:13" ht="12.75">
      <c r="B1924" s="273">
        <v>2500</v>
      </c>
      <c r="C1924" s="1" t="s">
        <v>0</v>
      </c>
      <c r="D1924" s="1" t="s">
        <v>598</v>
      </c>
      <c r="E1924" s="1" t="s">
        <v>883</v>
      </c>
      <c r="F1924" s="60" t="s">
        <v>899</v>
      </c>
      <c r="G1924" s="26" t="s">
        <v>225</v>
      </c>
      <c r="H1924" s="5">
        <f t="shared" si="76"/>
        <v>-72500</v>
      </c>
      <c r="I1924" s="38">
        <f t="shared" si="75"/>
        <v>5.1020408163265305</v>
      </c>
      <c r="K1924" t="s">
        <v>0</v>
      </c>
      <c r="M1924" s="2">
        <v>490</v>
      </c>
    </row>
    <row r="1925" spans="2:13" ht="12.75">
      <c r="B1925" s="273">
        <v>5000</v>
      </c>
      <c r="C1925" s="1" t="s">
        <v>0</v>
      </c>
      <c r="D1925" s="1" t="s">
        <v>598</v>
      </c>
      <c r="E1925" s="1" t="s">
        <v>883</v>
      </c>
      <c r="F1925" s="60" t="s">
        <v>900</v>
      </c>
      <c r="G1925" s="26" t="s">
        <v>227</v>
      </c>
      <c r="H1925" s="5">
        <f t="shared" si="76"/>
        <v>-77500</v>
      </c>
      <c r="I1925" s="38">
        <f t="shared" si="75"/>
        <v>10.204081632653061</v>
      </c>
      <c r="K1925" t="s">
        <v>0</v>
      </c>
      <c r="M1925" s="2">
        <v>490</v>
      </c>
    </row>
    <row r="1926" spans="2:13" ht="12.75">
      <c r="B1926" s="273">
        <v>5000</v>
      </c>
      <c r="C1926" s="1" t="s">
        <v>0</v>
      </c>
      <c r="D1926" s="1" t="s">
        <v>598</v>
      </c>
      <c r="E1926" s="1" t="s">
        <v>883</v>
      </c>
      <c r="F1926" s="60" t="s">
        <v>901</v>
      </c>
      <c r="G1926" s="26" t="s">
        <v>229</v>
      </c>
      <c r="H1926" s="5">
        <f t="shared" si="76"/>
        <v>-82500</v>
      </c>
      <c r="I1926" s="38">
        <f t="shared" si="75"/>
        <v>10.204081632653061</v>
      </c>
      <c r="K1926" t="s">
        <v>0</v>
      </c>
      <c r="M1926" s="2">
        <v>490</v>
      </c>
    </row>
    <row r="1927" spans="2:13" ht="12.75">
      <c r="B1927" s="273">
        <v>5000</v>
      </c>
      <c r="C1927" s="1" t="s">
        <v>0</v>
      </c>
      <c r="D1927" s="1" t="s">
        <v>598</v>
      </c>
      <c r="E1927" s="1" t="s">
        <v>883</v>
      </c>
      <c r="F1927" s="60" t="s">
        <v>902</v>
      </c>
      <c r="G1927" s="26" t="s">
        <v>236</v>
      </c>
      <c r="H1927" s="5">
        <f t="shared" si="76"/>
        <v>-87500</v>
      </c>
      <c r="I1927" s="38">
        <f t="shared" si="75"/>
        <v>10.204081632653061</v>
      </c>
      <c r="K1927" t="s">
        <v>0</v>
      </c>
      <c r="M1927" s="2">
        <v>490</v>
      </c>
    </row>
    <row r="1928" spans="2:13" ht="12.75">
      <c r="B1928" s="273">
        <v>5000</v>
      </c>
      <c r="C1928" s="1" t="s">
        <v>0</v>
      </c>
      <c r="D1928" s="1" t="s">
        <v>598</v>
      </c>
      <c r="E1928" s="1" t="s">
        <v>883</v>
      </c>
      <c r="F1928" s="60" t="s">
        <v>903</v>
      </c>
      <c r="G1928" s="26" t="s">
        <v>280</v>
      </c>
      <c r="H1928" s="5">
        <f t="shared" si="76"/>
        <v>-92500</v>
      </c>
      <c r="I1928" s="38">
        <f t="shared" si="75"/>
        <v>10.204081632653061</v>
      </c>
      <c r="K1928" t="s">
        <v>0</v>
      </c>
      <c r="M1928" s="2">
        <v>490</v>
      </c>
    </row>
    <row r="1929" spans="2:13" ht="12.75">
      <c r="B1929" s="273">
        <v>7500</v>
      </c>
      <c r="C1929" s="1" t="s">
        <v>0</v>
      </c>
      <c r="D1929" s="1" t="s">
        <v>598</v>
      </c>
      <c r="E1929" s="1" t="s">
        <v>883</v>
      </c>
      <c r="F1929" s="60" t="s">
        <v>904</v>
      </c>
      <c r="G1929" s="26" t="s">
        <v>282</v>
      </c>
      <c r="H1929" s="5">
        <f t="shared" si="76"/>
        <v>-100000</v>
      </c>
      <c r="I1929" s="38">
        <f t="shared" si="75"/>
        <v>15.306122448979592</v>
      </c>
      <c r="K1929" t="s">
        <v>0</v>
      </c>
      <c r="M1929" s="2">
        <v>490</v>
      </c>
    </row>
    <row r="1930" spans="1:13" s="59" customFormat="1" ht="12.75">
      <c r="A1930" s="1"/>
      <c r="B1930" s="273">
        <v>5000</v>
      </c>
      <c r="C1930" s="1" t="s">
        <v>0</v>
      </c>
      <c r="D1930" s="1" t="s">
        <v>598</v>
      </c>
      <c r="E1930" s="1" t="s">
        <v>883</v>
      </c>
      <c r="F1930" s="60" t="s">
        <v>905</v>
      </c>
      <c r="G1930" s="26" t="s">
        <v>237</v>
      </c>
      <c r="H1930" s="5">
        <f t="shared" si="76"/>
        <v>-105000</v>
      </c>
      <c r="I1930" s="38">
        <f t="shared" si="75"/>
        <v>10.204081632653061</v>
      </c>
      <c r="J1930"/>
      <c r="K1930" t="s">
        <v>0</v>
      </c>
      <c r="L1930"/>
      <c r="M1930" s="2">
        <v>490</v>
      </c>
    </row>
    <row r="1931" spans="2:13" ht="12.75">
      <c r="B1931" s="273">
        <v>2500</v>
      </c>
      <c r="C1931" s="1" t="s">
        <v>0</v>
      </c>
      <c r="D1931" s="1" t="s">
        <v>598</v>
      </c>
      <c r="E1931" s="1" t="s">
        <v>883</v>
      </c>
      <c r="F1931" s="60" t="s">
        <v>906</v>
      </c>
      <c r="G1931" s="26" t="s">
        <v>323</v>
      </c>
      <c r="H1931" s="5">
        <f t="shared" si="76"/>
        <v>-107500</v>
      </c>
      <c r="I1931" s="38">
        <f t="shared" si="75"/>
        <v>5.1020408163265305</v>
      </c>
      <c r="K1931" t="s">
        <v>0</v>
      </c>
      <c r="M1931" s="2">
        <v>490</v>
      </c>
    </row>
    <row r="1932" spans="2:13" ht="12.75">
      <c r="B1932" s="273">
        <v>5000</v>
      </c>
      <c r="C1932" s="1" t="s">
        <v>0</v>
      </c>
      <c r="D1932" s="1" t="s">
        <v>598</v>
      </c>
      <c r="E1932" s="1" t="s">
        <v>883</v>
      </c>
      <c r="F1932" s="60" t="s">
        <v>907</v>
      </c>
      <c r="G1932" s="26" t="s">
        <v>324</v>
      </c>
      <c r="H1932" s="5">
        <f t="shared" si="76"/>
        <v>-112500</v>
      </c>
      <c r="I1932" s="38">
        <f t="shared" si="75"/>
        <v>10.204081632653061</v>
      </c>
      <c r="K1932" t="s">
        <v>0</v>
      </c>
      <c r="M1932" s="2">
        <v>490</v>
      </c>
    </row>
    <row r="1933" spans="2:13" ht="12.75">
      <c r="B1933" s="273">
        <v>5000</v>
      </c>
      <c r="C1933" s="1" t="s">
        <v>0</v>
      </c>
      <c r="D1933" s="1" t="s">
        <v>598</v>
      </c>
      <c r="E1933" s="1" t="s">
        <v>883</v>
      </c>
      <c r="F1933" s="60" t="s">
        <v>908</v>
      </c>
      <c r="G1933" s="26" t="s">
        <v>325</v>
      </c>
      <c r="H1933" s="5">
        <f t="shared" si="76"/>
        <v>-117500</v>
      </c>
      <c r="I1933" s="38">
        <f t="shared" si="75"/>
        <v>10.204081632653061</v>
      </c>
      <c r="K1933" t="s">
        <v>0</v>
      </c>
      <c r="M1933" s="2">
        <v>490</v>
      </c>
    </row>
    <row r="1934" spans="2:13" ht="12.75">
      <c r="B1934" s="273">
        <v>4000</v>
      </c>
      <c r="C1934" s="1" t="s">
        <v>1131</v>
      </c>
      <c r="D1934" s="11" t="s">
        <v>598</v>
      </c>
      <c r="E1934" s="11" t="s">
        <v>0</v>
      </c>
      <c r="F1934" s="26" t="s">
        <v>1070</v>
      </c>
      <c r="G1934" s="26" t="s">
        <v>213</v>
      </c>
      <c r="H1934" s="5">
        <f t="shared" si="76"/>
        <v>-121500</v>
      </c>
      <c r="I1934" s="38">
        <f t="shared" si="75"/>
        <v>8.16326530612245</v>
      </c>
      <c r="K1934" t="s">
        <v>883</v>
      </c>
      <c r="M1934" s="2">
        <v>490</v>
      </c>
    </row>
    <row r="1935" spans="1:13" ht="12.75">
      <c r="A1935" s="10"/>
      <c r="B1935" s="275">
        <f>SUM(B1909:B1934)</f>
        <v>121500</v>
      </c>
      <c r="C1935" s="10" t="s">
        <v>0</v>
      </c>
      <c r="D1935" s="10"/>
      <c r="E1935" s="10"/>
      <c r="F1935" s="17"/>
      <c r="G1935" s="17"/>
      <c r="H1935" s="57">
        <v>0</v>
      </c>
      <c r="I1935" s="58">
        <f t="shared" si="75"/>
        <v>247.9591836734694</v>
      </c>
      <c r="J1935" s="59"/>
      <c r="K1935" s="59"/>
      <c r="L1935" s="59"/>
      <c r="M1935" s="2">
        <v>490</v>
      </c>
    </row>
    <row r="1936" spans="2:13" ht="12.75">
      <c r="B1936" s="273"/>
      <c r="H1936" s="5">
        <f>H1935-B1936</f>
        <v>0</v>
      </c>
      <c r="I1936" s="38">
        <f t="shared" si="75"/>
        <v>0</v>
      </c>
      <c r="K1936"/>
      <c r="M1936" s="2">
        <v>490</v>
      </c>
    </row>
    <row r="1937" spans="2:13" ht="12.75">
      <c r="B1937" s="273"/>
      <c r="H1937" s="5">
        <f>H1936-B1937</f>
        <v>0</v>
      </c>
      <c r="I1937" s="38">
        <f t="shared" si="75"/>
        <v>0</v>
      </c>
      <c r="K1937"/>
      <c r="M1937" s="2">
        <v>490</v>
      </c>
    </row>
    <row r="1938" spans="2:13" ht="12.75">
      <c r="B1938" s="42">
        <v>400</v>
      </c>
      <c r="C1938" s="32" t="s">
        <v>53</v>
      </c>
      <c r="D1938" s="11" t="s">
        <v>598</v>
      </c>
      <c r="E1938" s="32" t="s">
        <v>54</v>
      </c>
      <c r="F1938" s="26" t="s">
        <v>909</v>
      </c>
      <c r="G1938" s="30" t="s">
        <v>33</v>
      </c>
      <c r="H1938" s="5">
        <f aca="true" t="shared" si="77" ref="H1938:H1969">H1937-B1938</f>
        <v>-400</v>
      </c>
      <c r="I1938" s="38">
        <f t="shared" si="75"/>
        <v>0.8163265306122449</v>
      </c>
      <c r="K1938" t="s">
        <v>883</v>
      </c>
      <c r="M1938" s="2">
        <v>490</v>
      </c>
    </row>
    <row r="1939" spans="2:13" ht="12.75">
      <c r="B1939" s="42">
        <v>400</v>
      </c>
      <c r="C1939" s="32" t="s">
        <v>53</v>
      </c>
      <c r="D1939" s="11" t="s">
        <v>598</v>
      </c>
      <c r="E1939" s="32" t="s">
        <v>54</v>
      </c>
      <c r="F1939" s="26" t="s">
        <v>909</v>
      </c>
      <c r="G1939" s="34" t="s">
        <v>55</v>
      </c>
      <c r="H1939" s="5">
        <f t="shared" si="77"/>
        <v>-800</v>
      </c>
      <c r="I1939" s="38">
        <f t="shared" si="75"/>
        <v>0.8163265306122449</v>
      </c>
      <c r="K1939" t="s">
        <v>883</v>
      </c>
      <c r="M1939" s="2">
        <v>490</v>
      </c>
    </row>
    <row r="1940" spans="2:13" ht="12.75">
      <c r="B1940" s="42">
        <v>600</v>
      </c>
      <c r="C1940" s="32" t="s">
        <v>53</v>
      </c>
      <c r="D1940" s="11" t="s">
        <v>598</v>
      </c>
      <c r="E1940" s="32" t="s">
        <v>54</v>
      </c>
      <c r="F1940" s="26" t="s">
        <v>909</v>
      </c>
      <c r="G1940" s="29" t="s">
        <v>34</v>
      </c>
      <c r="H1940" s="5">
        <f t="shared" si="77"/>
        <v>-1400</v>
      </c>
      <c r="I1940" s="38">
        <f t="shared" si="75"/>
        <v>1.2244897959183674</v>
      </c>
      <c r="K1940" t="s">
        <v>883</v>
      </c>
      <c r="M1940" s="2">
        <v>490</v>
      </c>
    </row>
    <row r="1941" spans="1:13" ht="12.75">
      <c r="A1941" s="11"/>
      <c r="B1941" s="42">
        <v>400</v>
      </c>
      <c r="C1941" s="32" t="s">
        <v>53</v>
      </c>
      <c r="D1941" s="11" t="s">
        <v>598</v>
      </c>
      <c r="E1941" s="32" t="s">
        <v>54</v>
      </c>
      <c r="F1941" s="26" t="s">
        <v>909</v>
      </c>
      <c r="G1941" s="29" t="s">
        <v>35</v>
      </c>
      <c r="H1941" s="5">
        <f t="shared" si="77"/>
        <v>-1800</v>
      </c>
      <c r="I1941" s="38">
        <f t="shared" si="75"/>
        <v>0.8163265306122449</v>
      </c>
      <c r="J1941" s="14"/>
      <c r="K1941" t="s">
        <v>883</v>
      </c>
      <c r="L1941" s="14"/>
      <c r="M1941" s="2">
        <v>490</v>
      </c>
    </row>
    <row r="1942" spans="2:13" ht="12.75">
      <c r="B1942" s="42">
        <v>400</v>
      </c>
      <c r="C1942" s="32" t="s">
        <v>53</v>
      </c>
      <c r="D1942" s="11" t="s">
        <v>598</v>
      </c>
      <c r="E1942" s="32" t="s">
        <v>54</v>
      </c>
      <c r="F1942" s="26" t="s">
        <v>909</v>
      </c>
      <c r="G1942" s="26" t="s">
        <v>36</v>
      </c>
      <c r="H1942" s="5">
        <f t="shared" si="77"/>
        <v>-2200</v>
      </c>
      <c r="I1942" s="38">
        <f t="shared" si="75"/>
        <v>0.8163265306122449</v>
      </c>
      <c r="K1942" t="s">
        <v>883</v>
      </c>
      <c r="M1942" s="2">
        <v>490</v>
      </c>
    </row>
    <row r="1943" spans="2:13" ht="12.75">
      <c r="B1943" s="42">
        <v>400</v>
      </c>
      <c r="C1943" s="32" t="s">
        <v>53</v>
      </c>
      <c r="D1943" s="11" t="s">
        <v>598</v>
      </c>
      <c r="E1943" s="32" t="s">
        <v>54</v>
      </c>
      <c r="F1943" s="26" t="s">
        <v>909</v>
      </c>
      <c r="G1943" s="26" t="s">
        <v>20</v>
      </c>
      <c r="H1943" s="5">
        <f t="shared" si="77"/>
        <v>-2600</v>
      </c>
      <c r="I1943" s="38">
        <f t="shared" si="75"/>
        <v>0.8163265306122449</v>
      </c>
      <c r="K1943" t="s">
        <v>883</v>
      </c>
      <c r="M1943" s="2">
        <v>490</v>
      </c>
    </row>
    <row r="1944" spans="2:13" ht="12.75">
      <c r="B1944" s="273">
        <v>1300</v>
      </c>
      <c r="C1944" s="1" t="s">
        <v>910</v>
      </c>
      <c r="D1944" s="11" t="s">
        <v>598</v>
      </c>
      <c r="E1944" s="1" t="s">
        <v>54</v>
      </c>
      <c r="F1944" s="26" t="s">
        <v>909</v>
      </c>
      <c r="G1944" s="26" t="s">
        <v>20</v>
      </c>
      <c r="H1944" s="5">
        <f t="shared" si="77"/>
        <v>-3900</v>
      </c>
      <c r="I1944" s="38">
        <f t="shared" si="75"/>
        <v>2.6530612244897958</v>
      </c>
      <c r="K1944" t="s">
        <v>883</v>
      </c>
      <c r="M1944" s="2">
        <v>490</v>
      </c>
    </row>
    <row r="1945" spans="2:13" ht="12.75">
      <c r="B1945" s="273">
        <v>2500</v>
      </c>
      <c r="C1945" s="36" t="s">
        <v>585</v>
      </c>
      <c r="D1945" s="11" t="s">
        <v>598</v>
      </c>
      <c r="E1945" s="36" t="s">
        <v>54</v>
      </c>
      <c r="F1945" s="26" t="s">
        <v>909</v>
      </c>
      <c r="G1945" s="26" t="s">
        <v>20</v>
      </c>
      <c r="H1945" s="5">
        <f t="shared" si="77"/>
        <v>-6400</v>
      </c>
      <c r="I1945" s="38">
        <f t="shared" si="75"/>
        <v>5.1020408163265305</v>
      </c>
      <c r="J1945" s="35"/>
      <c r="K1945" t="s">
        <v>883</v>
      </c>
      <c r="L1945" s="35"/>
      <c r="M1945" s="2">
        <v>490</v>
      </c>
    </row>
    <row r="1946" spans="2:13" ht="12.75">
      <c r="B1946" s="273">
        <v>2500</v>
      </c>
      <c r="C1946" s="36" t="s">
        <v>585</v>
      </c>
      <c r="D1946" s="11" t="s">
        <v>598</v>
      </c>
      <c r="E1946" s="1" t="s">
        <v>54</v>
      </c>
      <c r="F1946" s="26" t="s">
        <v>909</v>
      </c>
      <c r="G1946" s="26" t="s">
        <v>24</v>
      </c>
      <c r="H1946" s="5">
        <f t="shared" si="77"/>
        <v>-8900</v>
      </c>
      <c r="I1946" s="38">
        <f t="shared" si="75"/>
        <v>5.1020408163265305</v>
      </c>
      <c r="K1946" t="s">
        <v>883</v>
      </c>
      <c r="M1946" s="2">
        <v>490</v>
      </c>
    </row>
    <row r="1947" spans="2:13" ht="12.75">
      <c r="B1947" s="273">
        <v>400</v>
      </c>
      <c r="C1947" s="1" t="s">
        <v>53</v>
      </c>
      <c r="D1947" s="11" t="s">
        <v>598</v>
      </c>
      <c r="E1947" s="1" t="s">
        <v>54</v>
      </c>
      <c r="F1947" s="26" t="s">
        <v>909</v>
      </c>
      <c r="G1947" s="26" t="s">
        <v>24</v>
      </c>
      <c r="H1947" s="5">
        <f t="shared" si="77"/>
        <v>-9300</v>
      </c>
      <c r="I1947" s="38">
        <f t="shared" si="75"/>
        <v>0.8163265306122449</v>
      </c>
      <c r="K1947" t="s">
        <v>883</v>
      </c>
      <c r="M1947" s="2">
        <v>490</v>
      </c>
    </row>
    <row r="1948" spans="2:13" ht="12.75">
      <c r="B1948" s="273">
        <v>2000</v>
      </c>
      <c r="C1948" s="1" t="s">
        <v>53</v>
      </c>
      <c r="D1948" s="11" t="s">
        <v>598</v>
      </c>
      <c r="E1948" s="1" t="s">
        <v>54</v>
      </c>
      <c r="F1948" s="26" t="s">
        <v>909</v>
      </c>
      <c r="G1948" s="26" t="s">
        <v>26</v>
      </c>
      <c r="H1948" s="5">
        <f t="shared" si="77"/>
        <v>-11300</v>
      </c>
      <c r="I1948" s="38">
        <f t="shared" si="75"/>
        <v>4.081632653061225</v>
      </c>
      <c r="K1948" t="s">
        <v>883</v>
      </c>
      <c r="M1948" s="2">
        <v>490</v>
      </c>
    </row>
    <row r="1949" spans="2:13" ht="12.75">
      <c r="B1949" s="273">
        <v>1500</v>
      </c>
      <c r="C1949" s="1" t="s">
        <v>53</v>
      </c>
      <c r="D1949" s="11" t="s">
        <v>598</v>
      </c>
      <c r="E1949" s="1" t="s">
        <v>54</v>
      </c>
      <c r="F1949" s="26" t="s">
        <v>909</v>
      </c>
      <c r="G1949" s="26" t="s">
        <v>28</v>
      </c>
      <c r="H1949" s="5">
        <f t="shared" si="77"/>
        <v>-12800</v>
      </c>
      <c r="I1949" s="38">
        <f t="shared" si="75"/>
        <v>3.061224489795918</v>
      </c>
      <c r="K1949" t="s">
        <v>883</v>
      </c>
      <c r="M1949" s="2">
        <v>490</v>
      </c>
    </row>
    <row r="1950" spans="2:13" ht="12.75">
      <c r="B1950" s="273">
        <v>1600</v>
      </c>
      <c r="C1950" s="1" t="s">
        <v>53</v>
      </c>
      <c r="D1950" s="11" t="s">
        <v>598</v>
      </c>
      <c r="E1950" s="1" t="s">
        <v>54</v>
      </c>
      <c r="F1950" s="26" t="s">
        <v>909</v>
      </c>
      <c r="G1950" s="26" t="s">
        <v>30</v>
      </c>
      <c r="H1950" s="5">
        <f t="shared" si="77"/>
        <v>-14400</v>
      </c>
      <c r="I1950" s="38">
        <f t="shared" si="75"/>
        <v>3.2653061224489797</v>
      </c>
      <c r="K1950" t="s">
        <v>883</v>
      </c>
      <c r="M1950" s="2">
        <v>490</v>
      </c>
    </row>
    <row r="1951" spans="2:13" ht="12.75">
      <c r="B1951" s="273">
        <v>1400</v>
      </c>
      <c r="C1951" s="1" t="s">
        <v>53</v>
      </c>
      <c r="D1951" s="11" t="s">
        <v>598</v>
      </c>
      <c r="E1951" s="1" t="s">
        <v>54</v>
      </c>
      <c r="F1951" s="26" t="s">
        <v>909</v>
      </c>
      <c r="G1951" s="26" t="s">
        <v>74</v>
      </c>
      <c r="H1951" s="5">
        <f t="shared" si="77"/>
        <v>-15800</v>
      </c>
      <c r="I1951" s="38">
        <f t="shared" si="75"/>
        <v>2.857142857142857</v>
      </c>
      <c r="K1951" t="s">
        <v>883</v>
      </c>
      <c r="M1951" s="2">
        <v>490</v>
      </c>
    </row>
    <row r="1952" spans="2:13" ht="12.75">
      <c r="B1952" s="273">
        <v>1800</v>
      </c>
      <c r="C1952" s="1" t="s">
        <v>53</v>
      </c>
      <c r="D1952" s="11" t="s">
        <v>598</v>
      </c>
      <c r="E1952" s="1" t="s">
        <v>54</v>
      </c>
      <c r="F1952" s="26" t="s">
        <v>909</v>
      </c>
      <c r="G1952" s="26" t="s">
        <v>72</v>
      </c>
      <c r="H1952" s="5">
        <f t="shared" si="77"/>
        <v>-17600</v>
      </c>
      <c r="I1952" s="38">
        <f t="shared" si="75"/>
        <v>3.673469387755102</v>
      </c>
      <c r="K1952" t="s">
        <v>883</v>
      </c>
      <c r="M1952" s="2">
        <v>490</v>
      </c>
    </row>
    <row r="1953" spans="2:13" ht="12.75">
      <c r="B1953" s="273">
        <v>1500</v>
      </c>
      <c r="C1953" s="1" t="s">
        <v>53</v>
      </c>
      <c r="D1953" s="11" t="s">
        <v>598</v>
      </c>
      <c r="E1953" s="1" t="s">
        <v>54</v>
      </c>
      <c r="F1953" s="26" t="s">
        <v>909</v>
      </c>
      <c r="G1953" s="26" t="s">
        <v>138</v>
      </c>
      <c r="H1953" s="5">
        <f t="shared" si="77"/>
        <v>-19100</v>
      </c>
      <c r="I1953" s="38">
        <f t="shared" si="75"/>
        <v>3.061224489795918</v>
      </c>
      <c r="K1953" t="s">
        <v>883</v>
      </c>
      <c r="M1953" s="2">
        <v>490</v>
      </c>
    </row>
    <row r="1954" spans="2:13" ht="12.75">
      <c r="B1954" s="273">
        <v>1400</v>
      </c>
      <c r="C1954" s="1" t="s">
        <v>53</v>
      </c>
      <c r="D1954" s="11" t="s">
        <v>598</v>
      </c>
      <c r="E1954" s="1" t="s">
        <v>54</v>
      </c>
      <c r="F1954" s="26" t="s">
        <v>909</v>
      </c>
      <c r="G1954" s="26" t="s">
        <v>140</v>
      </c>
      <c r="H1954" s="5">
        <f t="shared" si="77"/>
        <v>-20500</v>
      </c>
      <c r="I1954" s="38">
        <f t="shared" si="75"/>
        <v>2.857142857142857</v>
      </c>
      <c r="K1954" t="s">
        <v>883</v>
      </c>
      <c r="M1954" s="2">
        <v>490</v>
      </c>
    </row>
    <row r="1955" spans="2:13" ht="12.75">
      <c r="B1955" s="273">
        <v>1800</v>
      </c>
      <c r="C1955" s="1" t="s">
        <v>53</v>
      </c>
      <c r="D1955" s="11" t="s">
        <v>598</v>
      </c>
      <c r="E1955" s="1" t="s">
        <v>54</v>
      </c>
      <c r="F1955" s="26" t="s">
        <v>909</v>
      </c>
      <c r="G1955" s="26" t="s">
        <v>213</v>
      </c>
      <c r="H1955" s="5">
        <f t="shared" si="77"/>
        <v>-22300</v>
      </c>
      <c r="I1955" s="38">
        <f t="shared" si="75"/>
        <v>3.673469387755102</v>
      </c>
      <c r="K1955" t="s">
        <v>883</v>
      </c>
      <c r="M1955" s="2">
        <v>490</v>
      </c>
    </row>
    <row r="1956" spans="2:13" ht="12.75">
      <c r="B1956" s="273">
        <v>1200</v>
      </c>
      <c r="C1956" s="1" t="s">
        <v>53</v>
      </c>
      <c r="D1956" s="11" t="s">
        <v>598</v>
      </c>
      <c r="E1956" s="1" t="s">
        <v>54</v>
      </c>
      <c r="F1956" s="26" t="s">
        <v>909</v>
      </c>
      <c r="G1956" s="26" t="s">
        <v>219</v>
      </c>
      <c r="H1956" s="5">
        <f t="shared" si="77"/>
        <v>-23500</v>
      </c>
      <c r="I1956" s="38">
        <f aca="true" t="shared" si="78" ref="I1956:I2019">+B1956/M1956</f>
        <v>2.4489795918367347</v>
      </c>
      <c r="K1956" t="s">
        <v>883</v>
      </c>
      <c r="M1956" s="2">
        <v>490</v>
      </c>
    </row>
    <row r="1957" spans="2:13" ht="12.75">
      <c r="B1957" s="273">
        <v>1000</v>
      </c>
      <c r="C1957" s="1" t="s">
        <v>53</v>
      </c>
      <c r="D1957" s="11" t="s">
        <v>598</v>
      </c>
      <c r="E1957" s="1" t="s">
        <v>54</v>
      </c>
      <c r="F1957" s="26" t="s">
        <v>909</v>
      </c>
      <c r="G1957" s="26" t="s">
        <v>221</v>
      </c>
      <c r="H1957" s="5">
        <f t="shared" si="77"/>
        <v>-24500</v>
      </c>
      <c r="I1957" s="38">
        <f t="shared" si="78"/>
        <v>2.0408163265306123</v>
      </c>
      <c r="K1957" t="s">
        <v>883</v>
      </c>
      <c r="M1957" s="2">
        <v>490</v>
      </c>
    </row>
    <row r="1958" spans="2:13" ht="12.75">
      <c r="B1958" s="273">
        <v>1600</v>
      </c>
      <c r="C1958" s="1" t="s">
        <v>53</v>
      </c>
      <c r="D1958" s="11" t="s">
        <v>598</v>
      </c>
      <c r="E1958" s="1" t="s">
        <v>54</v>
      </c>
      <c r="F1958" s="26" t="s">
        <v>909</v>
      </c>
      <c r="G1958" s="26" t="s">
        <v>223</v>
      </c>
      <c r="H1958" s="5">
        <f t="shared" si="77"/>
        <v>-26100</v>
      </c>
      <c r="I1958" s="38">
        <f t="shared" si="78"/>
        <v>3.2653061224489797</v>
      </c>
      <c r="K1958" t="s">
        <v>883</v>
      </c>
      <c r="M1958" s="2">
        <v>490</v>
      </c>
    </row>
    <row r="1959" spans="2:13" ht="12.75">
      <c r="B1959" s="273">
        <v>1600</v>
      </c>
      <c r="C1959" s="1" t="s">
        <v>53</v>
      </c>
      <c r="D1959" s="11" t="s">
        <v>598</v>
      </c>
      <c r="E1959" s="1" t="s">
        <v>54</v>
      </c>
      <c r="F1959" s="26" t="s">
        <v>909</v>
      </c>
      <c r="G1959" s="26" t="s">
        <v>227</v>
      </c>
      <c r="H1959" s="5">
        <f t="shared" si="77"/>
        <v>-27700</v>
      </c>
      <c r="I1959" s="38">
        <f t="shared" si="78"/>
        <v>3.2653061224489797</v>
      </c>
      <c r="K1959" t="s">
        <v>883</v>
      </c>
      <c r="M1959" s="2">
        <v>490</v>
      </c>
    </row>
    <row r="1960" spans="2:13" ht="12.75">
      <c r="B1960" s="273">
        <v>1500</v>
      </c>
      <c r="C1960" s="1" t="s">
        <v>53</v>
      </c>
      <c r="D1960" s="11" t="s">
        <v>598</v>
      </c>
      <c r="E1960" s="1" t="s">
        <v>54</v>
      </c>
      <c r="F1960" s="26" t="s">
        <v>909</v>
      </c>
      <c r="G1960" s="26" t="s">
        <v>229</v>
      </c>
      <c r="H1960" s="5">
        <f t="shared" si="77"/>
        <v>-29200</v>
      </c>
      <c r="I1960" s="38">
        <f t="shared" si="78"/>
        <v>3.061224489795918</v>
      </c>
      <c r="K1960" t="s">
        <v>883</v>
      </c>
      <c r="M1960" s="2">
        <v>490</v>
      </c>
    </row>
    <row r="1961" spans="2:13" ht="12.75">
      <c r="B1961" s="273">
        <v>2500</v>
      </c>
      <c r="C1961" s="1" t="s">
        <v>585</v>
      </c>
      <c r="D1961" s="11" t="s">
        <v>598</v>
      </c>
      <c r="E1961" s="1" t="s">
        <v>54</v>
      </c>
      <c r="F1961" s="26" t="s">
        <v>909</v>
      </c>
      <c r="G1961" s="26" t="s">
        <v>229</v>
      </c>
      <c r="H1961" s="5">
        <f t="shared" si="77"/>
        <v>-31700</v>
      </c>
      <c r="I1961" s="38">
        <f t="shared" si="78"/>
        <v>5.1020408163265305</v>
      </c>
      <c r="K1961" t="s">
        <v>883</v>
      </c>
      <c r="M1961" s="2">
        <v>490</v>
      </c>
    </row>
    <row r="1962" spans="2:13" ht="12.75">
      <c r="B1962" s="273">
        <v>1500</v>
      </c>
      <c r="C1962" s="11" t="s">
        <v>910</v>
      </c>
      <c r="D1962" s="11" t="s">
        <v>598</v>
      </c>
      <c r="E1962" s="1" t="s">
        <v>54</v>
      </c>
      <c r="F1962" s="26" t="s">
        <v>909</v>
      </c>
      <c r="G1962" s="26" t="s">
        <v>236</v>
      </c>
      <c r="H1962" s="5">
        <f t="shared" si="77"/>
        <v>-33200</v>
      </c>
      <c r="I1962" s="38">
        <f t="shared" si="78"/>
        <v>3.061224489795918</v>
      </c>
      <c r="K1962" t="s">
        <v>883</v>
      </c>
      <c r="M1962" s="2">
        <v>490</v>
      </c>
    </row>
    <row r="1963" spans="2:13" ht="12.75">
      <c r="B1963" s="273">
        <v>1700</v>
      </c>
      <c r="C1963" s="1" t="s">
        <v>53</v>
      </c>
      <c r="D1963" s="11" t="s">
        <v>598</v>
      </c>
      <c r="E1963" s="1" t="s">
        <v>54</v>
      </c>
      <c r="F1963" s="26" t="s">
        <v>909</v>
      </c>
      <c r="G1963" s="26" t="s">
        <v>280</v>
      </c>
      <c r="H1963" s="5">
        <f t="shared" si="77"/>
        <v>-34900</v>
      </c>
      <c r="I1963" s="38">
        <f t="shared" si="78"/>
        <v>3.4693877551020407</v>
      </c>
      <c r="K1963" t="s">
        <v>883</v>
      </c>
      <c r="M1963" s="2">
        <v>490</v>
      </c>
    </row>
    <row r="1964" spans="2:13" ht="12.75">
      <c r="B1964" s="273">
        <v>1000</v>
      </c>
      <c r="C1964" s="1" t="s">
        <v>53</v>
      </c>
      <c r="D1964" s="11" t="s">
        <v>598</v>
      </c>
      <c r="E1964" s="1" t="s">
        <v>54</v>
      </c>
      <c r="F1964" s="26" t="s">
        <v>909</v>
      </c>
      <c r="G1964" s="26" t="s">
        <v>282</v>
      </c>
      <c r="H1964" s="5">
        <f t="shared" si="77"/>
        <v>-35900</v>
      </c>
      <c r="I1964" s="38">
        <f t="shared" si="78"/>
        <v>2.0408163265306123</v>
      </c>
      <c r="K1964" t="s">
        <v>883</v>
      </c>
      <c r="M1964" s="2">
        <v>490</v>
      </c>
    </row>
    <row r="1965" spans="1:13" s="59" customFormat="1" ht="12.75">
      <c r="A1965" s="1"/>
      <c r="B1965" s="273">
        <v>1600</v>
      </c>
      <c r="C1965" s="1" t="s">
        <v>53</v>
      </c>
      <c r="D1965" s="11" t="s">
        <v>598</v>
      </c>
      <c r="E1965" s="1" t="s">
        <v>54</v>
      </c>
      <c r="F1965" s="26" t="s">
        <v>909</v>
      </c>
      <c r="G1965" s="26" t="s">
        <v>237</v>
      </c>
      <c r="H1965" s="5">
        <f t="shared" si="77"/>
        <v>-37500</v>
      </c>
      <c r="I1965" s="38">
        <f t="shared" si="78"/>
        <v>3.2653061224489797</v>
      </c>
      <c r="J1965"/>
      <c r="K1965" t="s">
        <v>883</v>
      </c>
      <c r="L1965"/>
      <c r="M1965" s="2">
        <v>490</v>
      </c>
    </row>
    <row r="1966" spans="2:13" ht="12.75">
      <c r="B1966" s="274">
        <v>1800</v>
      </c>
      <c r="C1966" s="1" t="s">
        <v>53</v>
      </c>
      <c r="D1966" s="11" t="s">
        <v>598</v>
      </c>
      <c r="E1966" s="1" t="s">
        <v>54</v>
      </c>
      <c r="F1966" s="26" t="s">
        <v>909</v>
      </c>
      <c r="G1966" s="26" t="s">
        <v>324</v>
      </c>
      <c r="H1966" s="5">
        <f t="shared" si="77"/>
        <v>-39300</v>
      </c>
      <c r="I1966" s="38">
        <f t="shared" si="78"/>
        <v>3.673469387755102</v>
      </c>
      <c r="K1966" t="s">
        <v>883</v>
      </c>
      <c r="M1966" s="2">
        <v>490</v>
      </c>
    </row>
    <row r="1967" spans="2:13" ht="12.75">
      <c r="B1967" s="274">
        <v>1300</v>
      </c>
      <c r="C1967" s="1" t="s">
        <v>585</v>
      </c>
      <c r="D1967" s="11" t="s">
        <v>598</v>
      </c>
      <c r="E1967" s="1" t="s">
        <v>54</v>
      </c>
      <c r="F1967" s="26" t="s">
        <v>909</v>
      </c>
      <c r="G1967" s="26" t="s">
        <v>324</v>
      </c>
      <c r="H1967" s="5">
        <f t="shared" si="77"/>
        <v>-40600</v>
      </c>
      <c r="I1967" s="38">
        <f>+B1967/M1967</f>
        <v>2.6530612244897958</v>
      </c>
      <c r="K1967" t="s">
        <v>883</v>
      </c>
      <c r="M1967" s="2">
        <v>490</v>
      </c>
    </row>
    <row r="1968" spans="2:13" ht="12.75">
      <c r="B1968" s="274">
        <v>1500</v>
      </c>
      <c r="C1968" s="1" t="s">
        <v>585</v>
      </c>
      <c r="D1968" s="11" t="s">
        <v>598</v>
      </c>
      <c r="E1968" s="1" t="s">
        <v>54</v>
      </c>
      <c r="F1968" s="26" t="s">
        <v>909</v>
      </c>
      <c r="G1968" s="26" t="s">
        <v>324</v>
      </c>
      <c r="H1968" s="5">
        <f t="shared" si="77"/>
        <v>-42100</v>
      </c>
      <c r="I1968" s="38">
        <f t="shared" si="78"/>
        <v>3.061224489795918</v>
      </c>
      <c r="K1968" t="s">
        <v>883</v>
      </c>
      <c r="M1968" s="2">
        <v>490</v>
      </c>
    </row>
    <row r="1969" spans="2:13" ht="12.75">
      <c r="B1969" s="273">
        <v>1200</v>
      </c>
      <c r="C1969" s="1" t="s">
        <v>53</v>
      </c>
      <c r="D1969" s="11" t="s">
        <v>598</v>
      </c>
      <c r="E1969" s="1" t="s">
        <v>54</v>
      </c>
      <c r="F1969" s="26" t="s">
        <v>909</v>
      </c>
      <c r="G1969" s="26" t="s">
        <v>325</v>
      </c>
      <c r="H1969" s="5">
        <f t="shared" si="77"/>
        <v>-43300</v>
      </c>
      <c r="I1969" s="38">
        <f t="shared" si="78"/>
        <v>2.4489795918367347</v>
      </c>
      <c r="K1969" t="s">
        <v>883</v>
      </c>
      <c r="M1969" s="2">
        <v>490</v>
      </c>
    </row>
    <row r="1970" spans="1:13" ht="12.75">
      <c r="A1970" s="10"/>
      <c r="B1970" s="275">
        <f>SUM(B1938:B1969)</f>
        <v>43300</v>
      </c>
      <c r="C1970" s="10"/>
      <c r="D1970" s="10"/>
      <c r="E1970" s="10" t="s">
        <v>54</v>
      </c>
      <c r="F1970" s="17"/>
      <c r="G1970" s="17"/>
      <c r="H1970" s="57">
        <v>0</v>
      </c>
      <c r="I1970" s="58">
        <f t="shared" si="78"/>
        <v>88.36734693877551</v>
      </c>
      <c r="J1970" s="59"/>
      <c r="K1970" s="59"/>
      <c r="L1970" s="59"/>
      <c r="M1970" s="2">
        <v>490</v>
      </c>
    </row>
    <row r="1971" spans="8:13" ht="12.75">
      <c r="H1971" s="5">
        <f aca="true" t="shared" si="79" ref="H1971:H2046">H1970-B1971</f>
        <v>0</v>
      </c>
      <c r="I1971" s="38">
        <f t="shared" si="78"/>
        <v>0</v>
      </c>
      <c r="K1971"/>
      <c r="M1971" s="2">
        <v>490</v>
      </c>
    </row>
    <row r="1972" spans="8:13" ht="12.75">
      <c r="H1972" s="5">
        <f t="shared" si="79"/>
        <v>0</v>
      </c>
      <c r="I1972" s="38">
        <f t="shared" si="78"/>
        <v>0</v>
      </c>
      <c r="K1972"/>
      <c r="M1972" s="2">
        <v>490</v>
      </c>
    </row>
    <row r="1973" spans="2:13" ht="12.75">
      <c r="B1973" s="292">
        <v>5000</v>
      </c>
      <c r="C1973" s="32" t="s">
        <v>911</v>
      </c>
      <c r="D1973" s="11" t="s">
        <v>598</v>
      </c>
      <c r="E1973" s="32" t="s">
        <v>598</v>
      </c>
      <c r="F1973" s="26" t="s">
        <v>912</v>
      </c>
      <c r="G1973" s="30" t="s">
        <v>20</v>
      </c>
      <c r="H1973" s="5">
        <f t="shared" si="79"/>
        <v>-5000</v>
      </c>
      <c r="I1973" s="38">
        <f t="shared" si="78"/>
        <v>10.204081632653061</v>
      </c>
      <c r="K1973" t="s">
        <v>883</v>
      </c>
      <c r="M1973" s="2">
        <v>490</v>
      </c>
    </row>
    <row r="1974" spans="2:13" ht="12.75">
      <c r="B1974" s="288">
        <v>500</v>
      </c>
      <c r="C1974" s="11" t="s">
        <v>1142</v>
      </c>
      <c r="D1974" s="11" t="s">
        <v>598</v>
      </c>
      <c r="E1974" s="1" t="s">
        <v>598</v>
      </c>
      <c r="F1974" s="26" t="s">
        <v>913</v>
      </c>
      <c r="G1974" s="26" t="s">
        <v>26</v>
      </c>
      <c r="H1974" s="5">
        <f t="shared" si="79"/>
        <v>-5500</v>
      </c>
      <c r="I1974" s="38">
        <f t="shared" si="78"/>
        <v>1.0204081632653061</v>
      </c>
      <c r="K1974" t="s">
        <v>883</v>
      </c>
      <c r="M1974" s="2">
        <v>490</v>
      </c>
    </row>
    <row r="1975" spans="2:13" ht="12.75">
      <c r="B1975" s="288">
        <v>1500</v>
      </c>
      <c r="C1975" s="1" t="s">
        <v>914</v>
      </c>
      <c r="D1975" s="11" t="s">
        <v>598</v>
      </c>
      <c r="E1975" s="1" t="s">
        <v>598</v>
      </c>
      <c r="F1975" s="26" t="s">
        <v>915</v>
      </c>
      <c r="G1975" s="26" t="s">
        <v>26</v>
      </c>
      <c r="H1975" s="5">
        <f t="shared" si="79"/>
        <v>-7000</v>
      </c>
      <c r="I1975" s="38">
        <f t="shared" si="78"/>
        <v>3.061224489795918</v>
      </c>
      <c r="K1975" t="s">
        <v>883</v>
      </c>
      <c r="M1975" s="2">
        <v>490</v>
      </c>
    </row>
    <row r="1976" spans="2:13" ht="12.75">
      <c r="B1976" s="288">
        <v>15000</v>
      </c>
      <c r="C1976" s="1" t="s">
        <v>916</v>
      </c>
      <c r="D1976" s="11" t="s">
        <v>598</v>
      </c>
      <c r="E1976" s="1" t="s">
        <v>598</v>
      </c>
      <c r="F1976" s="26" t="s">
        <v>917</v>
      </c>
      <c r="G1976" s="26" t="s">
        <v>26</v>
      </c>
      <c r="H1976" s="5">
        <f t="shared" si="79"/>
        <v>-22000</v>
      </c>
      <c r="I1976" s="38">
        <f t="shared" si="78"/>
        <v>30.612244897959183</v>
      </c>
      <c r="K1976" t="s">
        <v>883</v>
      </c>
      <c r="M1976" s="2">
        <v>490</v>
      </c>
    </row>
    <row r="1977" spans="2:13" ht="12.75">
      <c r="B1977" s="288">
        <v>15000</v>
      </c>
      <c r="C1977" s="1" t="s">
        <v>918</v>
      </c>
      <c r="D1977" s="11" t="s">
        <v>598</v>
      </c>
      <c r="E1977" s="1" t="s">
        <v>598</v>
      </c>
      <c r="F1977" s="26" t="s">
        <v>917</v>
      </c>
      <c r="G1977" s="26" t="s">
        <v>26</v>
      </c>
      <c r="H1977" s="5">
        <f t="shared" si="79"/>
        <v>-37000</v>
      </c>
      <c r="I1977" s="38">
        <f t="shared" si="78"/>
        <v>30.612244897959183</v>
      </c>
      <c r="K1977" t="s">
        <v>883</v>
      </c>
      <c r="M1977" s="2">
        <v>490</v>
      </c>
    </row>
    <row r="1978" spans="2:13" ht="12.75">
      <c r="B1978" s="288">
        <v>2500</v>
      </c>
      <c r="C1978" s="1" t="s">
        <v>919</v>
      </c>
      <c r="D1978" s="11" t="s">
        <v>598</v>
      </c>
      <c r="E1978" s="1" t="s">
        <v>598</v>
      </c>
      <c r="F1978" s="26" t="s">
        <v>920</v>
      </c>
      <c r="G1978" s="26" t="s">
        <v>26</v>
      </c>
      <c r="H1978" s="5">
        <f t="shared" si="79"/>
        <v>-39500</v>
      </c>
      <c r="I1978" s="38">
        <f t="shared" si="78"/>
        <v>5.1020408163265305</v>
      </c>
      <c r="K1978" t="s">
        <v>883</v>
      </c>
      <c r="M1978" s="2">
        <v>490</v>
      </c>
    </row>
    <row r="1979" spans="2:13" ht="12.75">
      <c r="B1979" s="288">
        <v>5000</v>
      </c>
      <c r="C1979" s="1" t="s">
        <v>921</v>
      </c>
      <c r="D1979" s="11" t="s">
        <v>598</v>
      </c>
      <c r="E1979" s="1" t="s">
        <v>598</v>
      </c>
      <c r="F1979" s="26" t="s">
        <v>920</v>
      </c>
      <c r="G1979" s="26" t="s">
        <v>26</v>
      </c>
      <c r="H1979" s="5">
        <f t="shared" si="79"/>
        <v>-44500</v>
      </c>
      <c r="I1979" s="38">
        <f t="shared" si="78"/>
        <v>10.204081632653061</v>
      </c>
      <c r="K1979" t="s">
        <v>883</v>
      </c>
      <c r="M1979" s="2">
        <v>490</v>
      </c>
    </row>
    <row r="1980" spans="2:13" ht="12.75">
      <c r="B1980" s="288">
        <v>1000</v>
      </c>
      <c r="C1980" s="11" t="s">
        <v>1099</v>
      </c>
      <c r="D1980" s="11" t="s">
        <v>598</v>
      </c>
      <c r="E1980" s="1" t="s">
        <v>598</v>
      </c>
      <c r="F1980" s="26" t="s">
        <v>920</v>
      </c>
      <c r="G1980" s="26" t="s">
        <v>26</v>
      </c>
      <c r="H1980" s="5">
        <f t="shared" si="79"/>
        <v>-45500</v>
      </c>
      <c r="I1980" s="38">
        <f t="shared" si="78"/>
        <v>2.0408163265306123</v>
      </c>
      <c r="K1980" t="s">
        <v>883</v>
      </c>
      <c r="M1980" s="2">
        <v>490</v>
      </c>
    </row>
    <row r="1981" spans="2:13" ht="12.75">
      <c r="B1981" s="288">
        <v>2500</v>
      </c>
      <c r="C1981" s="1" t="s">
        <v>922</v>
      </c>
      <c r="D1981" s="11" t="s">
        <v>598</v>
      </c>
      <c r="E1981" s="1" t="s">
        <v>598</v>
      </c>
      <c r="F1981" s="26" t="s">
        <v>920</v>
      </c>
      <c r="G1981" s="26" t="s">
        <v>26</v>
      </c>
      <c r="H1981" s="5">
        <f t="shared" si="79"/>
        <v>-48000</v>
      </c>
      <c r="I1981" s="38">
        <f t="shared" si="78"/>
        <v>5.1020408163265305</v>
      </c>
      <c r="K1981" t="s">
        <v>883</v>
      </c>
      <c r="M1981" s="2">
        <v>490</v>
      </c>
    </row>
    <row r="1982" spans="2:13" ht="12.75">
      <c r="B1982" s="288">
        <v>1800</v>
      </c>
      <c r="C1982" s="1" t="s">
        <v>1140</v>
      </c>
      <c r="D1982" s="11" t="s">
        <v>598</v>
      </c>
      <c r="E1982" s="1" t="s">
        <v>598</v>
      </c>
      <c r="F1982" s="26" t="s">
        <v>923</v>
      </c>
      <c r="G1982" s="26" t="s">
        <v>26</v>
      </c>
      <c r="H1982" s="5">
        <f t="shared" si="79"/>
        <v>-49800</v>
      </c>
      <c r="I1982" s="38">
        <f t="shared" si="78"/>
        <v>3.673469387755102</v>
      </c>
      <c r="K1982" t="s">
        <v>883</v>
      </c>
      <c r="M1982" s="2">
        <v>490</v>
      </c>
    </row>
    <row r="1983" spans="2:13" ht="12.75">
      <c r="B1983" s="288">
        <v>2550</v>
      </c>
      <c r="C1983" s="1" t="s">
        <v>924</v>
      </c>
      <c r="D1983" s="11" t="s">
        <v>598</v>
      </c>
      <c r="E1983" s="1" t="s">
        <v>598</v>
      </c>
      <c r="F1983" s="26" t="s">
        <v>923</v>
      </c>
      <c r="G1983" s="26" t="s">
        <v>26</v>
      </c>
      <c r="H1983" s="5">
        <f t="shared" si="79"/>
        <v>-52350</v>
      </c>
      <c r="I1983" s="38">
        <f t="shared" si="78"/>
        <v>5.204081632653061</v>
      </c>
      <c r="K1983" t="s">
        <v>883</v>
      </c>
      <c r="M1983" s="2">
        <v>490</v>
      </c>
    </row>
    <row r="1984" spans="2:13" ht="12.75">
      <c r="B1984" s="288">
        <v>750</v>
      </c>
      <c r="C1984" s="1" t="s">
        <v>925</v>
      </c>
      <c r="D1984" s="11" t="s">
        <v>598</v>
      </c>
      <c r="E1984" s="1" t="s">
        <v>598</v>
      </c>
      <c r="F1984" s="26" t="s">
        <v>923</v>
      </c>
      <c r="G1984" s="26" t="s">
        <v>26</v>
      </c>
      <c r="H1984" s="5">
        <f t="shared" si="79"/>
        <v>-53100</v>
      </c>
      <c r="I1984" s="38">
        <f t="shared" si="78"/>
        <v>1.530612244897959</v>
      </c>
      <c r="K1984" t="s">
        <v>883</v>
      </c>
      <c r="M1984" s="2">
        <v>490</v>
      </c>
    </row>
    <row r="1985" spans="2:13" ht="12.75">
      <c r="B1985" s="288">
        <v>900</v>
      </c>
      <c r="C1985" s="1" t="s">
        <v>926</v>
      </c>
      <c r="D1985" s="11" t="s">
        <v>598</v>
      </c>
      <c r="E1985" s="1" t="s">
        <v>598</v>
      </c>
      <c r="F1985" s="26" t="s">
        <v>927</v>
      </c>
      <c r="G1985" s="26" t="s">
        <v>26</v>
      </c>
      <c r="H1985" s="5">
        <f t="shared" si="79"/>
        <v>-54000</v>
      </c>
      <c r="I1985" s="38">
        <f t="shared" si="78"/>
        <v>1.836734693877551</v>
      </c>
      <c r="K1985" t="s">
        <v>883</v>
      </c>
      <c r="M1985" s="2">
        <v>490</v>
      </c>
    </row>
    <row r="1986" spans="2:13" ht="12.75">
      <c r="B1986" s="288">
        <v>2200</v>
      </c>
      <c r="C1986" s="1" t="s">
        <v>928</v>
      </c>
      <c r="D1986" s="11" t="s">
        <v>598</v>
      </c>
      <c r="E1986" s="1" t="s">
        <v>598</v>
      </c>
      <c r="F1986" s="26" t="s">
        <v>927</v>
      </c>
      <c r="G1986" s="26" t="s">
        <v>26</v>
      </c>
      <c r="H1986" s="5">
        <f t="shared" si="79"/>
        <v>-56200</v>
      </c>
      <c r="I1986" s="38">
        <f t="shared" si="78"/>
        <v>4.489795918367347</v>
      </c>
      <c r="K1986" t="s">
        <v>883</v>
      </c>
      <c r="M1986" s="2">
        <v>490</v>
      </c>
    </row>
    <row r="1987" spans="2:13" ht="12.75">
      <c r="B1987" s="288">
        <v>1200</v>
      </c>
      <c r="C1987" s="1" t="s">
        <v>929</v>
      </c>
      <c r="D1987" s="11" t="s">
        <v>598</v>
      </c>
      <c r="E1987" s="1" t="s">
        <v>598</v>
      </c>
      <c r="F1987" s="26" t="s">
        <v>927</v>
      </c>
      <c r="G1987" s="26" t="s">
        <v>26</v>
      </c>
      <c r="H1987" s="5">
        <f t="shared" si="79"/>
        <v>-57400</v>
      </c>
      <c r="I1987" s="38">
        <f t="shared" si="78"/>
        <v>2.4489795918367347</v>
      </c>
      <c r="J1987" s="252"/>
      <c r="K1987" t="s">
        <v>883</v>
      </c>
      <c r="M1987" s="2">
        <v>490</v>
      </c>
    </row>
    <row r="1988" spans="2:13" ht="12.75">
      <c r="B1988" s="288">
        <v>180</v>
      </c>
      <c r="C1988" s="1" t="s">
        <v>1141</v>
      </c>
      <c r="D1988" s="11" t="s">
        <v>598</v>
      </c>
      <c r="E1988" s="1" t="s">
        <v>598</v>
      </c>
      <c r="F1988" s="26" t="s">
        <v>927</v>
      </c>
      <c r="G1988" s="26" t="s">
        <v>26</v>
      </c>
      <c r="H1988" s="5">
        <f t="shared" si="79"/>
        <v>-57580</v>
      </c>
      <c r="I1988" s="38">
        <f t="shared" si="78"/>
        <v>0.3673469387755102</v>
      </c>
      <c r="K1988" t="s">
        <v>883</v>
      </c>
      <c r="M1988" s="2">
        <v>490</v>
      </c>
    </row>
    <row r="1989" spans="2:13" ht="12.75">
      <c r="B1989" s="288">
        <v>820</v>
      </c>
      <c r="C1989" s="1" t="s">
        <v>930</v>
      </c>
      <c r="D1989" s="11" t="s">
        <v>598</v>
      </c>
      <c r="E1989" s="1" t="s">
        <v>598</v>
      </c>
      <c r="F1989" s="26" t="s">
        <v>927</v>
      </c>
      <c r="G1989" s="26" t="s">
        <v>26</v>
      </c>
      <c r="H1989" s="5">
        <f t="shared" si="79"/>
        <v>-58400</v>
      </c>
      <c r="I1989" s="38">
        <f t="shared" si="78"/>
        <v>1.6734693877551021</v>
      </c>
      <c r="K1989" t="s">
        <v>883</v>
      </c>
      <c r="M1989" s="2">
        <v>490</v>
      </c>
    </row>
    <row r="1990" spans="2:13" ht="12.75">
      <c r="B1990" s="288">
        <v>900</v>
      </c>
      <c r="C1990" s="1" t="s">
        <v>931</v>
      </c>
      <c r="D1990" s="11" t="s">
        <v>598</v>
      </c>
      <c r="E1990" s="1" t="s">
        <v>598</v>
      </c>
      <c r="F1990" s="26" t="s">
        <v>927</v>
      </c>
      <c r="G1990" s="26" t="s">
        <v>26</v>
      </c>
      <c r="H1990" s="5">
        <f t="shared" si="79"/>
        <v>-59300</v>
      </c>
      <c r="I1990" s="38">
        <f t="shared" si="78"/>
        <v>1.836734693877551</v>
      </c>
      <c r="K1990" t="s">
        <v>883</v>
      </c>
      <c r="M1990" s="2">
        <v>490</v>
      </c>
    </row>
    <row r="1991" spans="2:13" ht="12.75">
      <c r="B1991" s="288">
        <v>280</v>
      </c>
      <c r="C1991" s="1" t="s">
        <v>932</v>
      </c>
      <c r="D1991" s="11" t="s">
        <v>598</v>
      </c>
      <c r="E1991" s="1" t="s">
        <v>598</v>
      </c>
      <c r="F1991" s="26" t="s">
        <v>927</v>
      </c>
      <c r="G1991" s="26" t="s">
        <v>26</v>
      </c>
      <c r="H1991" s="5">
        <f t="shared" si="79"/>
        <v>-59580</v>
      </c>
      <c r="I1991" s="38">
        <f t="shared" si="78"/>
        <v>0.5714285714285714</v>
      </c>
      <c r="K1991" t="s">
        <v>883</v>
      </c>
      <c r="M1991" s="2">
        <v>490</v>
      </c>
    </row>
    <row r="1992" spans="2:13" ht="12.75">
      <c r="B1992" s="288">
        <v>1050</v>
      </c>
      <c r="C1992" s="11" t="s">
        <v>933</v>
      </c>
      <c r="D1992" s="11" t="s">
        <v>598</v>
      </c>
      <c r="E1992" s="1" t="s">
        <v>598</v>
      </c>
      <c r="F1992" s="26" t="s">
        <v>927</v>
      </c>
      <c r="G1992" s="26" t="s">
        <v>26</v>
      </c>
      <c r="H1992" s="5">
        <f t="shared" si="79"/>
        <v>-60630</v>
      </c>
      <c r="I1992" s="38">
        <f t="shared" si="78"/>
        <v>2.142857142857143</v>
      </c>
      <c r="K1992" t="s">
        <v>883</v>
      </c>
      <c r="M1992" s="2">
        <v>490</v>
      </c>
    </row>
    <row r="1993" spans="1:13" s="14" customFormat="1" ht="12.75">
      <c r="A1993" s="11"/>
      <c r="B1993" s="292">
        <v>250</v>
      </c>
      <c r="C1993" s="11" t="s">
        <v>748</v>
      </c>
      <c r="D1993" s="11" t="s">
        <v>598</v>
      </c>
      <c r="E1993" s="11" t="s">
        <v>598</v>
      </c>
      <c r="F1993" s="29" t="s">
        <v>749</v>
      </c>
      <c r="G1993" s="29" t="s">
        <v>26</v>
      </c>
      <c r="H1993" s="5">
        <f t="shared" si="79"/>
        <v>-60880</v>
      </c>
      <c r="I1993" s="38">
        <f t="shared" si="78"/>
        <v>0.5102040816326531</v>
      </c>
      <c r="K1993" s="14" t="s">
        <v>694</v>
      </c>
      <c r="M1993" s="39">
        <v>490</v>
      </c>
    </row>
    <row r="1994" spans="1:13" s="14" customFormat="1" ht="12.75">
      <c r="A1994" s="11"/>
      <c r="B1994" s="292">
        <v>1000</v>
      </c>
      <c r="C1994" s="11" t="s">
        <v>750</v>
      </c>
      <c r="D1994" s="11" t="s">
        <v>598</v>
      </c>
      <c r="E1994" s="11" t="s">
        <v>598</v>
      </c>
      <c r="F1994" s="29" t="s">
        <v>751</v>
      </c>
      <c r="G1994" s="29" t="s">
        <v>28</v>
      </c>
      <c r="H1994" s="5">
        <f t="shared" si="79"/>
        <v>-61880</v>
      </c>
      <c r="I1994" s="38">
        <f t="shared" si="78"/>
        <v>2.0408163265306123</v>
      </c>
      <c r="K1994" s="14" t="s">
        <v>694</v>
      </c>
      <c r="M1994" s="39">
        <v>490</v>
      </c>
    </row>
    <row r="1995" spans="2:13" ht="12.75">
      <c r="B1995" s="288">
        <v>11000</v>
      </c>
      <c r="C1995" s="11" t="s">
        <v>934</v>
      </c>
      <c r="D1995" s="11" t="s">
        <v>598</v>
      </c>
      <c r="E1995" s="1" t="s">
        <v>598</v>
      </c>
      <c r="F1995" s="26" t="s">
        <v>935</v>
      </c>
      <c r="G1995" s="26" t="s">
        <v>30</v>
      </c>
      <c r="H1995" s="5">
        <f t="shared" si="79"/>
        <v>-72880</v>
      </c>
      <c r="I1995" s="38">
        <f t="shared" si="78"/>
        <v>22.448979591836736</v>
      </c>
      <c r="K1995" t="s">
        <v>791</v>
      </c>
      <c r="M1995" s="2">
        <v>490</v>
      </c>
    </row>
    <row r="1996" spans="2:13" ht="12.75">
      <c r="B1996" s="288">
        <v>5000</v>
      </c>
      <c r="C1996" s="1" t="s">
        <v>911</v>
      </c>
      <c r="D1996" s="11" t="s">
        <v>598</v>
      </c>
      <c r="E1996" s="1" t="s">
        <v>598</v>
      </c>
      <c r="F1996" s="26" t="s">
        <v>936</v>
      </c>
      <c r="G1996" s="26" t="s">
        <v>72</v>
      </c>
      <c r="H1996" s="5">
        <f t="shared" si="79"/>
        <v>-77880</v>
      </c>
      <c r="I1996" s="38">
        <f t="shared" si="78"/>
        <v>10.204081632653061</v>
      </c>
      <c r="K1996" t="s">
        <v>883</v>
      </c>
      <c r="M1996" s="2">
        <v>490</v>
      </c>
    </row>
    <row r="1997" spans="2:13" ht="12.75">
      <c r="B1997" s="288">
        <v>1200</v>
      </c>
      <c r="C1997" s="11" t="s">
        <v>1100</v>
      </c>
      <c r="D1997" s="11" t="s">
        <v>598</v>
      </c>
      <c r="E1997" s="1" t="s">
        <v>598</v>
      </c>
      <c r="F1997" s="26" t="s">
        <v>937</v>
      </c>
      <c r="G1997" s="26" t="s">
        <v>72</v>
      </c>
      <c r="H1997" s="5">
        <f t="shared" si="79"/>
        <v>-79080</v>
      </c>
      <c r="I1997" s="38">
        <f t="shared" si="78"/>
        <v>2.4489795918367347</v>
      </c>
      <c r="K1997" t="s">
        <v>883</v>
      </c>
      <c r="M1997" s="2">
        <v>490</v>
      </c>
    </row>
    <row r="1998" spans="2:13" ht="12.75">
      <c r="B1998" s="288">
        <v>550</v>
      </c>
      <c r="C1998" s="1" t="s">
        <v>933</v>
      </c>
      <c r="D1998" s="11" t="s">
        <v>598</v>
      </c>
      <c r="E1998" s="1" t="s">
        <v>598</v>
      </c>
      <c r="F1998" s="26" t="s">
        <v>937</v>
      </c>
      <c r="G1998" s="26" t="s">
        <v>72</v>
      </c>
      <c r="H1998" s="5">
        <f t="shared" si="79"/>
        <v>-79630</v>
      </c>
      <c r="I1998" s="38">
        <f t="shared" si="78"/>
        <v>1.1224489795918366</v>
      </c>
      <c r="K1998" t="s">
        <v>883</v>
      </c>
      <c r="M1998" s="2">
        <v>490</v>
      </c>
    </row>
    <row r="1999" spans="2:13" ht="12.75">
      <c r="B1999" s="288">
        <v>1275</v>
      </c>
      <c r="C1999" s="1" t="s">
        <v>938</v>
      </c>
      <c r="D1999" s="11" t="s">
        <v>598</v>
      </c>
      <c r="E1999" s="1" t="s">
        <v>598</v>
      </c>
      <c r="F1999" s="78" t="s">
        <v>939</v>
      </c>
      <c r="G1999" s="26" t="s">
        <v>138</v>
      </c>
      <c r="H1999" s="5">
        <f t="shared" si="79"/>
        <v>-80905</v>
      </c>
      <c r="I1999" s="38">
        <f t="shared" si="78"/>
        <v>2.6020408163265305</v>
      </c>
      <c r="K1999" t="s">
        <v>883</v>
      </c>
      <c r="M1999" s="2">
        <v>490</v>
      </c>
    </row>
    <row r="2000" spans="1:13" s="14" customFormat="1" ht="12.75">
      <c r="A2000" s="11"/>
      <c r="B2000" s="292">
        <v>1000</v>
      </c>
      <c r="C2000" s="11" t="s">
        <v>1132</v>
      </c>
      <c r="D2000" s="11" t="s">
        <v>598</v>
      </c>
      <c r="E2000" s="11" t="s">
        <v>598</v>
      </c>
      <c r="F2000" s="29" t="s">
        <v>774</v>
      </c>
      <c r="G2000" s="29" t="s">
        <v>138</v>
      </c>
      <c r="H2000" s="5">
        <f t="shared" si="79"/>
        <v>-81905</v>
      </c>
      <c r="I2000" s="38">
        <f t="shared" si="78"/>
        <v>2.0408163265306123</v>
      </c>
      <c r="K2000" s="14" t="s">
        <v>694</v>
      </c>
      <c r="M2000" s="39">
        <v>490</v>
      </c>
    </row>
    <row r="2001" spans="2:13" ht="12.75">
      <c r="B2001" s="288">
        <v>5500</v>
      </c>
      <c r="C2001" s="1" t="s">
        <v>940</v>
      </c>
      <c r="D2001" s="11" t="s">
        <v>598</v>
      </c>
      <c r="E2001" s="1" t="s">
        <v>598</v>
      </c>
      <c r="F2001" s="78" t="s">
        <v>941</v>
      </c>
      <c r="G2001" s="26" t="s">
        <v>213</v>
      </c>
      <c r="H2001" s="5">
        <f t="shared" si="79"/>
        <v>-87405</v>
      </c>
      <c r="I2001" s="38">
        <f t="shared" si="78"/>
        <v>11.224489795918368</v>
      </c>
      <c r="K2001" t="s">
        <v>883</v>
      </c>
      <c r="M2001" s="2">
        <v>490</v>
      </c>
    </row>
    <row r="2002" spans="2:13" ht="12.75">
      <c r="B2002" s="288">
        <v>3000</v>
      </c>
      <c r="C2002" s="1" t="s">
        <v>942</v>
      </c>
      <c r="D2002" s="11" t="s">
        <v>598</v>
      </c>
      <c r="E2002" s="1" t="s">
        <v>598</v>
      </c>
      <c r="F2002" s="26" t="s">
        <v>943</v>
      </c>
      <c r="G2002" s="26" t="s">
        <v>213</v>
      </c>
      <c r="H2002" s="5">
        <f t="shared" si="79"/>
        <v>-90405</v>
      </c>
      <c r="I2002" s="38">
        <f t="shared" si="78"/>
        <v>6.122448979591836</v>
      </c>
      <c r="K2002" t="s">
        <v>883</v>
      </c>
      <c r="M2002" s="2">
        <v>490</v>
      </c>
    </row>
    <row r="2003" spans="2:13" ht="12.75">
      <c r="B2003" s="288">
        <v>500</v>
      </c>
      <c r="C2003" s="1" t="s">
        <v>944</v>
      </c>
      <c r="D2003" s="11" t="s">
        <v>598</v>
      </c>
      <c r="E2003" s="1" t="s">
        <v>598</v>
      </c>
      <c r="F2003" s="26" t="s">
        <v>943</v>
      </c>
      <c r="G2003" s="26" t="s">
        <v>213</v>
      </c>
      <c r="H2003" s="5">
        <f t="shared" si="79"/>
        <v>-90905</v>
      </c>
      <c r="I2003" s="38">
        <f t="shared" si="78"/>
        <v>1.0204081632653061</v>
      </c>
      <c r="K2003" t="s">
        <v>883</v>
      </c>
      <c r="M2003" s="2">
        <v>490</v>
      </c>
    </row>
    <row r="2004" spans="2:13" ht="12.75">
      <c r="B2004" s="288">
        <v>4500</v>
      </c>
      <c r="C2004" s="11" t="s">
        <v>1137</v>
      </c>
      <c r="D2004" s="11" t="s">
        <v>598</v>
      </c>
      <c r="E2004" s="1" t="s">
        <v>598</v>
      </c>
      <c r="F2004" s="26" t="s">
        <v>947</v>
      </c>
      <c r="G2004" s="26" t="s">
        <v>221</v>
      </c>
      <c r="H2004" s="5">
        <f t="shared" si="79"/>
        <v>-95405</v>
      </c>
      <c r="I2004" s="38">
        <f t="shared" si="78"/>
        <v>9.183673469387756</v>
      </c>
      <c r="K2004" t="s">
        <v>883</v>
      </c>
      <c r="M2004" s="2">
        <v>490</v>
      </c>
    </row>
    <row r="2005" spans="2:13" ht="12.75">
      <c r="B2005" s="288">
        <v>3500</v>
      </c>
      <c r="C2005" s="11" t="s">
        <v>1121</v>
      </c>
      <c r="D2005" s="11" t="s">
        <v>598</v>
      </c>
      <c r="E2005" s="1" t="s">
        <v>598</v>
      </c>
      <c r="F2005" s="26" t="s">
        <v>947</v>
      </c>
      <c r="G2005" s="26" t="s">
        <v>221</v>
      </c>
      <c r="H2005" s="5">
        <f t="shared" si="79"/>
        <v>-98905</v>
      </c>
      <c r="I2005" s="38">
        <f t="shared" si="78"/>
        <v>7.142857142857143</v>
      </c>
      <c r="K2005" t="s">
        <v>883</v>
      </c>
      <c r="M2005" s="2">
        <v>490</v>
      </c>
    </row>
    <row r="2006" spans="1:13" s="14" customFormat="1" ht="12.75">
      <c r="A2006" s="1"/>
      <c r="B2006" s="288">
        <v>5000</v>
      </c>
      <c r="C2006" s="1" t="s">
        <v>921</v>
      </c>
      <c r="D2006" s="11" t="s">
        <v>598</v>
      </c>
      <c r="E2006" s="1" t="s">
        <v>598</v>
      </c>
      <c r="F2006" s="78" t="s">
        <v>948</v>
      </c>
      <c r="G2006" s="26" t="s">
        <v>949</v>
      </c>
      <c r="H2006" s="5">
        <f t="shared" si="79"/>
        <v>-103905</v>
      </c>
      <c r="I2006" s="38">
        <f t="shared" si="78"/>
        <v>10.204081632653061</v>
      </c>
      <c r="J2006"/>
      <c r="K2006" t="s">
        <v>883</v>
      </c>
      <c r="L2006"/>
      <c r="M2006" s="2">
        <v>490</v>
      </c>
    </row>
    <row r="2007" spans="2:13" ht="12.75">
      <c r="B2007" s="288">
        <v>1000</v>
      </c>
      <c r="C2007" s="1" t="s">
        <v>950</v>
      </c>
      <c r="D2007" s="11" t="s">
        <v>598</v>
      </c>
      <c r="E2007" s="1" t="s">
        <v>598</v>
      </c>
      <c r="F2007" s="78" t="s">
        <v>948</v>
      </c>
      <c r="G2007" s="26" t="s">
        <v>949</v>
      </c>
      <c r="H2007" s="5">
        <f t="shared" si="79"/>
        <v>-104905</v>
      </c>
      <c r="I2007" s="38">
        <f t="shared" si="78"/>
        <v>2.0408163265306123</v>
      </c>
      <c r="K2007" t="s">
        <v>883</v>
      </c>
      <c r="M2007" s="2">
        <v>490</v>
      </c>
    </row>
    <row r="2008" spans="2:13" ht="12.75">
      <c r="B2008" s="288">
        <v>5000</v>
      </c>
      <c r="C2008" s="1" t="s">
        <v>911</v>
      </c>
      <c r="D2008" s="11" t="s">
        <v>598</v>
      </c>
      <c r="E2008" s="1" t="s">
        <v>598</v>
      </c>
      <c r="F2008" s="26" t="s">
        <v>951</v>
      </c>
      <c r="G2008" s="26" t="s">
        <v>223</v>
      </c>
      <c r="H2008" s="5">
        <f t="shared" si="79"/>
        <v>-109905</v>
      </c>
      <c r="I2008" s="38">
        <f t="shared" si="78"/>
        <v>10.204081632653061</v>
      </c>
      <c r="K2008" t="s">
        <v>883</v>
      </c>
      <c r="M2008" s="2">
        <v>490</v>
      </c>
    </row>
    <row r="2009" spans="2:13" ht="12.75">
      <c r="B2009" s="288">
        <v>1000</v>
      </c>
      <c r="C2009" s="1" t="s">
        <v>952</v>
      </c>
      <c r="D2009" s="11" t="s">
        <v>598</v>
      </c>
      <c r="E2009" s="1" t="s">
        <v>598</v>
      </c>
      <c r="F2009" s="26" t="s">
        <v>953</v>
      </c>
      <c r="G2009" s="26" t="s">
        <v>223</v>
      </c>
      <c r="H2009" s="5">
        <f t="shared" si="79"/>
        <v>-110905</v>
      </c>
      <c r="I2009" s="38">
        <f t="shared" si="78"/>
        <v>2.0408163265306123</v>
      </c>
      <c r="K2009" t="s">
        <v>883</v>
      </c>
      <c r="M2009" s="2">
        <v>490</v>
      </c>
    </row>
    <row r="2010" spans="1:13" s="14" customFormat="1" ht="12.75">
      <c r="A2010" s="1"/>
      <c r="B2010" s="288">
        <v>2050</v>
      </c>
      <c r="C2010" s="1" t="s">
        <v>954</v>
      </c>
      <c r="D2010" s="11" t="s">
        <v>598</v>
      </c>
      <c r="E2010" s="1" t="s">
        <v>598</v>
      </c>
      <c r="F2010" s="26" t="s">
        <v>955</v>
      </c>
      <c r="G2010" s="26" t="s">
        <v>227</v>
      </c>
      <c r="H2010" s="5">
        <f t="shared" si="79"/>
        <v>-112955</v>
      </c>
      <c r="I2010" s="38">
        <f t="shared" si="78"/>
        <v>4.183673469387755</v>
      </c>
      <c r="J2010"/>
      <c r="K2010" t="s">
        <v>883</v>
      </c>
      <c r="L2010"/>
      <c r="M2010" s="2">
        <v>490</v>
      </c>
    </row>
    <row r="2011" spans="1:13" ht="12.75">
      <c r="A2011" s="11"/>
      <c r="B2011" s="292">
        <v>200</v>
      </c>
      <c r="C2011" s="11" t="s">
        <v>956</v>
      </c>
      <c r="D2011" s="11" t="s">
        <v>598</v>
      </c>
      <c r="E2011" s="11" t="s">
        <v>598</v>
      </c>
      <c r="F2011" s="29" t="s">
        <v>957</v>
      </c>
      <c r="G2011" s="29" t="s">
        <v>227</v>
      </c>
      <c r="H2011" s="5">
        <f t="shared" si="79"/>
        <v>-113155</v>
      </c>
      <c r="I2011" s="38">
        <f t="shared" si="78"/>
        <v>0.40816326530612246</v>
      </c>
      <c r="J2011" s="14"/>
      <c r="K2011" s="14" t="s">
        <v>694</v>
      </c>
      <c r="L2011" s="14"/>
      <c r="M2011" s="2">
        <v>490</v>
      </c>
    </row>
    <row r="2012" spans="2:13" ht="12.75">
      <c r="B2012" s="288">
        <v>1500</v>
      </c>
      <c r="C2012" s="11" t="s">
        <v>958</v>
      </c>
      <c r="D2012" s="11" t="s">
        <v>598</v>
      </c>
      <c r="E2012" s="1" t="s">
        <v>598</v>
      </c>
      <c r="F2012" s="26" t="s">
        <v>959</v>
      </c>
      <c r="G2012" s="26" t="s">
        <v>229</v>
      </c>
      <c r="H2012" s="5">
        <f t="shared" si="79"/>
        <v>-114655</v>
      </c>
      <c r="I2012" s="38">
        <f t="shared" si="78"/>
        <v>3.061224489795918</v>
      </c>
      <c r="K2012" t="s">
        <v>883</v>
      </c>
      <c r="M2012" s="2">
        <v>490</v>
      </c>
    </row>
    <row r="2013" spans="1:13" s="14" customFormat="1" ht="12.75">
      <c r="A2013" s="1"/>
      <c r="B2013" s="288">
        <v>30000</v>
      </c>
      <c r="C2013" s="11" t="s">
        <v>1138</v>
      </c>
      <c r="D2013" s="11" t="s">
        <v>598</v>
      </c>
      <c r="E2013" s="1" t="s">
        <v>598</v>
      </c>
      <c r="F2013" s="26" t="s">
        <v>960</v>
      </c>
      <c r="G2013" s="26" t="s">
        <v>280</v>
      </c>
      <c r="H2013" s="5">
        <f t="shared" si="79"/>
        <v>-144655</v>
      </c>
      <c r="I2013" s="38">
        <f t="shared" si="78"/>
        <v>61.224489795918366</v>
      </c>
      <c r="J2013"/>
      <c r="K2013" t="s">
        <v>883</v>
      </c>
      <c r="L2013"/>
      <c r="M2013" s="2">
        <v>490</v>
      </c>
    </row>
    <row r="2014" spans="1:13" s="14" customFormat="1" ht="12.75">
      <c r="A2014" s="1"/>
      <c r="B2014" s="288">
        <v>10000</v>
      </c>
      <c r="C2014" s="11" t="s">
        <v>1139</v>
      </c>
      <c r="D2014" s="11" t="s">
        <v>598</v>
      </c>
      <c r="E2014" s="1" t="s">
        <v>598</v>
      </c>
      <c r="F2014" s="26" t="s">
        <v>1069</v>
      </c>
      <c r="G2014" s="26" t="s">
        <v>280</v>
      </c>
      <c r="H2014" s="5">
        <f t="shared" si="79"/>
        <v>-154655</v>
      </c>
      <c r="I2014" s="38">
        <f t="shared" si="78"/>
        <v>20.408163265306122</v>
      </c>
      <c r="J2014"/>
      <c r="K2014" t="s">
        <v>883</v>
      </c>
      <c r="L2014"/>
      <c r="M2014" s="2">
        <v>490</v>
      </c>
    </row>
    <row r="2015" spans="1:13" s="14" customFormat="1" ht="12.75">
      <c r="A2015" s="1"/>
      <c r="B2015" s="288">
        <v>15000</v>
      </c>
      <c r="C2015" s="1" t="s">
        <v>916</v>
      </c>
      <c r="D2015" s="11" t="s">
        <v>598</v>
      </c>
      <c r="E2015" s="1" t="s">
        <v>598</v>
      </c>
      <c r="F2015" s="26" t="s">
        <v>961</v>
      </c>
      <c r="G2015" s="26" t="s">
        <v>280</v>
      </c>
      <c r="H2015" s="5">
        <f t="shared" si="79"/>
        <v>-169655</v>
      </c>
      <c r="I2015" s="38">
        <f t="shared" si="78"/>
        <v>30.612244897959183</v>
      </c>
      <c r="J2015"/>
      <c r="K2015" t="s">
        <v>883</v>
      </c>
      <c r="L2015"/>
      <c r="M2015" s="2">
        <v>490</v>
      </c>
    </row>
    <row r="2016" spans="2:13" ht="12.75">
      <c r="B2016" s="288">
        <v>2300</v>
      </c>
      <c r="C2016" s="1" t="s">
        <v>962</v>
      </c>
      <c r="D2016" s="11" t="s">
        <v>598</v>
      </c>
      <c r="E2016" s="1" t="s">
        <v>598</v>
      </c>
      <c r="F2016" s="26" t="s">
        <v>963</v>
      </c>
      <c r="G2016" s="26" t="s">
        <v>280</v>
      </c>
      <c r="H2016" s="5">
        <f t="shared" si="79"/>
        <v>-171955</v>
      </c>
      <c r="I2016" s="38">
        <f t="shared" si="78"/>
        <v>4.6938775510204085</v>
      </c>
      <c r="K2016" t="s">
        <v>883</v>
      </c>
      <c r="M2016" s="2">
        <v>490</v>
      </c>
    </row>
    <row r="2017" spans="2:14" ht="12.75">
      <c r="B2017" s="288">
        <v>3000</v>
      </c>
      <c r="C2017" s="1" t="s">
        <v>964</v>
      </c>
      <c r="D2017" s="11" t="s">
        <v>598</v>
      </c>
      <c r="E2017" s="1" t="s">
        <v>598</v>
      </c>
      <c r="F2017" s="26" t="s">
        <v>965</v>
      </c>
      <c r="G2017" s="26" t="s">
        <v>280</v>
      </c>
      <c r="H2017" s="5">
        <f t="shared" si="79"/>
        <v>-174955</v>
      </c>
      <c r="I2017" s="38">
        <f t="shared" si="78"/>
        <v>6.122448979591836</v>
      </c>
      <c r="K2017" t="s">
        <v>883</v>
      </c>
      <c r="M2017" s="2">
        <v>490</v>
      </c>
      <c r="N2017" s="37">
        <v>500</v>
      </c>
    </row>
    <row r="2018" spans="1:13" s="59" customFormat="1" ht="12.75">
      <c r="A2018" s="11"/>
      <c r="B2018" s="292">
        <v>200</v>
      </c>
      <c r="C2018" s="11" t="s">
        <v>956</v>
      </c>
      <c r="D2018" s="11" t="s">
        <v>598</v>
      </c>
      <c r="E2018" s="11" t="s">
        <v>598</v>
      </c>
      <c r="F2018" s="29" t="s">
        <v>966</v>
      </c>
      <c r="G2018" s="29" t="s">
        <v>282</v>
      </c>
      <c r="H2018" s="5">
        <f t="shared" si="79"/>
        <v>-175155</v>
      </c>
      <c r="I2018" s="38">
        <f t="shared" si="78"/>
        <v>0.40816326530612246</v>
      </c>
      <c r="J2018" s="14"/>
      <c r="K2018" s="14" t="s">
        <v>694</v>
      </c>
      <c r="L2018" s="14"/>
      <c r="M2018" s="2">
        <v>490</v>
      </c>
    </row>
    <row r="2019" spans="1:13" ht="12.75">
      <c r="A2019" s="11"/>
      <c r="B2019" s="292">
        <v>600</v>
      </c>
      <c r="C2019" s="11" t="s">
        <v>967</v>
      </c>
      <c r="D2019" s="11" t="s">
        <v>598</v>
      </c>
      <c r="E2019" s="11" t="s">
        <v>598</v>
      </c>
      <c r="F2019" s="29" t="s">
        <v>968</v>
      </c>
      <c r="G2019" s="29" t="s">
        <v>237</v>
      </c>
      <c r="H2019" s="5">
        <f t="shared" si="79"/>
        <v>-175755</v>
      </c>
      <c r="I2019" s="38">
        <f t="shared" si="78"/>
        <v>1.2244897959183674</v>
      </c>
      <c r="J2019" s="14"/>
      <c r="K2019" s="14" t="s">
        <v>694</v>
      </c>
      <c r="L2019" s="14"/>
      <c r="M2019" s="2">
        <v>490</v>
      </c>
    </row>
    <row r="2020" spans="1:13" ht="12.75">
      <c r="A2020" s="11"/>
      <c r="B2020" s="292">
        <v>400</v>
      </c>
      <c r="C2020" s="11" t="s">
        <v>956</v>
      </c>
      <c r="D2020" s="11" t="s">
        <v>598</v>
      </c>
      <c r="E2020" s="11" t="s">
        <v>598</v>
      </c>
      <c r="F2020" s="29" t="s">
        <v>969</v>
      </c>
      <c r="G2020" s="29" t="s">
        <v>237</v>
      </c>
      <c r="H2020" s="5">
        <f t="shared" si="79"/>
        <v>-176155</v>
      </c>
      <c r="I2020" s="38">
        <f aca="true" t="shared" si="80" ref="I2020:I2083">+B2020/M2020</f>
        <v>0.8163265306122449</v>
      </c>
      <c r="J2020" s="14"/>
      <c r="K2020" s="14" t="s">
        <v>694</v>
      </c>
      <c r="L2020" s="14"/>
      <c r="M2020" s="2">
        <v>490</v>
      </c>
    </row>
    <row r="2021" spans="2:13" ht="12.75">
      <c r="B2021" s="288">
        <v>5000</v>
      </c>
      <c r="C2021" s="1" t="s">
        <v>911</v>
      </c>
      <c r="D2021" s="11" t="s">
        <v>598</v>
      </c>
      <c r="E2021" s="1" t="s">
        <v>598</v>
      </c>
      <c r="F2021" s="26" t="s">
        <v>970</v>
      </c>
      <c r="G2021" s="26" t="s">
        <v>237</v>
      </c>
      <c r="H2021" s="5">
        <f t="shared" si="79"/>
        <v>-181155</v>
      </c>
      <c r="I2021" s="38">
        <f t="shared" si="80"/>
        <v>10.204081632653061</v>
      </c>
      <c r="K2021" t="s">
        <v>883</v>
      </c>
      <c r="M2021" s="2">
        <v>490</v>
      </c>
    </row>
    <row r="2022" spans="2:13" ht="12.75">
      <c r="B2022" s="288">
        <v>1000</v>
      </c>
      <c r="C2022" s="1" t="s">
        <v>971</v>
      </c>
      <c r="D2022" s="11" t="s">
        <v>598</v>
      </c>
      <c r="E2022" s="1" t="s">
        <v>598</v>
      </c>
      <c r="F2022" s="26" t="s">
        <v>972</v>
      </c>
      <c r="G2022" s="26" t="s">
        <v>237</v>
      </c>
      <c r="H2022" s="5">
        <f t="shared" si="79"/>
        <v>-182155</v>
      </c>
      <c r="I2022" s="38">
        <f t="shared" si="80"/>
        <v>2.0408163265306123</v>
      </c>
      <c r="K2022" t="s">
        <v>883</v>
      </c>
      <c r="M2022" s="2">
        <v>490</v>
      </c>
    </row>
    <row r="2023" spans="2:13" ht="12.75">
      <c r="B2023" s="288">
        <v>20540</v>
      </c>
      <c r="C2023" s="11" t="s">
        <v>1133</v>
      </c>
      <c r="D2023" s="11" t="s">
        <v>598</v>
      </c>
      <c r="E2023" s="1" t="s">
        <v>598</v>
      </c>
      <c r="F2023" s="26" t="s">
        <v>790</v>
      </c>
      <c r="G2023" s="26" t="s">
        <v>219</v>
      </c>
      <c r="H2023" s="5">
        <f t="shared" si="79"/>
        <v>-202695</v>
      </c>
      <c r="I2023" s="38">
        <f t="shared" si="80"/>
        <v>41.91836734693877</v>
      </c>
      <c r="K2023" t="s">
        <v>791</v>
      </c>
      <c r="M2023" s="2">
        <v>490</v>
      </c>
    </row>
    <row r="2024" spans="2:13" ht="12.75">
      <c r="B2024" s="288">
        <v>4972</v>
      </c>
      <c r="C2024" s="11" t="s">
        <v>1134</v>
      </c>
      <c r="D2024" s="11" t="s">
        <v>598</v>
      </c>
      <c r="E2024" s="1" t="s">
        <v>598</v>
      </c>
      <c r="F2024" s="26" t="s">
        <v>790</v>
      </c>
      <c r="G2024" s="26" t="s">
        <v>219</v>
      </c>
      <c r="H2024" s="5">
        <f t="shared" si="79"/>
        <v>-207667</v>
      </c>
      <c r="I2024" s="38">
        <f t="shared" si="80"/>
        <v>10.146938775510204</v>
      </c>
      <c r="K2024" t="s">
        <v>791</v>
      </c>
      <c r="M2024" s="2">
        <v>490</v>
      </c>
    </row>
    <row r="2025" spans="2:13" ht="12.75">
      <c r="B2025" s="288">
        <v>38920</v>
      </c>
      <c r="C2025" s="11" t="s">
        <v>945</v>
      </c>
      <c r="D2025" s="11" t="s">
        <v>598</v>
      </c>
      <c r="E2025" s="1" t="s">
        <v>598</v>
      </c>
      <c r="F2025" s="26" t="s">
        <v>790</v>
      </c>
      <c r="G2025" s="26" t="s">
        <v>219</v>
      </c>
      <c r="H2025" s="5">
        <f t="shared" si="79"/>
        <v>-246587</v>
      </c>
      <c r="I2025" s="38">
        <f t="shared" si="80"/>
        <v>79.42857142857143</v>
      </c>
      <c r="K2025" t="s">
        <v>791</v>
      </c>
      <c r="M2025" s="2">
        <v>490</v>
      </c>
    </row>
    <row r="2026" spans="2:13" ht="12.75">
      <c r="B2026" s="288">
        <v>2594</v>
      </c>
      <c r="C2026" s="11" t="s">
        <v>946</v>
      </c>
      <c r="D2026" s="11" t="s">
        <v>598</v>
      </c>
      <c r="E2026" s="1" t="s">
        <v>598</v>
      </c>
      <c r="F2026" s="26" t="s">
        <v>790</v>
      </c>
      <c r="G2026" s="26" t="s">
        <v>219</v>
      </c>
      <c r="H2026" s="5">
        <f t="shared" si="79"/>
        <v>-249181</v>
      </c>
      <c r="I2026" s="38">
        <f t="shared" si="80"/>
        <v>5.293877551020408</v>
      </c>
      <c r="K2026" t="s">
        <v>791</v>
      </c>
      <c r="M2026" s="2">
        <v>490</v>
      </c>
    </row>
    <row r="2027" spans="2:13" ht="12.75">
      <c r="B2027" s="288">
        <v>539525</v>
      </c>
      <c r="C2027" s="11" t="s">
        <v>1135</v>
      </c>
      <c r="D2027" s="11" t="s">
        <v>598</v>
      </c>
      <c r="E2027" s="1" t="s">
        <v>598</v>
      </c>
      <c r="F2027" s="26" t="s">
        <v>790</v>
      </c>
      <c r="G2027" s="26" t="s">
        <v>219</v>
      </c>
      <c r="H2027" s="5">
        <f t="shared" si="79"/>
        <v>-788706</v>
      </c>
      <c r="I2027" s="38">
        <f t="shared" si="80"/>
        <v>1101.0714285714287</v>
      </c>
      <c r="K2027" t="s">
        <v>791</v>
      </c>
      <c r="M2027" s="2">
        <v>490</v>
      </c>
    </row>
    <row r="2028" spans="2:13" ht="12.75">
      <c r="B2028" s="288">
        <v>53104</v>
      </c>
      <c r="C2028" s="11" t="s">
        <v>1136</v>
      </c>
      <c r="D2028" s="11" t="s">
        <v>598</v>
      </c>
      <c r="E2028" s="1" t="s">
        <v>598</v>
      </c>
      <c r="F2028" s="26" t="s">
        <v>790</v>
      </c>
      <c r="G2028" s="26" t="s">
        <v>219</v>
      </c>
      <c r="H2028" s="5">
        <f t="shared" si="79"/>
        <v>-841810</v>
      </c>
      <c r="I2028" s="38">
        <f t="shared" si="80"/>
        <v>108.37551020408164</v>
      </c>
      <c r="K2028" t="s">
        <v>791</v>
      </c>
      <c r="M2028" s="2">
        <v>490</v>
      </c>
    </row>
    <row r="2029" spans="1:13" s="14" customFormat="1" ht="12.75">
      <c r="A2029" s="11"/>
      <c r="B2029" s="292">
        <v>8528</v>
      </c>
      <c r="C2029" s="11" t="s">
        <v>1093</v>
      </c>
      <c r="D2029" s="11" t="s">
        <v>598</v>
      </c>
      <c r="E2029" s="11" t="s">
        <v>598</v>
      </c>
      <c r="F2029" s="29" t="s">
        <v>1094</v>
      </c>
      <c r="G2029" s="29" t="s">
        <v>221</v>
      </c>
      <c r="H2029" s="5">
        <f t="shared" si="79"/>
        <v>-850338</v>
      </c>
      <c r="I2029" s="38">
        <f t="shared" si="80"/>
        <v>17.40408163265306</v>
      </c>
      <c r="K2029" s="14" t="s">
        <v>791</v>
      </c>
      <c r="M2029" s="39">
        <v>490</v>
      </c>
    </row>
    <row r="2030" spans="1:13" ht="12.75">
      <c r="A2030" s="10"/>
      <c r="B2030" s="302">
        <f>SUM(B1973:B2029)</f>
        <v>850338</v>
      </c>
      <c r="C2030" s="10"/>
      <c r="D2030" s="10"/>
      <c r="E2030" s="10" t="s">
        <v>598</v>
      </c>
      <c r="F2030" s="17"/>
      <c r="G2030" s="17"/>
      <c r="H2030" s="57">
        <v>0</v>
      </c>
      <c r="I2030" s="58">
        <f>+B2030/M2030</f>
        <v>1735.3836734693878</v>
      </c>
      <c r="J2030" s="59"/>
      <c r="K2030" s="59"/>
      <c r="L2030" s="59"/>
      <c r="M2030" s="2">
        <v>490</v>
      </c>
    </row>
    <row r="2031" spans="1:13" s="14" customFormat="1" ht="12.75">
      <c r="A2031" s="1"/>
      <c r="B2031" s="5"/>
      <c r="C2031" s="1"/>
      <c r="D2031" s="11"/>
      <c r="E2031" s="1"/>
      <c r="F2031" s="26"/>
      <c r="G2031" s="26"/>
      <c r="H2031" s="5">
        <f t="shared" si="79"/>
        <v>0</v>
      </c>
      <c r="I2031" s="38">
        <f t="shared" si="80"/>
        <v>0</v>
      </c>
      <c r="J2031"/>
      <c r="K2031"/>
      <c r="L2031"/>
      <c r="M2031" s="2">
        <v>490</v>
      </c>
    </row>
    <row r="2032" spans="4:13" ht="12.75">
      <c r="D2032" s="11"/>
      <c r="H2032" s="5">
        <f t="shared" si="79"/>
        <v>0</v>
      </c>
      <c r="I2032" s="38">
        <f t="shared" si="80"/>
        <v>0</v>
      </c>
      <c r="K2032"/>
      <c r="M2032" s="2">
        <v>490</v>
      </c>
    </row>
    <row r="2033" spans="2:13" ht="12.75">
      <c r="B2033" s="273">
        <v>1300</v>
      </c>
      <c r="C2033" s="1" t="s">
        <v>973</v>
      </c>
      <c r="D2033" s="11" t="s">
        <v>598</v>
      </c>
      <c r="E2033" s="1" t="s">
        <v>974</v>
      </c>
      <c r="F2033" s="26" t="s">
        <v>975</v>
      </c>
      <c r="G2033" s="26" t="s">
        <v>24</v>
      </c>
      <c r="H2033" s="5">
        <f t="shared" si="79"/>
        <v>-1300</v>
      </c>
      <c r="I2033" s="38">
        <f t="shared" si="80"/>
        <v>2.6530612244897958</v>
      </c>
      <c r="K2033" t="s">
        <v>883</v>
      </c>
      <c r="M2033" s="2">
        <v>490</v>
      </c>
    </row>
    <row r="2034" spans="2:13" ht="12.75">
      <c r="B2034" s="273">
        <v>1200</v>
      </c>
      <c r="C2034" s="1" t="s">
        <v>973</v>
      </c>
      <c r="D2034" s="11" t="s">
        <v>598</v>
      </c>
      <c r="E2034" s="1" t="s">
        <v>974</v>
      </c>
      <c r="F2034" s="26" t="s">
        <v>976</v>
      </c>
      <c r="G2034" s="26" t="s">
        <v>24</v>
      </c>
      <c r="H2034" s="5">
        <f t="shared" si="79"/>
        <v>-2500</v>
      </c>
      <c r="I2034" s="38">
        <f>+B2034/M2034</f>
        <v>2.4489795918367347</v>
      </c>
      <c r="K2034" t="s">
        <v>883</v>
      </c>
      <c r="M2034" s="2">
        <v>490</v>
      </c>
    </row>
    <row r="2035" spans="2:13" ht="12.75">
      <c r="B2035" s="42">
        <v>3500</v>
      </c>
      <c r="C2035" s="11" t="s">
        <v>977</v>
      </c>
      <c r="D2035" s="11" t="s">
        <v>598</v>
      </c>
      <c r="E2035" s="1" t="s">
        <v>974</v>
      </c>
      <c r="F2035" s="26" t="s">
        <v>978</v>
      </c>
      <c r="G2035" s="29" t="s">
        <v>24</v>
      </c>
      <c r="H2035" s="5">
        <f t="shared" si="79"/>
        <v>-6000</v>
      </c>
      <c r="I2035" s="38">
        <f t="shared" si="80"/>
        <v>7.142857142857143</v>
      </c>
      <c r="K2035" t="s">
        <v>474</v>
      </c>
      <c r="M2035" s="2">
        <v>490</v>
      </c>
    </row>
    <row r="2036" spans="1:13" ht="12.75">
      <c r="A2036" s="11"/>
      <c r="B2036" s="42">
        <v>1000</v>
      </c>
      <c r="C2036" s="11" t="s">
        <v>973</v>
      </c>
      <c r="D2036" s="11" t="s">
        <v>598</v>
      </c>
      <c r="E2036" s="1" t="s">
        <v>974</v>
      </c>
      <c r="F2036" s="29" t="s">
        <v>979</v>
      </c>
      <c r="G2036" s="29" t="s">
        <v>24</v>
      </c>
      <c r="H2036" s="5">
        <f t="shared" si="79"/>
        <v>-7000</v>
      </c>
      <c r="I2036" s="38">
        <f t="shared" si="80"/>
        <v>2.0408163265306123</v>
      </c>
      <c r="J2036" s="14"/>
      <c r="K2036" s="14" t="s">
        <v>719</v>
      </c>
      <c r="L2036" s="14"/>
      <c r="M2036" s="2">
        <v>490</v>
      </c>
    </row>
    <row r="2037" spans="2:13" ht="12.75">
      <c r="B2037" s="273">
        <v>3500</v>
      </c>
      <c r="C2037" s="1" t="s">
        <v>973</v>
      </c>
      <c r="D2037" s="11" t="s">
        <v>598</v>
      </c>
      <c r="E2037" s="1" t="s">
        <v>974</v>
      </c>
      <c r="F2037" s="26" t="s">
        <v>980</v>
      </c>
      <c r="G2037" s="26" t="s">
        <v>30</v>
      </c>
      <c r="H2037" s="5">
        <f t="shared" si="79"/>
        <v>-10500</v>
      </c>
      <c r="I2037" s="38">
        <f t="shared" si="80"/>
        <v>7.142857142857143</v>
      </c>
      <c r="K2037" t="s">
        <v>883</v>
      </c>
      <c r="M2037" s="2">
        <v>490</v>
      </c>
    </row>
    <row r="2038" spans="2:13" ht="12.75">
      <c r="B2038" s="273">
        <v>1600</v>
      </c>
      <c r="C2038" s="1" t="s">
        <v>973</v>
      </c>
      <c r="D2038" s="11" t="s">
        <v>598</v>
      </c>
      <c r="E2038" s="1" t="s">
        <v>974</v>
      </c>
      <c r="F2038" s="26" t="s">
        <v>981</v>
      </c>
      <c r="G2038" s="26" t="s">
        <v>74</v>
      </c>
      <c r="H2038" s="5">
        <f t="shared" si="79"/>
        <v>-12100</v>
      </c>
      <c r="I2038" s="38">
        <f t="shared" si="80"/>
        <v>3.2653061224489797</v>
      </c>
      <c r="K2038" t="s">
        <v>883</v>
      </c>
      <c r="M2038" s="2">
        <v>490</v>
      </c>
    </row>
    <row r="2039" spans="2:13" ht="12.75">
      <c r="B2039" s="273">
        <v>1600</v>
      </c>
      <c r="C2039" s="1" t="s">
        <v>973</v>
      </c>
      <c r="D2039" s="11" t="s">
        <v>598</v>
      </c>
      <c r="E2039" s="1" t="s">
        <v>974</v>
      </c>
      <c r="F2039" s="26" t="s">
        <v>982</v>
      </c>
      <c r="G2039" s="26" t="s">
        <v>74</v>
      </c>
      <c r="H2039" s="5">
        <f t="shared" si="79"/>
        <v>-13700</v>
      </c>
      <c r="I2039" s="38">
        <f t="shared" si="80"/>
        <v>3.2653061224489797</v>
      </c>
      <c r="K2039" t="s">
        <v>883</v>
      </c>
      <c r="M2039" s="2">
        <v>490</v>
      </c>
    </row>
    <row r="2040" spans="2:13" ht="12.75">
      <c r="B2040" s="273">
        <v>2500</v>
      </c>
      <c r="C2040" s="1" t="s">
        <v>973</v>
      </c>
      <c r="D2040" s="11" t="s">
        <v>598</v>
      </c>
      <c r="E2040" s="1" t="s">
        <v>974</v>
      </c>
      <c r="F2040" s="26" t="s">
        <v>983</v>
      </c>
      <c r="G2040" s="26" t="s">
        <v>72</v>
      </c>
      <c r="H2040" s="5">
        <f t="shared" si="79"/>
        <v>-16200</v>
      </c>
      <c r="I2040" s="38">
        <f t="shared" si="80"/>
        <v>5.1020408163265305</v>
      </c>
      <c r="K2040" t="s">
        <v>883</v>
      </c>
      <c r="M2040" s="2">
        <v>490</v>
      </c>
    </row>
    <row r="2041" spans="2:13" ht="12.75">
      <c r="B2041" s="273">
        <v>1600</v>
      </c>
      <c r="C2041" s="1" t="s">
        <v>973</v>
      </c>
      <c r="D2041" s="11" t="s">
        <v>598</v>
      </c>
      <c r="E2041" s="1" t="s">
        <v>974</v>
      </c>
      <c r="F2041" s="26" t="s">
        <v>984</v>
      </c>
      <c r="G2041" s="26" t="s">
        <v>138</v>
      </c>
      <c r="H2041" s="5">
        <f t="shared" si="79"/>
        <v>-17800</v>
      </c>
      <c r="I2041" s="38">
        <f t="shared" si="80"/>
        <v>3.2653061224489797</v>
      </c>
      <c r="K2041" t="s">
        <v>883</v>
      </c>
      <c r="M2041" s="2">
        <v>490</v>
      </c>
    </row>
    <row r="2042" spans="2:13" ht="12.75">
      <c r="B2042" s="273">
        <v>1200</v>
      </c>
      <c r="C2042" s="1" t="s">
        <v>973</v>
      </c>
      <c r="D2042" s="11" t="s">
        <v>598</v>
      </c>
      <c r="E2042" s="1" t="s">
        <v>974</v>
      </c>
      <c r="F2042" s="26" t="s">
        <v>985</v>
      </c>
      <c r="G2042" s="26" t="s">
        <v>140</v>
      </c>
      <c r="H2042" s="5">
        <f t="shared" si="79"/>
        <v>-19000</v>
      </c>
      <c r="I2042" s="38">
        <f>+B2042/M2042</f>
        <v>2.4489795918367347</v>
      </c>
      <c r="K2042" t="s">
        <v>883</v>
      </c>
      <c r="M2042" s="2">
        <v>490</v>
      </c>
    </row>
    <row r="2043" spans="2:13" ht="12.75">
      <c r="B2043" s="273">
        <v>1200</v>
      </c>
      <c r="C2043" s="1" t="s">
        <v>973</v>
      </c>
      <c r="D2043" s="11" t="s">
        <v>598</v>
      </c>
      <c r="E2043" s="1" t="s">
        <v>974</v>
      </c>
      <c r="F2043" s="26" t="s">
        <v>986</v>
      </c>
      <c r="G2043" s="26" t="s">
        <v>140</v>
      </c>
      <c r="H2043" s="5">
        <f t="shared" si="79"/>
        <v>-20200</v>
      </c>
      <c r="I2043" s="38">
        <f t="shared" si="80"/>
        <v>2.4489795918367347</v>
      </c>
      <c r="K2043" t="s">
        <v>883</v>
      </c>
      <c r="M2043" s="2">
        <v>490</v>
      </c>
    </row>
    <row r="2044" spans="2:13" ht="12.75">
      <c r="B2044" s="273">
        <v>500</v>
      </c>
      <c r="C2044" s="1" t="s">
        <v>973</v>
      </c>
      <c r="D2044" s="11" t="s">
        <v>598</v>
      </c>
      <c r="E2044" s="1" t="s">
        <v>974</v>
      </c>
      <c r="F2044" s="26" t="s">
        <v>987</v>
      </c>
      <c r="G2044" s="26" t="s">
        <v>213</v>
      </c>
      <c r="H2044" s="5">
        <f t="shared" si="79"/>
        <v>-20700</v>
      </c>
      <c r="I2044" s="38">
        <f t="shared" si="80"/>
        <v>1.0204081632653061</v>
      </c>
      <c r="K2044" t="s">
        <v>883</v>
      </c>
      <c r="M2044" s="2">
        <v>490</v>
      </c>
    </row>
    <row r="2045" spans="2:13" ht="12.75">
      <c r="B2045" s="273">
        <v>2500</v>
      </c>
      <c r="C2045" s="1" t="s">
        <v>973</v>
      </c>
      <c r="D2045" s="11" t="s">
        <v>598</v>
      </c>
      <c r="E2045" s="1" t="s">
        <v>974</v>
      </c>
      <c r="F2045" s="26" t="s">
        <v>988</v>
      </c>
      <c r="G2045" s="26" t="s">
        <v>213</v>
      </c>
      <c r="H2045" s="5">
        <f t="shared" si="79"/>
        <v>-23200</v>
      </c>
      <c r="I2045" s="38">
        <f t="shared" si="80"/>
        <v>5.1020408163265305</v>
      </c>
      <c r="K2045" t="s">
        <v>883</v>
      </c>
      <c r="M2045" s="2">
        <v>490</v>
      </c>
    </row>
    <row r="2046" spans="2:13" ht="12.75">
      <c r="B2046" s="273">
        <v>500</v>
      </c>
      <c r="C2046" s="1" t="s">
        <v>973</v>
      </c>
      <c r="D2046" s="11" t="s">
        <v>598</v>
      </c>
      <c r="E2046" s="1" t="s">
        <v>974</v>
      </c>
      <c r="F2046" s="26" t="s">
        <v>989</v>
      </c>
      <c r="G2046" s="26" t="s">
        <v>219</v>
      </c>
      <c r="H2046" s="5">
        <f t="shared" si="79"/>
        <v>-23700</v>
      </c>
      <c r="I2046" s="38">
        <f t="shared" si="80"/>
        <v>1.0204081632653061</v>
      </c>
      <c r="K2046" t="s">
        <v>883</v>
      </c>
      <c r="M2046" s="2">
        <v>490</v>
      </c>
    </row>
    <row r="2047" spans="2:13" ht="12.75">
      <c r="B2047" s="273">
        <v>1200</v>
      </c>
      <c r="C2047" s="1" t="s">
        <v>973</v>
      </c>
      <c r="D2047" s="11" t="s">
        <v>598</v>
      </c>
      <c r="E2047" s="1" t="s">
        <v>974</v>
      </c>
      <c r="F2047" s="26" t="s">
        <v>990</v>
      </c>
      <c r="G2047" s="26" t="s">
        <v>219</v>
      </c>
      <c r="H2047" s="5">
        <f aca="true" t="shared" si="81" ref="H2047:H2068">H2046-B2047</f>
        <v>-24900</v>
      </c>
      <c r="I2047" s="38">
        <f t="shared" si="80"/>
        <v>2.4489795918367347</v>
      </c>
      <c r="K2047" t="s">
        <v>883</v>
      </c>
      <c r="M2047" s="2">
        <v>490</v>
      </c>
    </row>
    <row r="2048" spans="2:13" ht="12.75">
      <c r="B2048" s="273">
        <v>1000</v>
      </c>
      <c r="C2048" s="1" t="s">
        <v>973</v>
      </c>
      <c r="D2048" s="11" t="s">
        <v>598</v>
      </c>
      <c r="E2048" s="1" t="s">
        <v>974</v>
      </c>
      <c r="F2048" s="26" t="s">
        <v>991</v>
      </c>
      <c r="G2048" s="26" t="s">
        <v>219</v>
      </c>
      <c r="H2048" s="5">
        <f t="shared" si="81"/>
        <v>-25900</v>
      </c>
      <c r="I2048" s="38">
        <f t="shared" si="80"/>
        <v>2.0408163265306123</v>
      </c>
      <c r="K2048" t="s">
        <v>883</v>
      </c>
      <c r="M2048" s="2">
        <v>490</v>
      </c>
    </row>
    <row r="2049" spans="2:13" ht="12.75">
      <c r="B2049" s="273">
        <v>2000</v>
      </c>
      <c r="C2049" s="1" t="s">
        <v>973</v>
      </c>
      <c r="D2049" s="11" t="s">
        <v>598</v>
      </c>
      <c r="E2049" s="1" t="s">
        <v>974</v>
      </c>
      <c r="F2049" s="26" t="s">
        <v>992</v>
      </c>
      <c r="G2049" s="26" t="s">
        <v>219</v>
      </c>
      <c r="H2049" s="5">
        <f t="shared" si="81"/>
        <v>-27900</v>
      </c>
      <c r="I2049" s="38">
        <f t="shared" si="80"/>
        <v>4.081632653061225</v>
      </c>
      <c r="K2049" t="s">
        <v>883</v>
      </c>
      <c r="M2049" s="2">
        <v>490</v>
      </c>
    </row>
    <row r="2050" spans="2:13" ht="12.75">
      <c r="B2050" s="273">
        <v>1000</v>
      </c>
      <c r="C2050" s="1" t="s">
        <v>973</v>
      </c>
      <c r="D2050" s="11" t="s">
        <v>598</v>
      </c>
      <c r="E2050" s="1" t="s">
        <v>974</v>
      </c>
      <c r="F2050" s="26" t="s">
        <v>993</v>
      </c>
      <c r="G2050" s="26" t="s">
        <v>227</v>
      </c>
      <c r="H2050" s="5">
        <f t="shared" si="81"/>
        <v>-28900</v>
      </c>
      <c r="I2050" s="38">
        <f t="shared" si="80"/>
        <v>2.0408163265306123</v>
      </c>
      <c r="K2050" t="s">
        <v>883</v>
      </c>
      <c r="M2050" s="2">
        <v>490</v>
      </c>
    </row>
    <row r="2051" spans="2:13" ht="12.75">
      <c r="B2051" s="273">
        <v>1200</v>
      </c>
      <c r="C2051" s="1" t="s">
        <v>973</v>
      </c>
      <c r="D2051" s="11" t="s">
        <v>598</v>
      </c>
      <c r="E2051" s="1" t="s">
        <v>974</v>
      </c>
      <c r="F2051" s="26" t="s">
        <v>994</v>
      </c>
      <c r="G2051" s="26" t="s">
        <v>227</v>
      </c>
      <c r="H2051" s="5">
        <f t="shared" si="81"/>
        <v>-30100</v>
      </c>
      <c r="I2051" s="38">
        <f t="shared" si="80"/>
        <v>2.4489795918367347</v>
      </c>
      <c r="K2051" t="s">
        <v>883</v>
      </c>
      <c r="M2051" s="2">
        <v>490</v>
      </c>
    </row>
    <row r="2052" spans="2:13" ht="12.75">
      <c r="B2052" s="273">
        <v>2500</v>
      </c>
      <c r="C2052" s="1" t="s">
        <v>973</v>
      </c>
      <c r="D2052" s="11" t="s">
        <v>598</v>
      </c>
      <c r="E2052" s="1" t="s">
        <v>974</v>
      </c>
      <c r="F2052" s="26" t="s">
        <v>995</v>
      </c>
      <c r="G2052" s="26" t="s">
        <v>229</v>
      </c>
      <c r="H2052" s="5">
        <f t="shared" si="81"/>
        <v>-32600</v>
      </c>
      <c r="I2052" s="38">
        <f t="shared" si="80"/>
        <v>5.1020408163265305</v>
      </c>
      <c r="K2052" t="s">
        <v>883</v>
      </c>
      <c r="M2052" s="2">
        <v>490</v>
      </c>
    </row>
    <row r="2053" spans="2:13" ht="12.75">
      <c r="B2053" s="273">
        <v>1300</v>
      </c>
      <c r="C2053" s="1" t="s">
        <v>973</v>
      </c>
      <c r="D2053" s="11" t="s">
        <v>598</v>
      </c>
      <c r="E2053" s="1" t="s">
        <v>974</v>
      </c>
      <c r="F2053" s="26" t="s">
        <v>996</v>
      </c>
      <c r="G2053" s="26" t="s">
        <v>236</v>
      </c>
      <c r="H2053" s="5">
        <f t="shared" si="81"/>
        <v>-33900</v>
      </c>
      <c r="I2053" s="38">
        <f t="shared" si="80"/>
        <v>2.6530612244897958</v>
      </c>
      <c r="K2053" t="s">
        <v>883</v>
      </c>
      <c r="M2053" s="2">
        <v>490</v>
      </c>
    </row>
    <row r="2054" spans="2:13" ht="12.75">
      <c r="B2054" s="273">
        <v>1000</v>
      </c>
      <c r="C2054" s="1" t="s">
        <v>973</v>
      </c>
      <c r="D2054" s="11" t="s">
        <v>598</v>
      </c>
      <c r="E2054" s="1" t="s">
        <v>974</v>
      </c>
      <c r="F2054" s="26" t="s">
        <v>997</v>
      </c>
      <c r="G2054" s="26" t="s">
        <v>236</v>
      </c>
      <c r="H2054" s="5">
        <f t="shared" si="81"/>
        <v>-34900</v>
      </c>
      <c r="I2054" s="38">
        <f t="shared" si="80"/>
        <v>2.0408163265306123</v>
      </c>
      <c r="K2054" t="s">
        <v>883</v>
      </c>
      <c r="M2054" s="2">
        <v>490</v>
      </c>
    </row>
    <row r="2055" spans="2:13" ht="12.75">
      <c r="B2055" s="273">
        <v>1300</v>
      </c>
      <c r="C2055" s="1" t="s">
        <v>973</v>
      </c>
      <c r="D2055" s="11" t="s">
        <v>598</v>
      </c>
      <c r="E2055" s="1" t="s">
        <v>974</v>
      </c>
      <c r="F2055" s="26" t="s">
        <v>998</v>
      </c>
      <c r="G2055" s="26" t="s">
        <v>236</v>
      </c>
      <c r="H2055" s="5">
        <f t="shared" si="81"/>
        <v>-36200</v>
      </c>
      <c r="I2055" s="38">
        <f t="shared" si="80"/>
        <v>2.6530612244897958</v>
      </c>
      <c r="K2055" t="s">
        <v>883</v>
      </c>
      <c r="M2055" s="2">
        <v>490</v>
      </c>
    </row>
    <row r="2056" spans="2:13" ht="12.75">
      <c r="B2056" s="273">
        <v>1200</v>
      </c>
      <c r="C2056" s="1" t="s">
        <v>973</v>
      </c>
      <c r="D2056" s="11" t="s">
        <v>598</v>
      </c>
      <c r="E2056" s="1" t="s">
        <v>974</v>
      </c>
      <c r="F2056" s="26" t="s">
        <v>999</v>
      </c>
      <c r="G2056" s="26" t="s">
        <v>280</v>
      </c>
      <c r="H2056" s="5">
        <f t="shared" si="81"/>
        <v>-37400</v>
      </c>
      <c r="I2056" s="38">
        <f t="shared" si="80"/>
        <v>2.4489795918367347</v>
      </c>
      <c r="K2056" t="s">
        <v>883</v>
      </c>
      <c r="M2056" s="2">
        <v>490</v>
      </c>
    </row>
    <row r="2057" spans="2:13" ht="12.75">
      <c r="B2057" s="273">
        <v>3000</v>
      </c>
      <c r="C2057" s="1" t="s">
        <v>973</v>
      </c>
      <c r="D2057" s="11" t="s">
        <v>598</v>
      </c>
      <c r="E2057" s="1" t="s">
        <v>974</v>
      </c>
      <c r="F2057" s="26" t="s">
        <v>1000</v>
      </c>
      <c r="G2057" s="26" t="s">
        <v>280</v>
      </c>
      <c r="H2057" s="5">
        <f t="shared" si="81"/>
        <v>-40400</v>
      </c>
      <c r="I2057" s="38">
        <f t="shared" si="80"/>
        <v>6.122448979591836</v>
      </c>
      <c r="K2057" t="s">
        <v>883</v>
      </c>
      <c r="M2057" s="2">
        <v>490</v>
      </c>
    </row>
    <row r="2058" spans="2:13" ht="12.75">
      <c r="B2058" s="273">
        <v>1600</v>
      </c>
      <c r="C2058" s="1" t="s">
        <v>973</v>
      </c>
      <c r="D2058" s="11" t="s">
        <v>598</v>
      </c>
      <c r="E2058" s="1" t="s">
        <v>974</v>
      </c>
      <c r="F2058" s="26" t="s">
        <v>1001</v>
      </c>
      <c r="G2058" s="26" t="s">
        <v>280</v>
      </c>
      <c r="H2058" s="5">
        <f t="shared" si="81"/>
        <v>-42000</v>
      </c>
      <c r="I2058" s="38">
        <f t="shared" si="80"/>
        <v>3.2653061224489797</v>
      </c>
      <c r="K2058" t="s">
        <v>883</v>
      </c>
      <c r="M2058" s="2">
        <v>490</v>
      </c>
    </row>
    <row r="2059" spans="2:13" ht="12.75">
      <c r="B2059" s="273">
        <v>1600</v>
      </c>
      <c r="C2059" s="1" t="s">
        <v>973</v>
      </c>
      <c r="D2059" s="11" t="s">
        <v>598</v>
      </c>
      <c r="E2059" s="1" t="s">
        <v>974</v>
      </c>
      <c r="F2059" s="26" t="s">
        <v>909</v>
      </c>
      <c r="G2059" s="26" t="s">
        <v>282</v>
      </c>
      <c r="H2059" s="5">
        <f t="shared" si="81"/>
        <v>-43600</v>
      </c>
      <c r="I2059" s="38">
        <f t="shared" si="80"/>
        <v>3.2653061224489797</v>
      </c>
      <c r="K2059" t="s">
        <v>883</v>
      </c>
      <c r="M2059" s="2">
        <v>490</v>
      </c>
    </row>
    <row r="2060" spans="2:13" ht="12.75">
      <c r="B2060" s="273">
        <v>800</v>
      </c>
      <c r="C2060" s="1" t="s">
        <v>973</v>
      </c>
      <c r="D2060" s="11" t="s">
        <v>598</v>
      </c>
      <c r="E2060" s="1" t="s">
        <v>974</v>
      </c>
      <c r="F2060" s="26" t="s">
        <v>1002</v>
      </c>
      <c r="G2060" s="26" t="s">
        <v>237</v>
      </c>
      <c r="H2060" s="5">
        <f t="shared" si="81"/>
        <v>-44400</v>
      </c>
      <c r="I2060" s="38">
        <f t="shared" si="80"/>
        <v>1.6326530612244898</v>
      </c>
      <c r="K2060" t="s">
        <v>883</v>
      </c>
      <c r="M2060" s="2">
        <v>490</v>
      </c>
    </row>
    <row r="2061" spans="2:13" ht="12.75">
      <c r="B2061" s="273">
        <v>3500</v>
      </c>
      <c r="C2061" s="1" t="s">
        <v>973</v>
      </c>
      <c r="D2061" s="11" t="s">
        <v>598</v>
      </c>
      <c r="E2061" s="1" t="s">
        <v>974</v>
      </c>
      <c r="F2061" s="26" t="s">
        <v>1003</v>
      </c>
      <c r="G2061" s="26" t="s">
        <v>237</v>
      </c>
      <c r="H2061" s="5">
        <f t="shared" si="81"/>
        <v>-47900</v>
      </c>
      <c r="I2061" s="38">
        <f t="shared" si="80"/>
        <v>7.142857142857143</v>
      </c>
      <c r="K2061" t="s">
        <v>883</v>
      </c>
      <c r="M2061" s="2">
        <v>490</v>
      </c>
    </row>
    <row r="2062" spans="2:13" ht="12.75">
      <c r="B2062" s="273">
        <v>1000</v>
      </c>
      <c r="C2062" s="1" t="s">
        <v>973</v>
      </c>
      <c r="D2062" s="11" t="s">
        <v>598</v>
      </c>
      <c r="E2062" s="1" t="s">
        <v>974</v>
      </c>
      <c r="F2062" s="26" t="s">
        <v>1004</v>
      </c>
      <c r="G2062" s="26" t="s">
        <v>237</v>
      </c>
      <c r="H2062" s="5">
        <f t="shared" si="81"/>
        <v>-48900</v>
      </c>
      <c r="I2062" s="38">
        <f t="shared" si="80"/>
        <v>2.0408163265306123</v>
      </c>
      <c r="K2062" t="s">
        <v>883</v>
      </c>
      <c r="M2062" s="2">
        <v>490</v>
      </c>
    </row>
    <row r="2063" spans="2:13" ht="12.75">
      <c r="B2063" s="273">
        <v>2500</v>
      </c>
      <c r="C2063" s="1" t="s">
        <v>973</v>
      </c>
      <c r="D2063" s="11" t="s">
        <v>598</v>
      </c>
      <c r="E2063" s="1" t="s">
        <v>974</v>
      </c>
      <c r="F2063" s="26" t="s">
        <v>1005</v>
      </c>
      <c r="G2063" s="26" t="s">
        <v>324</v>
      </c>
      <c r="H2063" s="5">
        <f t="shared" si="81"/>
        <v>-51400</v>
      </c>
      <c r="I2063" s="38">
        <f t="shared" si="80"/>
        <v>5.1020408163265305</v>
      </c>
      <c r="K2063" t="s">
        <v>883</v>
      </c>
      <c r="M2063" s="2">
        <v>490</v>
      </c>
    </row>
    <row r="2064" spans="1:13" s="59" customFormat="1" ht="12.75">
      <c r="A2064" s="1"/>
      <c r="B2064" s="273">
        <v>1000</v>
      </c>
      <c r="C2064" s="77" t="s">
        <v>973</v>
      </c>
      <c r="D2064" s="11" t="s">
        <v>598</v>
      </c>
      <c r="E2064" s="1" t="s">
        <v>974</v>
      </c>
      <c r="F2064" s="26" t="s">
        <v>1006</v>
      </c>
      <c r="G2064" s="26" t="s">
        <v>324</v>
      </c>
      <c r="H2064" s="5">
        <f t="shared" si="81"/>
        <v>-52400</v>
      </c>
      <c r="I2064" s="38">
        <f t="shared" si="80"/>
        <v>2.0408163265306123</v>
      </c>
      <c r="J2064"/>
      <c r="K2064" t="s">
        <v>883</v>
      </c>
      <c r="L2064"/>
      <c r="M2064" s="2">
        <v>490</v>
      </c>
    </row>
    <row r="2065" spans="2:13" ht="12.75">
      <c r="B2065" s="273">
        <v>1000</v>
      </c>
      <c r="C2065" s="77" t="s">
        <v>973</v>
      </c>
      <c r="D2065" s="11" t="s">
        <v>598</v>
      </c>
      <c r="E2065" s="1" t="s">
        <v>974</v>
      </c>
      <c r="F2065" s="26" t="s">
        <v>1007</v>
      </c>
      <c r="G2065" s="26" t="s">
        <v>324</v>
      </c>
      <c r="H2065" s="5">
        <f t="shared" si="81"/>
        <v>-53400</v>
      </c>
      <c r="I2065" s="38">
        <f t="shared" si="80"/>
        <v>2.0408163265306123</v>
      </c>
      <c r="K2065" t="s">
        <v>883</v>
      </c>
      <c r="M2065" s="2">
        <v>490</v>
      </c>
    </row>
    <row r="2066" spans="2:13" ht="12.75">
      <c r="B2066" s="273">
        <v>800</v>
      </c>
      <c r="C2066" s="77" t="s">
        <v>973</v>
      </c>
      <c r="D2066" s="11" t="s">
        <v>598</v>
      </c>
      <c r="E2066" s="1" t="s">
        <v>974</v>
      </c>
      <c r="F2066" s="26" t="s">
        <v>1008</v>
      </c>
      <c r="G2066" s="26" t="s">
        <v>324</v>
      </c>
      <c r="H2066" s="5">
        <f t="shared" si="81"/>
        <v>-54200</v>
      </c>
      <c r="I2066" s="38">
        <f t="shared" si="80"/>
        <v>1.6326530612244898</v>
      </c>
      <c r="K2066" t="s">
        <v>883</v>
      </c>
      <c r="M2066" s="2">
        <v>490</v>
      </c>
    </row>
    <row r="2067" spans="2:13" ht="12.75">
      <c r="B2067" s="273">
        <v>2000</v>
      </c>
      <c r="C2067" s="1" t="s">
        <v>973</v>
      </c>
      <c r="D2067" s="11" t="s">
        <v>598</v>
      </c>
      <c r="E2067" s="1" t="s">
        <v>974</v>
      </c>
      <c r="F2067" s="26" t="s">
        <v>1009</v>
      </c>
      <c r="G2067" s="26" t="s">
        <v>325</v>
      </c>
      <c r="H2067" s="5">
        <f t="shared" si="81"/>
        <v>-56200</v>
      </c>
      <c r="I2067" s="38">
        <f t="shared" si="80"/>
        <v>4.081632653061225</v>
      </c>
      <c r="K2067" t="s">
        <v>883</v>
      </c>
      <c r="M2067" s="2">
        <v>490</v>
      </c>
    </row>
    <row r="2068" spans="2:13" ht="12.75">
      <c r="B2068" s="273">
        <v>54855</v>
      </c>
      <c r="C2068" s="1" t="s">
        <v>973</v>
      </c>
      <c r="D2068" s="11" t="s">
        <v>598</v>
      </c>
      <c r="E2068" s="1" t="s">
        <v>1010</v>
      </c>
      <c r="F2068" s="26" t="s">
        <v>1011</v>
      </c>
      <c r="G2068" s="26" t="s">
        <v>24</v>
      </c>
      <c r="H2068" s="5">
        <f t="shared" si="81"/>
        <v>-111055</v>
      </c>
      <c r="I2068" s="38">
        <f t="shared" si="80"/>
        <v>111.94897959183673</v>
      </c>
      <c r="K2068" t="s">
        <v>883</v>
      </c>
      <c r="M2068" s="2">
        <v>490</v>
      </c>
    </row>
    <row r="2069" spans="1:13" ht="12.75">
      <c r="A2069" s="10"/>
      <c r="B2069" s="275">
        <f>SUM(B2033:B2068)</f>
        <v>111055</v>
      </c>
      <c r="C2069" s="10"/>
      <c r="D2069" s="10"/>
      <c r="E2069" s="10" t="s">
        <v>974</v>
      </c>
      <c r="F2069" s="17"/>
      <c r="G2069" s="17"/>
      <c r="H2069" s="57">
        <v>0</v>
      </c>
      <c r="I2069" s="58">
        <f t="shared" si="80"/>
        <v>226.64285714285714</v>
      </c>
      <c r="J2069" s="59"/>
      <c r="K2069" s="59"/>
      <c r="L2069" s="59"/>
      <c r="M2069" s="2">
        <v>490</v>
      </c>
    </row>
    <row r="2070" spans="2:13" ht="12.75">
      <c r="B2070" s="273"/>
      <c r="H2070" s="5">
        <f aca="true" t="shared" si="82" ref="H2070:H2089">H2069-B2070</f>
        <v>0</v>
      </c>
      <c r="I2070" s="38">
        <f t="shared" si="80"/>
        <v>0</v>
      </c>
      <c r="K2070"/>
      <c r="M2070" s="2">
        <v>490</v>
      </c>
    </row>
    <row r="2071" spans="1:13" s="14" customFormat="1" ht="12.75">
      <c r="A2071" s="1"/>
      <c r="B2071" s="273"/>
      <c r="C2071" s="1"/>
      <c r="D2071" s="1"/>
      <c r="E2071" s="1"/>
      <c r="F2071" s="26"/>
      <c r="G2071" s="26"/>
      <c r="H2071" s="5">
        <f t="shared" si="82"/>
        <v>0</v>
      </c>
      <c r="I2071" s="38">
        <f t="shared" si="80"/>
        <v>0</v>
      </c>
      <c r="J2071"/>
      <c r="K2071"/>
      <c r="L2071"/>
      <c r="M2071" s="2">
        <v>490</v>
      </c>
    </row>
    <row r="2072" spans="2:13" ht="12.75">
      <c r="B2072" s="273">
        <v>45000</v>
      </c>
      <c r="C2072" s="32" t="s">
        <v>1101</v>
      </c>
      <c r="D2072" s="11" t="s">
        <v>598</v>
      </c>
      <c r="E2072" s="1" t="s">
        <v>598</v>
      </c>
      <c r="F2072" s="26" t="s">
        <v>1102</v>
      </c>
      <c r="G2072" s="26" t="s">
        <v>1118</v>
      </c>
      <c r="H2072" s="5">
        <f t="shared" si="82"/>
        <v>-45000</v>
      </c>
      <c r="I2072" s="38">
        <f t="shared" si="80"/>
        <v>91.83673469387755</v>
      </c>
      <c r="K2072" t="s">
        <v>859</v>
      </c>
      <c r="M2072" s="2">
        <v>490</v>
      </c>
    </row>
    <row r="2073" spans="1:13" s="59" customFormat="1" ht="12.75">
      <c r="A2073" s="10"/>
      <c r="B2073" s="275">
        <f>SUM(B2072)</f>
        <v>45000</v>
      </c>
      <c r="C2073" s="10"/>
      <c r="D2073" s="10"/>
      <c r="E2073" s="10" t="s">
        <v>598</v>
      </c>
      <c r="F2073" s="17"/>
      <c r="G2073" s="17"/>
      <c r="H2073" s="57">
        <v>0</v>
      </c>
      <c r="I2073" s="58">
        <f>+B2073/M2073</f>
        <v>91.83673469387755</v>
      </c>
      <c r="M2073" s="2">
        <v>490</v>
      </c>
    </row>
    <row r="2074" spans="2:13" ht="12.75">
      <c r="B2074" s="273"/>
      <c r="H2074" s="5">
        <f t="shared" si="82"/>
        <v>0</v>
      </c>
      <c r="I2074" s="38">
        <f t="shared" si="80"/>
        <v>0</v>
      </c>
      <c r="K2074"/>
      <c r="M2074" s="2">
        <v>490</v>
      </c>
    </row>
    <row r="2075" spans="2:13" ht="12.75">
      <c r="B2075" s="273"/>
      <c r="H2075" s="5">
        <f t="shared" si="82"/>
        <v>0</v>
      </c>
      <c r="I2075" s="38">
        <f t="shared" si="80"/>
        <v>0</v>
      </c>
      <c r="K2075"/>
      <c r="M2075" s="2">
        <v>490</v>
      </c>
    </row>
    <row r="2076" spans="1:13" s="14" customFormat="1" ht="12.75">
      <c r="A2076" s="11"/>
      <c r="B2076" s="42">
        <v>60900</v>
      </c>
      <c r="C2076" s="11" t="s">
        <v>1012</v>
      </c>
      <c r="D2076" s="11" t="s">
        <v>598</v>
      </c>
      <c r="E2076" s="11" t="s">
        <v>1013</v>
      </c>
      <c r="F2076" s="30" t="s">
        <v>450</v>
      </c>
      <c r="G2076" s="29" t="s">
        <v>325</v>
      </c>
      <c r="H2076" s="5">
        <f t="shared" si="82"/>
        <v>-60900</v>
      </c>
      <c r="I2076" s="38">
        <f>+B2076/M2076</f>
        <v>124.28571428571429</v>
      </c>
      <c r="M2076" s="2">
        <v>490</v>
      </c>
    </row>
    <row r="2077" spans="1:13" ht="12.75">
      <c r="A2077" s="11"/>
      <c r="B2077" s="42">
        <v>1192</v>
      </c>
      <c r="C2077" s="11" t="s">
        <v>1012</v>
      </c>
      <c r="D2077" s="11" t="s">
        <v>598</v>
      </c>
      <c r="E2077" s="11" t="s">
        <v>1014</v>
      </c>
      <c r="F2077" s="30" t="s">
        <v>450</v>
      </c>
      <c r="G2077" s="29" t="s">
        <v>229</v>
      </c>
      <c r="H2077" s="5">
        <f t="shared" si="82"/>
        <v>-62092</v>
      </c>
      <c r="I2077" s="38">
        <f t="shared" si="80"/>
        <v>2.4326530612244897</v>
      </c>
      <c r="J2077" s="14"/>
      <c r="L2077" s="14"/>
      <c r="M2077" s="2">
        <v>490</v>
      </c>
    </row>
    <row r="2078" spans="1:13" ht="12.75">
      <c r="A2078" s="10"/>
      <c r="B2078" s="275">
        <f>SUM(B2076:B2077)</f>
        <v>62092</v>
      </c>
      <c r="C2078" s="10" t="s">
        <v>1012</v>
      </c>
      <c r="D2078" s="10"/>
      <c r="E2078" s="10"/>
      <c r="F2078" s="115"/>
      <c r="G2078" s="17"/>
      <c r="H2078" s="57">
        <v>0</v>
      </c>
      <c r="I2078" s="58">
        <f>+B2078/M2078</f>
        <v>126.71836734693878</v>
      </c>
      <c r="J2078" s="59"/>
      <c r="K2078" s="59"/>
      <c r="L2078" s="59"/>
      <c r="M2078" s="2">
        <v>490</v>
      </c>
    </row>
    <row r="2079" spans="1:13" s="59" customFormat="1" ht="12.75">
      <c r="A2079" s="1"/>
      <c r="B2079" s="5"/>
      <c r="C2079" s="1"/>
      <c r="D2079" s="1"/>
      <c r="E2079" s="1"/>
      <c r="F2079" s="26"/>
      <c r="G2079" s="26"/>
      <c r="H2079" s="5">
        <f t="shared" si="82"/>
        <v>0</v>
      </c>
      <c r="I2079" s="38">
        <f t="shared" si="80"/>
        <v>0</v>
      </c>
      <c r="J2079"/>
      <c r="K2079"/>
      <c r="L2079"/>
      <c r="M2079" s="2">
        <v>490</v>
      </c>
    </row>
    <row r="2080" spans="8:13" ht="12.75">
      <c r="H2080" s="5">
        <f t="shared" si="82"/>
        <v>0</v>
      </c>
      <c r="I2080" s="38">
        <f t="shared" si="80"/>
        <v>0</v>
      </c>
      <c r="K2080"/>
      <c r="M2080" s="2">
        <v>490</v>
      </c>
    </row>
    <row r="2081" spans="1:13" ht="12.75">
      <c r="A2081" s="11"/>
      <c r="B2081" s="292">
        <v>175000</v>
      </c>
      <c r="C2081" s="11" t="s">
        <v>1015</v>
      </c>
      <c r="D2081" s="11" t="s">
        <v>598</v>
      </c>
      <c r="E2081" s="11" t="s">
        <v>1016</v>
      </c>
      <c r="F2081" s="26" t="s">
        <v>1017</v>
      </c>
      <c r="G2081" s="29" t="s">
        <v>587</v>
      </c>
      <c r="H2081" s="28">
        <f>H2080-B2081</f>
        <v>-175000</v>
      </c>
      <c r="I2081" s="38">
        <f>+B2081/M2081</f>
        <v>357.14285714285717</v>
      </c>
      <c r="J2081" s="14"/>
      <c r="L2081" s="14"/>
      <c r="M2081" s="2">
        <v>490</v>
      </c>
    </row>
    <row r="2082" spans="2:13" ht="12.75">
      <c r="B2082" s="42">
        <v>28710</v>
      </c>
      <c r="C2082" s="1" t="s">
        <v>1018</v>
      </c>
      <c r="D2082" s="11" t="s">
        <v>598</v>
      </c>
      <c r="E2082" s="1" t="s">
        <v>1019</v>
      </c>
      <c r="F2082" s="26" t="s">
        <v>1017</v>
      </c>
      <c r="G2082" s="26" t="s">
        <v>30</v>
      </c>
      <c r="H2082" s="5">
        <f>H2081-B2082</f>
        <v>-203710</v>
      </c>
      <c r="I2082" s="38">
        <f t="shared" si="80"/>
        <v>58.59183673469388</v>
      </c>
      <c r="K2082" t="s">
        <v>883</v>
      </c>
      <c r="M2082" s="2">
        <v>490</v>
      </c>
    </row>
    <row r="2083" spans="1:13" s="59" customFormat="1" ht="12.75">
      <c r="A2083" s="1"/>
      <c r="B2083" s="273">
        <v>44822</v>
      </c>
      <c r="C2083" s="1" t="s">
        <v>1020</v>
      </c>
      <c r="D2083" s="11" t="s">
        <v>598</v>
      </c>
      <c r="E2083" s="1" t="s">
        <v>1019</v>
      </c>
      <c r="F2083" s="26" t="s">
        <v>1017</v>
      </c>
      <c r="G2083" s="26" t="s">
        <v>74</v>
      </c>
      <c r="H2083" s="5">
        <f>H2082-B2083</f>
        <v>-248532</v>
      </c>
      <c r="I2083" s="38">
        <f t="shared" si="80"/>
        <v>91.4734693877551</v>
      </c>
      <c r="J2083"/>
      <c r="K2083" t="s">
        <v>883</v>
      </c>
      <c r="L2083"/>
      <c r="M2083" s="2">
        <v>490</v>
      </c>
    </row>
    <row r="2084" spans="1:13" ht="12.75">
      <c r="A2084" s="10"/>
      <c r="B2084" s="52">
        <f>SUM(B2081:B2083)</f>
        <v>248532</v>
      </c>
      <c r="C2084" s="10"/>
      <c r="D2084" s="10"/>
      <c r="E2084" s="10" t="s">
        <v>1019</v>
      </c>
      <c r="F2084" s="17"/>
      <c r="G2084" s="17"/>
      <c r="H2084" s="57">
        <v>0</v>
      </c>
      <c r="I2084" s="58">
        <f>+B2084/M2084</f>
        <v>507.2081632653061</v>
      </c>
      <c r="J2084" s="59"/>
      <c r="K2084" s="59"/>
      <c r="L2084" s="59"/>
      <c r="M2084" s="2">
        <v>490</v>
      </c>
    </row>
    <row r="2085" spans="8:13" ht="12.75">
      <c r="H2085" s="5">
        <f t="shared" si="82"/>
        <v>0</v>
      </c>
      <c r="I2085" s="38">
        <f aca="true" t="shared" si="83" ref="I2085:I2093">+B2085/M2085</f>
        <v>0</v>
      </c>
      <c r="K2085"/>
      <c r="M2085" s="2">
        <v>490</v>
      </c>
    </row>
    <row r="2086" spans="8:13" ht="12.75">
      <c r="H2086" s="5">
        <f t="shared" si="82"/>
        <v>0</v>
      </c>
      <c r="I2086" s="38">
        <f t="shared" si="83"/>
        <v>0</v>
      </c>
      <c r="K2086"/>
      <c r="M2086" s="2">
        <v>490</v>
      </c>
    </row>
    <row r="2087" spans="2:13" ht="12.75">
      <c r="B2087" s="42">
        <v>140000</v>
      </c>
      <c r="C2087" s="1" t="s">
        <v>1021</v>
      </c>
      <c r="D2087" s="1" t="s">
        <v>1022</v>
      </c>
      <c r="F2087" s="78" t="s">
        <v>450</v>
      </c>
      <c r="G2087" s="29" t="s">
        <v>28</v>
      </c>
      <c r="H2087" s="5">
        <f>H2086-B2087</f>
        <v>-140000</v>
      </c>
      <c r="I2087" s="38">
        <f>+B2087/M2087</f>
        <v>285.7142857142857</v>
      </c>
      <c r="K2087"/>
      <c r="M2087" s="2">
        <v>490</v>
      </c>
    </row>
    <row r="2088" spans="1:13" ht="12.75">
      <c r="A2088" s="10"/>
      <c r="B2088" s="275">
        <f>SUM(B2087)</f>
        <v>140000</v>
      </c>
      <c r="C2088" s="10" t="s">
        <v>471</v>
      </c>
      <c r="D2088" s="10"/>
      <c r="E2088" s="10"/>
      <c r="F2088" s="17"/>
      <c r="G2088" s="17"/>
      <c r="H2088" s="57">
        <v>0</v>
      </c>
      <c r="I2088" s="58">
        <f>+B2088/M2088</f>
        <v>285.7142857142857</v>
      </c>
      <c r="J2088" s="59"/>
      <c r="K2088" s="59"/>
      <c r="L2088" s="59"/>
      <c r="M2088" s="2">
        <v>490</v>
      </c>
    </row>
    <row r="2089" spans="1:13" s="51" customFormat="1" ht="13.5" thickBot="1">
      <c r="A2089" s="1"/>
      <c r="B2089" s="5"/>
      <c r="C2089" s="1"/>
      <c r="D2089" s="1"/>
      <c r="E2089" s="1"/>
      <c r="F2089" s="26"/>
      <c r="G2089" s="26"/>
      <c r="H2089" s="5">
        <f t="shared" si="82"/>
        <v>0</v>
      </c>
      <c r="I2089" s="38">
        <f t="shared" si="83"/>
        <v>0</v>
      </c>
      <c r="J2089"/>
      <c r="K2089"/>
      <c r="L2089"/>
      <c r="M2089" s="2">
        <v>490</v>
      </c>
    </row>
    <row r="2090" spans="8:13" ht="12.75">
      <c r="H2090" s="5">
        <f>H2089-B2090</f>
        <v>0</v>
      </c>
      <c r="I2090" s="38">
        <f t="shared" si="83"/>
        <v>0</v>
      </c>
      <c r="K2090"/>
      <c r="M2090" s="2">
        <v>490</v>
      </c>
    </row>
    <row r="2091" spans="8:13" ht="12.75">
      <c r="H2091" s="5">
        <f>H2090-B2091</f>
        <v>0</v>
      </c>
      <c r="I2091" s="38">
        <f t="shared" si="83"/>
        <v>0</v>
      </c>
      <c r="K2091"/>
      <c r="M2091" s="2">
        <v>490</v>
      </c>
    </row>
    <row r="2092" spans="8:13" ht="12.75">
      <c r="H2092" s="5">
        <f>H2091-B2092</f>
        <v>0</v>
      </c>
      <c r="I2092" s="38">
        <f t="shared" si="83"/>
        <v>0</v>
      </c>
      <c r="K2092"/>
      <c r="M2092" s="2">
        <v>500</v>
      </c>
    </row>
    <row r="2093" spans="1:13" s="143" customFormat="1" ht="12.75">
      <c r="A2093" s="1"/>
      <c r="B2093" s="5"/>
      <c r="C2093" s="1"/>
      <c r="D2093" s="1"/>
      <c r="E2093" s="1"/>
      <c r="F2093" s="26"/>
      <c r="G2093" s="26"/>
      <c r="H2093" s="5">
        <f>H2092-B2093</f>
        <v>0</v>
      </c>
      <c r="I2093" s="38">
        <f t="shared" si="83"/>
        <v>0</v>
      </c>
      <c r="J2093"/>
      <c r="K2093"/>
      <c r="L2093"/>
      <c r="M2093" s="2">
        <v>500</v>
      </c>
    </row>
    <row r="2094" spans="1:13" s="51" customFormat="1" ht="13.5" thickBot="1">
      <c r="A2094" s="46"/>
      <c r="B2094" s="44">
        <f>+B19</f>
        <v>8205378</v>
      </c>
      <c r="C2094" s="45" t="s">
        <v>1033</v>
      </c>
      <c r="D2094" s="46"/>
      <c r="E2094" s="43"/>
      <c r="F2094" s="48"/>
      <c r="G2094" s="48"/>
      <c r="H2094" s="49">
        <f>H2093-B2094</f>
        <v>-8205378</v>
      </c>
      <c r="I2094" s="327">
        <f>+B2094/M2094</f>
        <v>16745.6693877551</v>
      </c>
      <c r="J2094" s="129"/>
      <c r="K2094" s="51">
        <v>490</v>
      </c>
      <c r="M2094" s="2">
        <v>490</v>
      </c>
    </row>
    <row r="2095" spans="2:13" ht="12.75">
      <c r="B2095" s="70"/>
      <c r="C2095" s="11"/>
      <c r="D2095" s="11"/>
      <c r="E2095" s="33"/>
      <c r="G2095" s="34"/>
      <c r="H2095" s="5">
        <v>0</v>
      </c>
      <c r="I2095" s="21">
        <v>0</v>
      </c>
      <c r="J2095" s="21"/>
      <c r="K2095" s="2">
        <v>490</v>
      </c>
      <c r="M2095" s="2">
        <v>490</v>
      </c>
    </row>
    <row r="2096" spans="1:13" ht="12.75">
      <c r="A2096" s="11"/>
      <c r="B2096" s="130" t="s">
        <v>1036</v>
      </c>
      <c r="C2096" s="131" t="s">
        <v>1037</v>
      </c>
      <c r="D2096" s="131"/>
      <c r="E2096" s="131"/>
      <c r="F2096" s="132"/>
      <c r="G2096" s="132"/>
      <c r="H2096" s="130"/>
      <c r="I2096" s="133" t="s">
        <v>1029</v>
      </c>
      <c r="J2096" s="134"/>
      <c r="K2096" s="2">
        <v>490</v>
      </c>
      <c r="M2096" s="2">
        <v>490</v>
      </c>
    </row>
    <row r="2097" spans="1:13" ht="12.75">
      <c r="A2097" s="11"/>
      <c r="B2097" s="135">
        <f>+B367+B395+B1454+B1459</f>
        <v>166900</v>
      </c>
      <c r="C2097" s="136" t="s">
        <v>1038</v>
      </c>
      <c r="D2097" s="136" t="s">
        <v>1039</v>
      </c>
      <c r="E2097" s="136" t="s">
        <v>1176</v>
      </c>
      <c r="F2097" s="137"/>
      <c r="G2097" s="137"/>
      <c r="H2097" s="130">
        <f aca="true" t="shared" si="84" ref="H2097:H2104">H2096-B2097</f>
        <v>-166900</v>
      </c>
      <c r="I2097" s="133">
        <f aca="true" t="shared" si="85" ref="I2097:I2105">+B2097/M2097</f>
        <v>340.61224489795916</v>
      </c>
      <c r="J2097" s="134"/>
      <c r="K2097" s="2">
        <v>490</v>
      </c>
      <c r="M2097" s="2">
        <v>490</v>
      </c>
    </row>
    <row r="2098" spans="1:13" s="143" customFormat="1" ht="12.75">
      <c r="A2098" s="138"/>
      <c r="B2098" s="139">
        <f>+B1471+B1466-B1464-B1465</f>
        <v>1435284</v>
      </c>
      <c r="C2098" s="140" t="s">
        <v>1040</v>
      </c>
      <c r="D2098" s="140" t="s">
        <v>1039</v>
      </c>
      <c r="E2098" s="141" t="s">
        <v>1176</v>
      </c>
      <c r="F2098" s="142"/>
      <c r="G2098" s="142"/>
      <c r="H2098" s="130">
        <f t="shared" si="84"/>
        <v>-1602184</v>
      </c>
      <c r="I2098" s="133">
        <f t="shared" si="85"/>
        <v>2929.1510204081633</v>
      </c>
      <c r="J2098" s="134"/>
      <c r="K2098" s="2">
        <v>490</v>
      </c>
      <c r="M2098" s="2">
        <v>490</v>
      </c>
    </row>
    <row r="2099" spans="1:13" s="149" customFormat="1" ht="12.75">
      <c r="A2099" s="144"/>
      <c r="B2099" s="145">
        <f>+B1907-B2030-B2081+B1828-B1900+B1824+B1244+B1250+B1279+B1394+B1409+B1434+B1451</f>
        <v>2236604</v>
      </c>
      <c r="C2099" s="146" t="s">
        <v>1041</v>
      </c>
      <c r="D2099" s="146" t="s">
        <v>1039</v>
      </c>
      <c r="E2099" s="147" t="s">
        <v>1176</v>
      </c>
      <c r="F2099" s="148"/>
      <c r="G2099" s="148"/>
      <c r="H2099" s="130">
        <f t="shared" si="84"/>
        <v>-3838788</v>
      </c>
      <c r="I2099" s="133">
        <f t="shared" si="85"/>
        <v>4564.497959183674</v>
      </c>
      <c r="J2099" s="134"/>
      <c r="K2099" s="2">
        <v>490</v>
      </c>
      <c r="M2099" s="2">
        <v>490</v>
      </c>
    </row>
    <row r="2100" spans="1:13" s="149" customFormat="1" ht="12.75">
      <c r="A2100" s="144"/>
      <c r="B2100" s="150">
        <f>+B1120</f>
        <v>418724</v>
      </c>
      <c r="C2100" s="151" t="s">
        <v>1042</v>
      </c>
      <c r="D2100" s="151" t="s">
        <v>1039</v>
      </c>
      <c r="E2100" s="136" t="s">
        <v>1176</v>
      </c>
      <c r="F2100" s="148"/>
      <c r="G2100" s="148"/>
      <c r="H2100" s="130">
        <f t="shared" si="84"/>
        <v>-4257512</v>
      </c>
      <c r="I2100" s="133">
        <f t="shared" si="85"/>
        <v>854.5387755102041</v>
      </c>
      <c r="J2100" s="134"/>
      <c r="K2100" s="2">
        <v>490</v>
      </c>
      <c r="M2100" s="39">
        <v>490</v>
      </c>
    </row>
    <row r="2101" spans="1:13" s="149" customFormat="1" ht="12.75">
      <c r="A2101" s="144"/>
      <c r="B2101" s="152">
        <f>+B25+B98+B134+B160+B189+B199+B216+B269</f>
        <v>348000</v>
      </c>
      <c r="C2101" s="153" t="s">
        <v>1043</v>
      </c>
      <c r="D2101" s="153" t="s">
        <v>1039</v>
      </c>
      <c r="E2101" s="154" t="s">
        <v>1176</v>
      </c>
      <c r="F2101" s="148"/>
      <c r="G2101" s="148"/>
      <c r="H2101" s="130">
        <f t="shared" si="84"/>
        <v>-4605512</v>
      </c>
      <c r="I2101" s="133">
        <f t="shared" si="85"/>
        <v>710.204081632653</v>
      </c>
      <c r="J2101" s="134"/>
      <c r="K2101" s="2">
        <v>490</v>
      </c>
      <c r="M2101" s="39">
        <v>490</v>
      </c>
    </row>
    <row r="2102" spans="1:13" s="149" customFormat="1" ht="12.75">
      <c r="A2102" s="144"/>
      <c r="B2102" s="155">
        <f>+B871+B911+B945+B1049+B1097+B1107</f>
        <v>318646</v>
      </c>
      <c r="C2102" s="156" t="s">
        <v>1044</v>
      </c>
      <c r="D2102" s="156" t="s">
        <v>1039</v>
      </c>
      <c r="E2102" s="157" t="s">
        <v>1176</v>
      </c>
      <c r="F2102" s="148"/>
      <c r="G2102" s="148"/>
      <c r="H2102" s="130">
        <f t="shared" si="84"/>
        <v>-4924158</v>
      </c>
      <c r="I2102" s="133">
        <f t="shared" si="85"/>
        <v>650.2979591836735</v>
      </c>
      <c r="J2102" s="134"/>
      <c r="K2102" s="2">
        <v>490</v>
      </c>
      <c r="M2102" s="39">
        <v>490</v>
      </c>
    </row>
    <row r="2103" spans="1:13" s="149" customFormat="1" ht="12.75">
      <c r="A2103" s="144"/>
      <c r="B2103" s="158">
        <f>+B1820</f>
        <v>90000</v>
      </c>
      <c r="C2103" s="159" t="s">
        <v>1181</v>
      </c>
      <c r="D2103" s="159" t="s">
        <v>1039</v>
      </c>
      <c r="E2103" s="160" t="s">
        <v>1176</v>
      </c>
      <c r="F2103" s="148"/>
      <c r="G2103" s="148"/>
      <c r="H2103" s="130">
        <f t="shared" si="84"/>
        <v>-5014158</v>
      </c>
      <c r="I2103" s="133">
        <f t="shared" si="85"/>
        <v>183.6734693877551</v>
      </c>
      <c r="J2103" s="134"/>
      <c r="K2103" s="39">
        <v>490</v>
      </c>
      <c r="M2103" s="39">
        <v>490</v>
      </c>
    </row>
    <row r="2104" spans="1:13" s="149" customFormat="1" ht="12.75">
      <c r="A2104" s="144"/>
      <c r="B2104" s="324">
        <f>+B329+B420+B467+B551+B579+B632+B688+B735+B763+B796+B846+B1005+B1115+B1464+B1465+B1813+B1817+B1900+B2030+B2081</f>
        <v>3191220</v>
      </c>
      <c r="C2104" s="309" t="s">
        <v>1182</v>
      </c>
      <c r="D2104" s="309" t="s">
        <v>1039</v>
      </c>
      <c r="E2104" s="310" t="s">
        <v>1176</v>
      </c>
      <c r="F2104" s="148"/>
      <c r="G2104" s="148"/>
      <c r="H2104" s="130">
        <f t="shared" si="84"/>
        <v>-8205378</v>
      </c>
      <c r="I2104" s="133">
        <f t="shared" si="85"/>
        <v>6512.693877551021</v>
      </c>
      <c r="J2104" s="134"/>
      <c r="K2104" s="39">
        <v>490</v>
      </c>
      <c r="M2104" s="39">
        <v>490</v>
      </c>
    </row>
    <row r="2105" spans="1:13" ht="12.75">
      <c r="A2105" s="11"/>
      <c r="B2105" s="162">
        <f>SUM(B2097:B2104)</f>
        <v>8205378</v>
      </c>
      <c r="C2105" s="163" t="s">
        <v>1046</v>
      </c>
      <c r="D2105" s="164"/>
      <c r="E2105" s="164"/>
      <c r="F2105" s="165"/>
      <c r="G2105" s="165"/>
      <c r="H2105" s="161"/>
      <c r="I2105" s="166">
        <f t="shared" si="85"/>
        <v>16745.6693877551</v>
      </c>
      <c r="J2105" s="167"/>
      <c r="K2105" s="39">
        <v>490</v>
      </c>
      <c r="M2105" s="39">
        <v>490</v>
      </c>
    </row>
    <row r="2106" spans="1:13" ht="12.75">
      <c r="A2106" s="11"/>
      <c r="I2106" s="21"/>
      <c r="J2106" s="21"/>
      <c r="K2106" s="39"/>
      <c r="M2106" s="39"/>
    </row>
    <row r="2107" spans="1:13" ht="12.75">
      <c r="A2107" s="11"/>
      <c r="B2107" s="168">
        <v>-1130067.6</v>
      </c>
      <c r="C2107" s="169" t="s">
        <v>1038</v>
      </c>
      <c r="D2107" s="170" t="s">
        <v>1047</v>
      </c>
      <c r="E2107" s="169"/>
      <c r="F2107" s="171"/>
      <c r="G2107" s="172"/>
      <c r="H2107" s="5">
        <f aca="true" t="shared" si="86" ref="H2107:H2113">H2106-B2107</f>
        <v>1130067.6</v>
      </c>
      <c r="I2107" s="21">
        <f aca="true" t="shared" si="87" ref="I2107:I2114">+B2107/M2107</f>
        <v>-2282.9648484848485</v>
      </c>
      <c r="J2107" s="21"/>
      <c r="K2107" s="39">
        <v>495</v>
      </c>
      <c r="M2107" s="39">
        <v>495</v>
      </c>
    </row>
    <row r="2108" spans="1:13" ht="12.75">
      <c r="A2108" s="11"/>
      <c r="B2108" s="168">
        <v>-2838723</v>
      </c>
      <c r="C2108" s="169" t="s">
        <v>1038</v>
      </c>
      <c r="D2108" s="169" t="s">
        <v>1048</v>
      </c>
      <c r="E2108" s="169"/>
      <c r="F2108" s="171"/>
      <c r="G2108" s="172"/>
      <c r="H2108" s="5">
        <f t="shared" si="86"/>
        <v>3968790.6</v>
      </c>
      <c r="I2108" s="21">
        <f t="shared" si="87"/>
        <v>-5914.00625</v>
      </c>
      <c r="J2108" s="21"/>
      <c r="K2108" s="39">
        <v>480</v>
      </c>
      <c r="M2108" s="39">
        <v>480</v>
      </c>
    </row>
    <row r="2109" spans="1:13" ht="12.75">
      <c r="A2109" s="11"/>
      <c r="B2109" s="168">
        <v>1038968</v>
      </c>
      <c r="C2109" s="169" t="s">
        <v>1038</v>
      </c>
      <c r="D2109" s="169" t="s">
        <v>1049</v>
      </c>
      <c r="E2109" s="169"/>
      <c r="F2109" s="171"/>
      <c r="G2109" s="172"/>
      <c r="H2109" s="5">
        <f t="shared" si="86"/>
        <v>2929822.6</v>
      </c>
      <c r="I2109" s="21">
        <f t="shared" si="87"/>
        <v>2164.516666666667</v>
      </c>
      <c r="J2109" s="21"/>
      <c r="K2109" s="39">
        <v>480</v>
      </c>
      <c r="M2109" s="39">
        <v>480</v>
      </c>
    </row>
    <row r="2110" spans="1:13" ht="12.75">
      <c r="A2110" s="11"/>
      <c r="B2110" s="168">
        <v>3951891</v>
      </c>
      <c r="C2110" s="169" t="s">
        <v>1038</v>
      </c>
      <c r="D2110" s="169" t="s">
        <v>1050</v>
      </c>
      <c r="E2110" s="169"/>
      <c r="F2110" s="171"/>
      <c r="G2110" s="172"/>
      <c r="H2110" s="5">
        <f t="shared" si="86"/>
        <v>-1022068.3999999999</v>
      </c>
      <c r="I2110" s="21">
        <f t="shared" si="87"/>
        <v>8148.228865979381</v>
      </c>
      <c r="J2110" s="21"/>
      <c r="K2110" s="39">
        <v>485</v>
      </c>
      <c r="M2110" s="39">
        <v>485</v>
      </c>
    </row>
    <row r="2111" spans="1:13" ht="12.75">
      <c r="A2111" s="11"/>
      <c r="B2111" s="168">
        <v>715029</v>
      </c>
      <c r="C2111" s="169" t="s">
        <v>1038</v>
      </c>
      <c r="D2111" s="169" t="s">
        <v>1051</v>
      </c>
      <c r="E2111" s="169"/>
      <c r="F2111" s="171"/>
      <c r="G2111" s="172"/>
      <c r="H2111" s="5">
        <f t="shared" si="86"/>
        <v>-1737097.4</v>
      </c>
      <c r="I2111" s="21">
        <f t="shared" si="87"/>
        <v>1459.2428571428572</v>
      </c>
      <c r="J2111" s="21"/>
      <c r="K2111" s="39">
        <v>490</v>
      </c>
      <c r="M2111" s="39">
        <v>490</v>
      </c>
    </row>
    <row r="2112" spans="1:13" ht="12.75">
      <c r="A2112" s="11"/>
      <c r="B2112" s="168">
        <v>-2325776</v>
      </c>
      <c r="C2112" s="169" t="s">
        <v>1038</v>
      </c>
      <c r="D2112" s="169" t="s">
        <v>1116</v>
      </c>
      <c r="E2112" s="169"/>
      <c r="F2112" s="171"/>
      <c r="G2112" s="172"/>
      <c r="H2112" s="5">
        <f t="shared" si="86"/>
        <v>588678.6000000001</v>
      </c>
      <c r="I2112" s="21">
        <f t="shared" si="87"/>
        <v>-4746.481632653061</v>
      </c>
      <c r="J2112" s="21"/>
      <c r="K2112" s="39"/>
      <c r="M2112" s="39">
        <v>490</v>
      </c>
    </row>
    <row r="2113" spans="1:13" ht="12.75">
      <c r="A2113" s="11"/>
      <c r="B2113" s="168">
        <f>+B2097</f>
        <v>166900</v>
      </c>
      <c r="C2113" s="169" t="s">
        <v>1038</v>
      </c>
      <c r="D2113" s="169" t="s">
        <v>1114</v>
      </c>
      <c r="E2113" s="169"/>
      <c r="F2113" s="171"/>
      <c r="G2113" s="172"/>
      <c r="H2113" s="5">
        <f t="shared" si="86"/>
        <v>421778.6000000001</v>
      </c>
      <c r="I2113" s="21">
        <f t="shared" si="87"/>
        <v>340.61224489795916</v>
      </c>
      <c r="J2113" s="21"/>
      <c r="K2113" s="39">
        <v>490</v>
      </c>
      <c r="M2113" s="39">
        <v>490</v>
      </c>
    </row>
    <row r="2114" spans="1:13" s="59" customFormat="1" ht="12.75">
      <c r="A2114" s="10"/>
      <c r="B2114" s="173">
        <f>SUM(B2107:B2113)</f>
        <v>-421778.6000000001</v>
      </c>
      <c r="C2114" s="174" t="s">
        <v>1038</v>
      </c>
      <c r="D2114" s="174" t="s">
        <v>1113</v>
      </c>
      <c r="E2114" s="174"/>
      <c r="F2114" s="175" t="s">
        <v>1052</v>
      </c>
      <c r="G2114" s="175"/>
      <c r="H2114" s="176"/>
      <c r="I2114" s="58">
        <f t="shared" si="87"/>
        <v>-860.7726530612247</v>
      </c>
      <c r="J2114" s="58"/>
      <c r="K2114" s="61">
        <v>490</v>
      </c>
      <c r="M2114" s="61">
        <v>490</v>
      </c>
    </row>
    <row r="2115" spans="1:13" ht="12.75">
      <c r="A2115" s="11"/>
      <c r="B2115" s="177"/>
      <c r="C2115" s="170"/>
      <c r="D2115" s="170"/>
      <c r="E2115" s="170"/>
      <c r="F2115" s="178"/>
      <c r="G2115" s="178"/>
      <c r="H2115" s="28"/>
      <c r="I2115" s="21"/>
      <c r="J2115" s="21"/>
      <c r="K2115" s="39">
        <v>490</v>
      </c>
      <c r="M2115" s="39">
        <v>490</v>
      </c>
    </row>
    <row r="2116" spans="1:13" ht="12.75">
      <c r="A2116" s="11"/>
      <c r="B2116" s="179"/>
      <c r="C2116" s="180"/>
      <c r="D2116" s="180"/>
      <c r="E2116" s="180"/>
      <c r="F2116" s="181"/>
      <c r="G2116" s="181"/>
      <c r="H2116" s="28"/>
      <c r="I2116" s="38"/>
      <c r="J2116" s="38"/>
      <c r="K2116" s="39">
        <v>480</v>
      </c>
      <c r="M2116" s="39">
        <v>480</v>
      </c>
    </row>
    <row r="2117" spans="1:13" s="14" customFormat="1" ht="12.75">
      <c r="A2117" s="11"/>
      <c r="B2117" s="41"/>
      <c r="C2117" s="182"/>
      <c r="D2117" s="182"/>
      <c r="E2117" s="182"/>
      <c r="F2117" s="183"/>
      <c r="G2117" s="183"/>
      <c r="H2117" s="184"/>
      <c r="I2117" s="185"/>
      <c r="J2117" s="185"/>
      <c r="K2117" s="39">
        <v>480</v>
      </c>
      <c r="M2117" s="39">
        <v>480</v>
      </c>
    </row>
    <row r="2118" spans="9:13" ht="12.75">
      <c r="I2118" s="21"/>
      <c r="J2118" s="21"/>
      <c r="K2118" s="39"/>
      <c r="M2118" s="39"/>
    </row>
    <row r="2119" spans="1:13" s="188" customFormat="1" ht="12.75">
      <c r="A2119" s="138"/>
      <c r="B2119" s="85">
        <v>-84</v>
      </c>
      <c r="C2119" s="138"/>
      <c r="D2119" s="138" t="s">
        <v>1047</v>
      </c>
      <c r="E2119" s="138"/>
      <c r="F2119" s="186"/>
      <c r="G2119" s="186"/>
      <c r="H2119" s="5">
        <f aca="true" t="shared" si="88" ref="H2119:H2125">H2118-B2119</f>
        <v>84</v>
      </c>
      <c r="I2119" s="21">
        <f aca="true" t="shared" si="89" ref="I2119:I2127">+B2119/M2119</f>
        <v>-0.1696969696969697</v>
      </c>
      <c r="J2119" s="38"/>
      <c r="K2119" s="187">
        <v>495</v>
      </c>
      <c r="M2119" s="187">
        <v>495</v>
      </c>
    </row>
    <row r="2120" spans="1:13" s="188" customFormat="1" ht="12.75">
      <c r="A2120" s="138"/>
      <c r="B2120" s="85">
        <v>-1632797</v>
      </c>
      <c r="C2120" s="138" t="s">
        <v>1040</v>
      </c>
      <c r="D2120" s="138" t="s">
        <v>1048</v>
      </c>
      <c r="E2120" s="138"/>
      <c r="F2120" s="186"/>
      <c r="G2120" s="186"/>
      <c r="H2120" s="5">
        <f t="shared" si="88"/>
        <v>1632881</v>
      </c>
      <c r="I2120" s="21">
        <f t="shared" si="89"/>
        <v>-3401.6604166666666</v>
      </c>
      <c r="J2120" s="38"/>
      <c r="K2120" s="187">
        <v>480</v>
      </c>
      <c r="M2120" s="187">
        <v>480</v>
      </c>
    </row>
    <row r="2121" spans="1:13" s="188" customFormat="1" ht="12.75">
      <c r="A2121" s="138"/>
      <c r="B2121" s="85">
        <v>1692290</v>
      </c>
      <c r="C2121" s="138" t="s">
        <v>1040</v>
      </c>
      <c r="D2121" s="138" t="s">
        <v>1049</v>
      </c>
      <c r="E2121" s="138"/>
      <c r="F2121" s="186"/>
      <c r="G2121" s="186"/>
      <c r="H2121" s="5">
        <f t="shared" si="88"/>
        <v>-59409</v>
      </c>
      <c r="I2121" s="21">
        <f t="shared" si="89"/>
        <v>3525.6041666666665</v>
      </c>
      <c r="J2121" s="38"/>
      <c r="K2121" s="187">
        <v>480</v>
      </c>
      <c r="M2121" s="187">
        <v>480</v>
      </c>
    </row>
    <row r="2122" spans="1:13" s="188" customFormat="1" ht="12.75">
      <c r="A2122" s="138"/>
      <c r="B2122" s="85">
        <v>-1625822</v>
      </c>
      <c r="C2122" s="138" t="s">
        <v>1040</v>
      </c>
      <c r="D2122" s="138" t="s">
        <v>1053</v>
      </c>
      <c r="E2122" s="138"/>
      <c r="F2122" s="186"/>
      <c r="G2122" s="186"/>
      <c r="H2122" s="5">
        <f t="shared" si="88"/>
        <v>1566413</v>
      </c>
      <c r="I2122" s="21">
        <f t="shared" si="89"/>
        <v>-3352.2103092783505</v>
      </c>
      <c r="J2122" s="38"/>
      <c r="K2122" s="187">
        <v>485</v>
      </c>
      <c r="M2122" s="187">
        <v>485</v>
      </c>
    </row>
    <row r="2123" spans="1:13" s="188" customFormat="1" ht="12.75">
      <c r="A2123" s="138"/>
      <c r="B2123" s="85">
        <v>2016575</v>
      </c>
      <c r="C2123" s="138" t="s">
        <v>1040</v>
      </c>
      <c r="D2123" s="138" t="s">
        <v>1054</v>
      </c>
      <c r="E2123" s="138"/>
      <c r="F2123" s="186"/>
      <c r="G2123" s="186"/>
      <c r="H2123" s="5">
        <f t="shared" si="88"/>
        <v>-450162</v>
      </c>
      <c r="I2123" s="21">
        <f t="shared" si="89"/>
        <v>4157.886597938144</v>
      </c>
      <c r="J2123" s="38"/>
      <c r="K2123" s="187">
        <v>485</v>
      </c>
      <c r="M2123" s="187">
        <v>485</v>
      </c>
    </row>
    <row r="2124" spans="1:13" s="188" customFormat="1" ht="12.75">
      <c r="A2124" s="138"/>
      <c r="B2124" s="85">
        <v>-1632171</v>
      </c>
      <c r="C2124" s="138" t="s">
        <v>1040</v>
      </c>
      <c r="D2124" s="138" t="s">
        <v>1055</v>
      </c>
      <c r="E2124" s="138"/>
      <c r="F2124" s="186"/>
      <c r="G2124" s="186"/>
      <c r="H2124" s="5">
        <f t="shared" si="88"/>
        <v>1182009</v>
      </c>
      <c r="I2124" s="21">
        <f t="shared" si="89"/>
        <v>-3330.9612244897958</v>
      </c>
      <c r="J2124" s="38"/>
      <c r="K2124" s="187">
        <v>490</v>
      </c>
      <c r="M2124" s="187">
        <v>490</v>
      </c>
    </row>
    <row r="2125" spans="1:13" s="188" customFormat="1" ht="12.75">
      <c r="A2125" s="138"/>
      <c r="B2125" s="85">
        <v>1646625</v>
      </c>
      <c r="C2125" s="138" t="s">
        <v>1040</v>
      </c>
      <c r="D2125" s="138" t="s">
        <v>1051</v>
      </c>
      <c r="E2125" s="138"/>
      <c r="F2125" s="186"/>
      <c r="G2125" s="186"/>
      <c r="H2125" s="5">
        <f t="shared" si="88"/>
        <v>-464616</v>
      </c>
      <c r="I2125" s="21">
        <f t="shared" si="89"/>
        <v>3360.4591836734694</v>
      </c>
      <c r="J2125" s="38"/>
      <c r="K2125" s="187">
        <v>490</v>
      </c>
      <c r="M2125" s="187">
        <v>490</v>
      </c>
    </row>
    <row r="2126" spans="1:13" s="188" customFormat="1" ht="12.75">
      <c r="A2126" s="138"/>
      <c r="B2126" s="85">
        <v>-1651098</v>
      </c>
      <c r="C2126" s="138" t="s">
        <v>1040</v>
      </c>
      <c r="D2126" s="138" t="s">
        <v>1116</v>
      </c>
      <c r="E2126" s="138"/>
      <c r="F2126" s="186"/>
      <c r="G2126" s="186"/>
      <c r="H2126" s="5">
        <f>H2125-B2126</f>
        <v>1186482</v>
      </c>
      <c r="I2126" s="21">
        <f t="shared" si="89"/>
        <v>-3369.587755102041</v>
      </c>
      <c r="J2126" s="38"/>
      <c r="K2126" s="187">
        <v>490</v>
      </c>
      <c r="M2126" s="187">
        <v>490</v>
      </c>
    </row>
    <row r="2127" spans="1:13" s="188" customFormat="1" ht="12.75">
      <c r="A2127" s="138"/>
      <c r="B2127" s="85">
        <f>+B2098</f>
        <v>1435284</v>
      </c>
      <c r="C2127" s="138" t="s">
        <v>1040</v>
      </c>
      <c r="D2127" s="138" t="s">
        <v>1114</v>
      </c>
      <c r="E2127" s="138"/>
      <c r="F2127" s="186"/>
      <c r="G2127" s="186"/>
      <c r="H2127" s="5">
        <f>H2126-B2127</f>
        <v>-248802</v>
      </c>
      <c r="I2127" s="21">
        <f t="shared" si="89"/>
        <v>2929.1510204081633</v>
      </c>
      <c r="J2127" s="38"/>
      <c r="K2127" s="187">
        <v>490</v>
      </c>
      <c r="M2127" s="187">
        <v>490</v>
      </c>
    </row>
    <row r="2128" spans="1:13" s="191" customFormat="1" ht="12.75">
      <c r="A2128" s="189"/>
      <c r="B2128" s="86">
        <f>SUM(B2119:B2127)</f>
        <v>248802</v>
      </c>
      <c r="C2128" s="189" t="s">
        <v>1040</v>
      </c>
      <c r="D2128" s="189" t="s">
        <v>1113</v>
      </c>
      <c r="E2128" s="189"/>
      <c r="F2128" s="190"/>
      <c r="G2128" s="190"/>
      <c r="H2128" s="57"/>
      <c r="I2128" s="58">
        <f>+B2128/M2128</f>
        <v>507.7591836734694</v>
      </c>
      <c r="J2128" s="58"/>
      <c r="K2128" s="61">
        <v>490</v>
      </c>
      <c r="M2128" s="61">
        <v>490</v>
      </c>
    </row>
    <row r="2129" spans="9:13" ht="12.75">
      <c r="I2129" s="21"/>
      <c r="J2129" s="21"/>
      <c r="K2129" s="261">
        <v>490</v>
      </c>
      <c r="L2129" s="68"/>
      <c r="M2129" s="187">
        <v>480</v>
      </c>
    </row>
    <row r="2130" spans="9:13" ht="12.75">
      <c r="I2130" s="21"/>
      <c r="J2130" s="21"/>
      <c r="K2130" s="39"/>
      <c r="M2130" s="39"/>
    </row>
    <row r="2131" spans="9:13" ht="12.75">
      <c r="I2131" s="21"/>
      <c r="J2131" s="21"/>
      <c r="K2131" s="39"/>
      <c r="M2131" s="39"/>
    </row>
    <row r="2132" spans="9:13" ht="12.75">
      <c r="I2132" s="21"/>
      <c r="J2132" s="21"/>
      <c r="K2132" s="84"/>
      <c r="M2132" s="84"/>
    </row>
    <row r="2133" spans="1:13" s="196" customFormat="1" ht="12.75">
      <c r="A2133" s="192"/>
      <c r="B2133" s="193">
        <v>21</v>
      </c>
      <c r="C2133" s="192" t="s">
        <v>1042</v>
      </c>
      <c r="D2133" s="192" t="s">
        <v>1056</v>
      </c>
      <c r="E2133" s="192"/>
      <c r="F2133" s="194"/>
      <c r="G2133" s="194"/>
      <c r="H2133" s="5">
        <v>-21</v>
      </c>
      <c r="I2133" s="195">
        <v>0.042</v>
      </c>
      <c r="J2133" s="195"/>
      <c r="K2133" s="84">
        <v>500</v>
      </c>
      <c r="M2133" s="84">
        <v>500</v>
      </c>
    </row>
    <row r="2134" spans="1:13" s="196" customFormat="1" ht="12.75">
      <c r="A2134" s="192"/>
      <c r="B2134" s="193">
        <v>-12134583</v>
      </c>
      <c r="C2134" s="192" t="s">
        <v>1042</v>
      </c>
      <c r="D2134" s="192" t="s">
        <v>1057</v>
      </c>
      <c r="E2134" s="192"/>
      <c r="F2134" s="194"/>
      <c r="G2134" s="194"/>
      <c r="H2134" s="5">
        <v>12134562</v>
      </c>
      <c r="I2134" s="195">
        <v>-24269.166</v>
      </c>
      <c r="J2134" s="195"/>
      <c r="K2134" s="84">
        <v>500</v>
      </c>
      <c r="M2134" s="84">
        <v>500</v>
      </c>
    </row>
    <row r="2135" spans="1:13" s="196" customFormat="1" ht="12.75">
      <c r="A2135" s="192"/>
      <c r="B2135" s="193">
        <v>2475014</v>
      </c>
      <c r="C2135" s="192" t="s">
        <v>1042</v>
      </c>
      <c r="D2135" s="192" t="s">
        <v>1058</v>
      </c>
      <c r="E2135" s="192"/>
      <c r="F2135" s="194"/>
      <c r="G2135" s="194"/>
      <c r="H2135" s="5">
        <v>9659548</v>
      </c>
      <c r="I2135" s="195">
        <v>4901.01782178218</v>
      </c>
      <c r="J2135" s="195"/>
      <c r="K2135" s="84">
        <v>505</v>
      </c>
      <c r="M2135" s="84">
        <v>505</v>
      </c>
    </row>
    <row r="2136" spans="1:13" s="196" customFormat="1" ht="12.75">
      <c r="A2136" s="192"/>
      <c r="B2136" s="193">
        <v>2707867</v>
      </c>
      <c r="C2136" s="192" t="s">
        <v>1042</v>
      </c>
      <c r="D2136" s="192" t="s">
        <v>1059</v>
      </c>
      <c r="E2136" s="192"/>
      <c r="F2136" s="194"/>
      <c r="G2136" s="194"/>
      <c r="H2136" s="5">
        <v>6951681</v>
      </c>
      <c r="I2136" s="195">
        <v>5415.734</v>
      </c>
      <c r="J2136" s="195"/>
      <c r="K2136" s="84">
        <v>500</v>
      </c>
      <c r="M2136" s="84">
        <v>500</v>
      </c>
    </row>
    <row r="2137" spans="1:13" s="196" customFormat="1" ht="12.75">
      <c r="A2137" s="192"/>
      <c r="B2137" s="193">
        <v>2654590</v>
      </c>
      <c r="C2137" s="192" t="s">
        <v>1042</v>
      </c>
      <c r="D2137" s="192" t="s">
        <v>1060</v>
      </c>
      <c r="E2137" s="192"/>
      <c r="F2137" s="194"/>
      <c r="G2137" s="194"/>
      <c r="H2137" s="5">
        <f>H2136-B2137</f>
        <v>4297091</v>
      </c>
      <c r="I2137" s="21">
        <f aca="true" t="shared" si="90" ref="I2137:I2142">+B2137/M2137</f>
        <v>5362.80808080808</v>
      </c>
      <c r="J2137" s="195"/>
      <c r="K2137" s="84">
        <v>495</v>
      </c>
      <c r="M2137" s="84">
        <v>495</v>
      </c>
    </row>
    <row r="2138" spans="1:13" s="196" customFormat="1" ht="12.75">
      <c r="A2138" s="192"/>
      <c r="B2138" s="193">
        <v>732200</v>
      </c>
      <c r="C2138" s="192" t="s">
        <v>1042</v>
      </c>
      <c r="D2138" s="192" t="s">
        <v>1049</v>
      </c>
      <c r="E2138" s="192"/>
      <c r="F2138" s="194"/>
      <c r="G2138" s="194"/>
      <c r="H2138" s="5">
        <f>H2137-B2138</f>
        <v>3564891</v>
      </c>
      <c r="I2138" s="21">
        <f t="shared" si="90"/>
        <v>1525.4166666666667</v>
      </c>
      <c r="J2138" s="195"/>
      <c r="K2138" s="84">
        <v>480</v>
      </c>
      <c r="M2138" s="84">
        <v>480</v>
      </c>
    </row>
    <row r="2139" spans="1:13" s="196" customFormat="1" ht="12.75">
      <c r="A2139" s="192"/>
      <c r="B2139" s="193">
        <v>946500</v>
      </c>
      <c r="C2139" s="192" t="s">
        <v>1042</v>
      </c>
      <c r="D2139" s="192" t="s">
        <v>1054</v>
      </c>
      <c r="E2139" s="192"/>
      <c r="F2139" s="194"/>
      <c r="G2139" s="194"/>
      <c r="H2139" s="5">
        <f>H2138-B2139</f>
        <v>2618391</v>
      </c>
      <c r="I2139" s="21">
        <f t="shared" si="90"/>
        <v>1951.5463917525774</v>
      </c>
      <c r="J2139" s="195"/>
      <c r="K2139" s="84">
        <v>485</v>
      </c>
      <c r="M2139" s="84">
        <v>485</v>
      </c>
    </row>
    <row r="2140" spans="1:13" s="196" customFormat="1" ht="12.75">
      <c r="A2140" s="192"/>
      <c r="B2140" s="193">
        <v>1024000</v>
      </c>
      <c r="C2140" s="192" t="s">
        <v>1042</v>
      </c>
      <c r="D2140" s="192" t="s">
        <v>1051</v>
      </c>
      <c r="E2140" s="192"/>
      <c r="F2140" s="194"/>
      <c r="G2140" s="194"/>
      <c r="H2140" s="5">
        <f>H2139-B2140</f>
        <v>1594391</v>
      </c>
      <c r="I2140" s="21">
        <f t="shared" si="90"/>
        <v>2089.795918367347</v>
      </c>
      <c r="J2140" s="195"/>
      <c r="K2140" s="84">
        <v>490</v>
      </c>
      <c r="M2140" s="84">
        <v>490</v>
      </c>
    </row>
    <row r="2141" spans="1:13" s="196" customFormat="1" ht="12.75">
      <c r="A2141" s="192"/>
      <c r="B2141" s="193">
        <f>+B2100</f>
        <v>418724</v>
      </c>
      <c r="C2141" s="192" t="s">
        <v>1042</v>
      </c>
      <c r="D2141" s="192" t="s">
        <v>1114</v>
      </c>
      <c r="E2141" s="192"/>
      <c r="F2141" s="194"/>
      <c r="G2141" s="194"/>
      <c r="H2141" s="5">
        <f>H2140-B2141</f>
        <v>1175667</v>
      </c>
      <c r="I2141" s="21">
        <f t="shared" si="90"/>
        <v>854.5387755102041</v>
      </c>
      <c r="J2141" s="195"/>
      <c r="K2141" s="84">
        <v>490</v>
      </c>
      <c r="M2141" s="84">
        <v>490</v>
      </c>
    </row>
    <row r="2142" spans="1:13" s="202" customFormat="1" ht="12.75">
      <c r="A2142" s="197"/>
      <c r="B2142" s="198">
        <f>SUM(B2133:B2141)</f>
        <v>-1175667</v>
      </c>
      <c r="C2142" s="197" t="s">
        <v>1042</v>
      </c>
      <c r="D2142" s="197" t="s">
        <v>1115</v>
      </c>
      <c r="E2142" s="197"/>
      <c r="F2142" s="199"/>
      <c r="G2142" s="199"/>
      <c r="H2142" s="57"/>
      <c r="I2142" s="58">
        <f t="shared" si="90"/>
        <v>-2399.3204081632653</v>
      </c>
      <c r="J2142" s="200"/>
      <c r="K2142" s="201">
        <v>490</v>
      </c>
      <c r="M2142" s="201">
        <v>490</v>
      </c>
    </row>
    <row r="2143" spans="1:13" s="207" customFormat="1" ht="12.75">
      <c r="A2143" s="144"/>
      <c r="B2143" s="203"/>
      <c r="C2143" s="144"/>
      <c r="D2143" s="144"/>
      <c r="E2143" s="144"/>
      <c r="F2143" s="204"/>
      <c r="G2143" s="204"/>
      <c r="H2143" s="5"/>
      <c r="I2143" s="205"/>
      <c r="J2143" s="205"/>
      <c r="K2143" s="206">
        <v>490</v>
      </c>
      <c r="M2143" s="206">
        <v>480</v>
      </c>
    </row>
    <row r="2144" spans="1:13" s="207" customFormat="1" ht="12.75">
      <c r="A2144" s="144"/>
      <c r="B2144" s="203"/>
      <c r="C2144" s="144"/>
      <c r="D2144" s="144"/>
      <c r="E2144" s="144"/>
      <c r="F2144" s="204"/>
      <c r="G2144" s="204"/>
      <c r="H2144" s="5"/>
      <c r="I2144" s="205"/>
      <c r="J2144" s="205"/>
      <c r="K2144" s="206"/>
      <c r="M2144" s="206"/>
    </row>
    <row r="2145" spans="1:13" s="14" customFormat="1" ht="12.75">
      <c r="A2145" s="11"/>
      <c r="B2145" s="42">
        <v>1734162</v>
      </c>
      <c r="C2145" s="208" t="s">
        <v>1061</v>
      </c>
      <c r="D2145" s="208" t="s">
        <v>1051</v>
      </c>
      <c r="E2145" s="182"/>
      <c r="F2145" s="183"/>
      <c r="G2145" s="183"/>
      <c r="H2145" s="5">
        <f>H2144-B2145</f>
        <v>-1734162</v>
      </c>
      <c r="I2145" s="21">
        <f>+B2145/M2145</f>
        <v>3539.1061224489795</v>
      </c>
      <c r="J2145" s="38"/>
      <c r="K2145" s="39">
        <v>490</v>
      </c>
      <c r="M2145" s="39">
        <v>490</v>
      </c>
    </row>
    <row r="2146" spans="1:13" s="14" customFormat="1" ht="12.75">
      <c r="A2146" s="11"/>
      <c r="B2146" s="42">
        <f>+B2099</f>
        <v>2236604</v>
      </c>
      <c r="C2146" s="208" t="s">
        <v>1061</v>
      </c>
      <c r="D2146" s="208" t="s">
        <v>1114</v>
      </c>
      <c r="E2146" s="182"/>
      <c r="F2146" s="183"/>
      <c r="G2146" s="183"/>
      <c r="H2146" s="5">
        <f>H2145-B2146</f>
        <v>-3970766</v>
      </c>
      <c r="I2146" s="21">
        <f>+B2146/M2146</f>
        <v>4564.497959183674</v>
      </c>
      <c r="J2146" s="38"/>
      <c r="K2146" s="39">
        <v>490</v>
      </c>
      <c r="M2146" s="39">
        <v>490</v>
      </c>
    </row>
    <row r="2147" spans="1:13" s="59" customFormat="1" ht="12.75">
      <c r="A2147" s="10"/>
      <c r="B2147" s="209">
        <f>SUM(B2145:B2146)</f>
        <v>3970766</v>
      </c>
      <c r="C2147" s="210" t="s">
        <v>1061</v>
      </c>
      <c r="D2147" s="210" t="s">
        <v>1113</v>
      </c>
      <c r="E2147" s="211"/>
      <c r="F2147" s="212"/>
      <c r="G2147" s="212"/>
      <c r="H2147" s="213"/>
      <c r="I2147" s="58">
        <f>+B2147/M2147</f>
        <v>8103.604081632653</v>
      </c>
      <c r="J2147" s="214"/>
      <c r="K2147" s="61">
        <v>490</v>
      </c>
      <c r="M2147" s="61">
        <v>490</v>
      </c>
    </row>
    <row r="2148" spans="9:13" ht="12.75">
      <c r="I2148" s="21"/>
      <c r="J2148" s="21"/>
      <c r="K2148" s="39">
        <v>490</v>
      </c>
      <c r="M2148" s="39">
        <v>480</v>
      </c>
    </row>
    <row r="2149" spans="9:13" ht="12.75">
      <c r="I2149" s="21"/>
      <c r="J2149" s="21"/>
      <c r="K2149" s="39"/>
      <c r="M2149" s="39"/>
    </row>
    <row r="2150" spans="9:13" ht="12.75">
      <c r="I2150" s="21"/>
      <c r="J2150" s="21"/>
      <c r="K2150" s="39"/>
      <c r="M2150" s="39"/>
    </row>
    <row r="2151" spans="2:13" ht="12.75">
      <c r="B2151" s="6">
        <v>-4717657</v>
      </c>
      <c r="C2151" s="215" t="s">
        <v>1043</v>
      </c>
      <c r="D2151" s="215" t="s">
        <v>1062</v>
      </c>
      <c r="E2151" s="215"/>
      <c r="F2151" s="216" t="s">
        <v>1063</v>
      </c>
      <c r="G2151" s="216" t="s">
        <v>1064</v>
      </c>
      <c r="H2151" s="5">
        <f aca="true" t="shared" si="91" ref="H2151:H2156">H2150-B2151</f>
        <v>4717657</v>
      </c>
      <c r="I2151" s="21">
        <f aca="true" t="shared" si="92" ref="I2151:I2156">+B2151/M2151</f>
        <v>-9530.620202020202</v>
      </c>
      <c r="J2151" s="21"/>
      <c r="K2151" s="39">
        <v>495</v>
      </c>
      <c r="M2151" s="39">
        <v>495</v>
      </c>
    </row>
    <row r="2152" spans="2:13" ht="12.75">
      <c r="B2152" s="6">
        <v>1181750</v>
      </c>
      <c r="C2152" s="215" t="s">
        <v>1043</v>
      </c>
      <c r="D2152" s="215" t="s">
        <v>1060</v>
      </c>
      <c r="E2152" s="215"/>
      <c r="F2152" s="216"/>
      <c r="G2152" s="216"/>
      <c r="H2152" s="5">
        <f t="shared" si="91"/>
        <v>3535907</v>
      </c>
      <c r="I2152" s="21">
        <f t="shared" si="92"/>
        <v>2387.373737373737</v>
      </c>
      <c r="J2152" s="21"/>
      <c r="K2152" s="39">
        <v>495</v>
      </c>
      <c r="M2152" s="39">
        <v>495</v>
      </c>
    </row>
    <row r="2153" spans="2:13" ht="12.75">
      <c r="B2153" s="6">
        <v>1132300</v>
      </c>
      <c r="C2153" s="215" t="s">
        <v>1043</v>
      </c>
      <c r="D2153" s="215" t="s">
        <v>1049</v>
      </c>
      <c r="E2153" s="215"/>
      <c r="F2153" s="216"/>
      <c r="G2153" s="216"/>
      <c r="H2153" s="5">
        <f t="shared" si="91"/>
        <v>2403607</v>
      </c>
      <c r="I2153" s="21">
        <f t="shared" si="92"/>
        <v>2358.9583333333335</v>
      </c>
      <c r="J2153" s="21"/>
      <c r="K2153" s="39">
        <v>480</v>
      </c>
      <c r="M2153" s="39">
        <v>480</v>
      </c>
    </row>
    <row r="2154" spans="2:13" ht="12.75">
      <c r="B2154" s="6">
        <v>513350</v>
      </c>
      <c r="C2154" s="215" t="s">
        <v>1043</v>
      </c>
      <c r="D2154" s="215" t="s">
        <v>1054</v>
      </c>
      <c r="E2154" s="215"/>
      <c r="F2154" s="216"/>
      <c r="G2154" s="216"/>
      <c r="H2154" s="5">
        <f t="shared" si="91"/>
        <v>1890257</v>
      </c>
      <c r="I2154" s="21">
        <f t="shared" si="92"/>
        <v>1058.4536082474226</v>
      </c>
      <c r="J2154" s="21"/>
      <c r="K2154" s="39">
        <v>485</v>
      </c>
      <c r="M2154" s="39">
        <v>485</v>
      </c>
    </row>
    <row r="2155" spans="2:13" ht="12.75">
      <c r="B2155" s="6">
        <v>292900</v>
      </c>
      <c r="C2155" s="215" t="s">
        <v>1043</v>
      </c>
      <c r="D2155" s="215" t="s">
        <v>1051</v>
      </c>
      <c r="E2155" s="215"/>
      <c r="F2155" s="216"/>
      <c r="G2155" s="216"/>
      <c r="H2155" s="5">
        <f t="shared" si="91"/>
        <v>1597357</v>
      </c>
      <c r="I2155" s="21">
        <f t="shared" si="92"/>
        <v>597.7551020408164</v>
      </c>
      <c r="J2155" s="21"/>
      <c r="K2155" s="39">
        <v>490</v>
      </c>
      <c r="M2155" s="39">
        <v>490</v>
      </c>
    </row>
    <row r="2156" spans="2:13" ht="12.75">
      <c r="B2156" s="41">
        <f>+B2101</f>
        <v>348000</v>
      </c>
      <c r="C2156" s="215" t="s">
        <v>1043</v>
      </c>
      <c r="D2156" s="215" t="s">
        <v>1114</v>
      </c>
      <c r="E2156" s="215"/>
      <c r="F2156" s="216"/>
      <c r="G2156" s="216"/>
      <c r="H2156" s="5">
        <f t="shared" si="91"/>
        <v>1249357</v>
      </c>
      <c r="I2156" s="21">
        <f t="shared" si="92"/>
        <v>710.204081632653</v>
      </c>
      <c r="J2156" s="21"/>
      <c r="K2156" s="39">
        <v>490</v>
      </c>
      <c r="M2156" s="39">
        <v>490</v>
      </c>
    </row>
    <row r="2157" spans="1:13" s="59" customFormat="1" ht="12.75">
      <c r="A2157" s="10"/>
      <c r="B2157" s="217">
        <f>SUM(B2151:B2156)</f>
        <v>-1249357</v>
      </c>
      <c r="C2157" s="211" t="s">
        <v>1043</v>
      </c>
      <c r="D2157" s="211" t="s">
        <v>1113</v>
      </c>
      <c r="E2157" s="211"/>
      <c r="F2157" s="212"/>
      <c r="G2157" s="212"/>
      <c r="H2157" s="57"/>
      <c r="I2157" s="58">
        <f>+B2157/M2157</f>
        <v>-2549.708163265306</v>
      </c>
      <c r="J2157" s="58"/>
      <c r="K2157" s="61">
        <v>490</v>
      </c>
      <c r="M2157" s="61">
        <v>490</v>
      </c>
    </row>
    <row r="2158" spans="1:13" s="14" customFormat="1" ht="12.75">
      <c r="A2158" s="11"/>
      <c r="B2158" s="41"/>
      <c r="C2158" s="182"/>
      <c r="D2158" s="182"/>
      <c r="E2158" s="182"/>
      <c r="F2158" s="183"/>
      <c r="G2158" s="183"/>
      <c r="H2158" s="28"/>
      <c r="I2158" s="185"/>
      <c r="J2158" s="38"/>
      <c r="K2158" s="39">
        <v>490</v>
      </c>
      <c r="M2158" s="39"/>
    </row>
    <row r="2159" spans="1:13" s="14" customFormat="1" ht="12.75">
      <c r="A2159" s="11"/>
      <c r="B2159" s="41"/>
      <c r="C2159" s="182"/>
      <c r="D2159" s="182"/>
      <c r="E2159" s="182"/>
      <c r="F2159" s="183"/>
      <c r="G2159" s="183"/>
      <c r="H2159" s="31"/>
      <c r="I2159" s="185"/>
      <c r="J2159" s="38"/>
      <c r="K2159" s="39"/>
      <c r="M2159" s="39"/>
    </row>
    <row r="2160" spans="8:13" ht="12.75">
      <c r="H2160" s="40"/>
      <c r="I2160" s="218"/>
      <c r="J2160" s="21"/>
      <c r="K2160" s="39">
        <v>480</v>
      </c>
      <c r="M2160" s="39">
        <v>480</v>
      </c>
    </row>
    <row r="2161" spans="1:13" s="224" customFormat="1" ht="12.75">
      <c r="A2161" s="219"/>
      <c r="B2161" s="220">
        <v>-3279785</v>
      </c>
      <c r="C2161" s="219" t="s">
        <v>1044</v>
      </c>
      <c r="D2161" s="219" t="s">
        <v>1048</v>
      </c>
      <c r="E2161" s="219"/>
      <c r="F2161" s="221" t="s">
        <v>1063</v>
      </c>
      <c r="G2161" s="221" t="s">
        <v>1064</v>
      </c>
      <c r="H2161" s="40">
        <f>H2160-B2161</f>
        <v>3279785</v>
      </c>
      <c r="I2161" s="218">
        <f aca="true" t="shared" si="93" ref="I2161:I2166">+B2161/M2161</f>
        <v>-6625.828282828283</v>
      </c>
      <c r="J2161" s="222"/>
      <c r="K2161" s="223">
        <v>495</v>
      </c>
      <c r="M2161" s="223">
        <v>495</v>
      </c>
    </row>
    <row r="2162" spans="1:13" s="224" customFormat="1" ht="12.75">
      <c r="A2162" s="219"/>
      <c r="B2162" s="220">
        <v>1190560</v>
      </c>
      <c r="C2162" s="219" t="s">
        <v>1044</v>
      </c>
      <c r="D2162" s="219" t="s">
        <v>1049</v>
      </c>
      <c r="E2162" s="219"/>
      <c r="F2162" s="221"/>
      <c r="G2162" s="221"/>
      <c r="H2162" s="40">
        <f>H2161-B2162</f>
        <v>2089225</v>
      </c>
      <c r="I2162" s="218">
        <f t="shared" si="93"/>
        <v>2480.3333333333335</v>
      </c>
      <c r="J2162" s="222"/>
      <c r="K2162" s="223">
        <v>480</v>
      </c>
      <c r="M2162" s="223">
        <v>480</v>
      </c>
    </row>
    <row r="2163" spans="1:13" s="224" customFormat="1" ht="12.75">
      <c r="A2163" s="219"/>
      <c r="B2163" s="220">
        <v>696375</v>
      </c>
      <c r="C2163" s="219" t="s">
        <v>1044</v>
      </c>
      <c r="D2163" s="219" t="s">
        <v>1054</v>
      </c>
      <c r="E2163" s="219"/>
      <c r="F2163" s="221"/>
      <c r="G2163" s="221"/>
      <c r="H2163" s="40">
        <f>H2162-B2163</f>
        <v>1392850</v>
      </c>
      <c r="I2163" s="218">
        <f t="shared" si="93"/>
        <v>1435.8247422680413</v>
      </c>
      <c r="J2163" s="222"/>
      <c r="K2163" s="223">
        <v>485</v>
      </c>
      <c r="M2163" s="223">
        <v>485</v>
      </c>
    </row>
    <row r="2164" spans="1:13" s="224" customFormat="1" ht="12.75">
      <c r="A2164" s="219"/>
      <c r="B2164" s="220">
        <v>387600</v>
      </c>
      <c r="C2164" s="219" t="s">
        <v>1044</v>
      </c>
      <c r="D2164" s="219" t="s">
        <v>1051</v>
      </c>
      <c r="E2164" s="219"/>
      <c r="F2164" s="221"/>
      <c r="G2164" s="221"/>
      <c r="H2164" s="40">
        <f>H2163-B2164</f>
        <v>1005250</v>
      </c>
      <c r="I2164" s="218">
        <f t="shared" si="93"/>
        <v>791.0204081632653</v>
      </c>
      <c r="J2164" s="222"/>
      <c r="K2164" s="223">
        <v>490</v>
      </c>
      <c r="M2164" s="223">
        <v>490</v>
      </c>
    </row>
    <row r="2165" spans="1:13" s="224" customFormat="1" ht="12.75">
      <c r="A2165" s="219"/>
      <c r="B2165" s="319">
        <f>+B2102</f>
        <v>318646</v>
      </c>
      <c r="C2165" s="219" t="s">
        <v>1044</v>
      </c>
      <c r="D2165" s="219" t="s">
        <v>1114</v>
      </c>
      <c r="E2165" s="219"/>
      <c r="F2165" s="221"/>
      <c r="G2165" s="221"/>
      <c r="H2165" s="40">
        <f>H2164-B2165</f>
        <v>686604</v>
      </c>
      <c r="I2165" s="218">
        <f t="shared" si="93"/>
        <v>650.2979591836735</v>
      </c>
      <c r="J2165" s="222"/>
      <c r="K2165" s="223">
        <v>490</v>
      </c>
      <c r="M2165" s="223">
        <v>490</v>
      </c>
    </row>
    <row r="2166" spans="1:13" s="231" customFormat="1" ht="12.75">
      <c r="A2166" s="225"/>
      <c r="B2166" s="226">
        <f>SUM(B2161:B2165)</f>
        <v>-686604</v>
      </c>
      <c r="C2166" s="225" t="s">
        <v>1044</v>
      </c>
      <c r="D2166" s="225" t="s">
        <v>1113</v>
      </c>
      <c r="E2166" s="225"/>
      <c r="F2166" s="227"/>
      <c r="G2166" s="227"/>
      <c r="H2166" s="52">
        <v>0</v>
      </c>
      <c r="I2166" s="228">
        <f t="shared" si="93"/>
        <v>-1401.2326530612245</v>
      </c>
      <c r="J2166" s="229"/>
      <c r="K2166" s="230">
        <v>490</v>
      </c>
      <c r="M2166" s="230">
        <v>490</v>
      </c>
    </row>
    <row r="2167" spans="1:13" s="14" customFormat="1" ht="12.75">
      <c r="A2167" s="11"/>
      <c r="B2167" s="232"/>
      <c r="C2167" s="233"/>
      <c r="D2167" s="233"/>
      <c r="E2167" s="233"/>
      <c r="F2167" s="234"/>
      <c r="G2167" s="234"/>
      <c r="H2167" s="40"/>
      <c r="I2167" s="185"/>
      <c r="J2167" s="38"/>
      <c r="K2167" s="223">
        <v>490</v>
      </c>
      <c r="M2167" s="223">
        <v>485</v>
      </c>
    </row>
    <row r="2168" spans="1:13" s="14" customFormat="1" ht="12.75">
      <c r="A2168" s="11"/>
      <c r="B2168" s="232"/>
      <c r="C2168" s="233"/>
      <c r="D2168" s="233"/>
      <c r="E2168" s="233"/>
      <c r="F2168" s="234"/>
      <c r="G2168" s="234"/>
      <c r="H2168" s="40"/>
      <c r="I2168" s="185"/>
      <c r="J2168" s="38"/>
      <c r="K2168" s="223">
        <v>485</v>
      </c>
      <c r="M2168" s="223">
        <v>485</v>
      </c>
    </row>
    <row r="2169" spans="1:13" s="14" customFormat="1" ht="12.75">
      <c r="A2169" s="11"/>
      <c r="B2169" s="232"/>
      <c r="C2169" s="233"/>
      <c r="D2169" s="233"/>
      <c r="E2169" s="233"/>
      <c r="F2169" s="234"/>
      <c r="G2169" s="234"/>
      <c r="H2169" s="31"/>
      <c r="I2169" s="185"/>
      <c r="J2169" s="38"/>
      <c r="K2169" s="223"/>
      <c r="M2169" s="223"/>
    </row>
    <row r="2170" spans="1:13" s="241" customFormat="1" ht="12.75">
      <c r="A2170" s="235"/>
      <c r="B2170" s="236">
        <v>1474406</v>
      </c>
      <c r="C2170" s="332" t="s">
        <v>1181</v>
      </c>
      <c r="D2170" s="237" t="s">
        <v>1054</v>
      </c>
      <c r="E2170" s="235"/>
      <c r="F2170" s="238"/>
      <c r="G2170" s="238"/>
      <c r="H2170" s="40">
        <f>H2169-B2170</f>
        <v>-1474406</v>
      </c>
      <c r="I2170" s="185">
        <f>+B2170/M2170</f>
        <v>3040.0123711340207</v>
      </c>
      <c r="J2170" s="239"/>
      <c r="K2170" s="240">
        <v>485</v>
      </c>
      <c r="M2170" s="240">
        <v>485</v>
      </c>
    </row>
    <row r="2171" spans="1:13" s="241" customFormat="1" ht="12.75">
      <c r="A2171" s="235"/>
      <c r="B2171" s="268">
        <v>0</v>
      </c>
      <c r="C2171" s="332" t="s">
        <v>1181</v>
      </c>
      <c r="D2171" s="237" t="s">
        <v>1051</v>
      </c>
      <c r="E2171" s="235"/>
      <c r="F2171" s="238"/>
      <c r="G2171" s="238"/>
      <c r="H2171" s="40">
        <f>H2170-B2171</f>
        <v>-1474406</v>
      </c>
      <c r="I2171" s="185">
        <f>+B2171/M2171</f>
        <v>0</v>
      </c>
      <c r="J2171" s="239"/>
      <c r="K2171" s="240">
        <v>490</v>
      </c>
      <c r="M2171" s="240">
        <v>490</v>
      </c>
    </row>
    <row r="2172" spans="1:13" s="241" customFormat="1" ht="12.75">
      <c r="A2172" s="235"/>
      <c r="B2172" s="268">
        <v>-4650120</v>
      </c>
      <c r="C2172" s="332" t="s">
        <v>1181</v>
      </c>
      <c r="D2172" s="237" t="s">
        <v>1116</v>
      </c>
      <c r="E2172" s="235"/>
      <c r="F2172" s="238"/>
      <c r="G2172" s="238"/>
      <c r="H2172" s="40">
        <f>H2171-B2172</f>
        <v>3175714</v>
      </c>
      <c r="I2172" s="185">
        <f>+B2172/M2172</f>
        <v>-9490.040816326531</v>
      </c>
      <c r="J2172" s="239"/>
      <c r="K2172" s="240"/>
      <c r="M2172" s="240">
        <v>490</v>
      </c>
    </row>
    <row r="2173" spans="1:13" s="241" customFormat="1" ht="12.75">
      <c r="A2173" s="235"/>
      <c r="B2173" s="236">
        <f>+B2103</f>
        <v>90000</v>
      </c>
      <c r="C2173" s="332" t="s">
        <v>1181</v>
      </c>
      <c r="D2173" s="237" t="s">
        <v>1114</v>
      </c>
      <c r="E2173" s="235"/>
      <c r="F2173" s="238"/>
      <c r="G2173" s="238"/>
      <c r="H2173" s="40">
        <f>H2172-B2173</f>
        <v>3085714</v>
      </c>
      <c r="I2173" s="185">
        <f>+B2173/M2173</f>
        <v>183.6734693877551</v>
      </c>
      <c r="J2173" s="239"/>
      <c r="K2173" s="240">
        <v>490</v>
      </c>
      <c r="M2173" s="240">
        <v>490</v>
      </c>
    </row>
    <row r="2174" spans="1:13" s="247" customFormat="1" ht="12.75">
      <c r="A2174" s="242"/>
      <c r="B2174" s="243">
        <f>SUM(B2170:B2173)</f>
        <v>-3085714</v>
      </c>
      <c r="C2174" s="242" t="s">
        <v>1045</v>
      </c>
      <c r="D2174" s="242" t="s">
        <v>1113</v>
      </c>
      <c r="E2174" s="242"/>
      <c r="F2174" s="244"/>
      <c r="G2174" s="244"/>
      <c r="H2174" s="52"/>
      <c r="I2174" s="214">
        <f>+B2174/M2174</f>
        <v>-6297.375510204081</v>
      </c>
      <c r="J2174" s="245"/>
      <c r="K2174" s="246">
        <v>490</v>
      </c>
      <c r="M2174" s="246">
        <v>490</v>
      </c>
    </row>
    <row r="2175" spans="1:13" s="14" customFormat="1" ht="12.75">
      <c r="A2175" s="11"/>
      <c r="B2175" s="232"/>
      <c r="C2175" s="233"/>
      <c r="D2175" s="233"/>
      <c r="E2175" s="233"/>
      <c r="F2175" s="234"/>
      <c r="G2175" s="234"/>
      <c r="H2175" s="28"/>
      <c r="I2175" s="185"/>
      <c r="J2175" s="38"/>
      <c r="K2175" s="39">
        <v>490</v>
      </c>
      <c r="M2175" s="223">
        <v>485</v>
      </c>
    </row>
    <row r="2176" spans="1:13" s="14" customFormat="1" ht="12.75">
      <c r="A2176" s="11"/>
      <c r="B2176" s="232"/>
      <c r="C2176" s="233"/>
      <c r="D2176" s="233"/>
      <c r="E2176" s="233"/>
      <c r="F2176" s="234"/>
      <c r="G2176" s="234"/>
      <c r="H2176" s="28"/>
      <c r="I2176" s="185"/>
      <c r="J2176" s="38"/>
      <c r="K2176" s="39"/>
      <c r="M2176" s="223"/>
    </row>
    <row r="2177" spans="1:13" s="298" customFormat="1" ht="12.75">
      <c r="A2177" s="290"/>
      <c r="B2177" s="288"/>
      <c r="C2177" s="287"/>
      <c r="D2177" s="287"/>
      <c r="E2177" s="290"/>
      <c r="F2177" s="291"/>
      <c r="G2177" s="291"/>
      <c r="H2177" s="288"/>
      <c r="I2177" s="299"/>
      <c r="J2177" s="300"/>
      <c r="K2177" s="295"/>
      <c r="M2177" s="295"/>
    </row>
    <row r="2178" spans="1:13" s="298" customFormat="1" ht="12.75">
      <c r="A2178" s="290"/>
      <c r="B2178" s="308">
        <v>-12761734</v>
      </c>
      <c r="C2178" s="287" t="s">
        <v>1183</v>
      </c>
      <c r="D2178" s="287" t="s">
        <v>1116</v>
      </c>
      <c r="E2178" s="290"/>
      <c r="F2178" s="291"/>
      <c r="G2178" s="291"/>
      <c r="H2178" s="288">
        <f>H2177-B2178</f>
        <v>12761734</v>
      </c>
      <c r="I2178" s="299">
        <f>+B2178/M2178</f>
        <v>-26044.355102040816</v>
      </c>
      <c r="J2178" s="300"/>
      <c r="K2178" s="295">
        <v>490</v>
      </c>
      <c r="M2178" s="295">
        <v>490</v>
      </c>
    </row>
    <row r="2179" spans="1:13" s="298" customFormat="1" ht="12.75">
      <c r="A2179" s="290"/>
      <c r="B2179" s="288">
        <f>+B2104</f>
        <v>3191220</v>
      </c>
      <c r="C2179" s="287" t="s">
        <v>1183</v>
      </c>
      <c r="D2179" s="287" t="s">
        <v>1114</v>
      </c>
      <c r="E2179" s="290"/>
      <c r="F2179" s="291"/>
      <c r="G2179" s="291"/>
      <c r="H2179" s="288">
        <f>H2178-B2179</f>
        <v>9570514</v>
      </c>
      <c r="I2179" s="299">
        <f>+B2179/M2179</f>
        <v>6512.693877551021</v>
      </c>
      <c r="J2179" s="300"/>
      <c r="K2179" s="295">
        <v>490</v>
      </c>
      <c r="M2179" s="295">
        <v>490</v>
      </c>
    </row>
    <row r="2180" spans="1:13" s="307" customFormat="1" ht="12.75">
      <c r="A2180" s="301"/>
      <c r="B2180" s="311">
        <f>SUM(B2177:B2179)</f>
        <v>-9570514</v>
      </c>
      <c r="C2180" s="301" t="s">
        <v>1183</v>
      </c>
      <c r="D2180" s="301" t="s">
        <v>1113</v>
      </c>
      <c r="E2180" s="301"/>
      <c r="F2180" s="303"/>
      <c r="G2180" s="303"/>
      <c r="H2180" s="302"/>
      <c r="I2180" s="304">
        <f>+B2180/M2180</f>
        <v>-19531.661224489795</v>
      </c>
      <c r="J2180" s="305"/>
      <c r="K2180" s="306">
        <v>490</v>
      </c>
      <c r="M2180" s="306">
        <v>490</v>
      </c>
    </row>
    <row r="2181" spans="1:13" s="14" customFormat="1" ht="12.75">
      <c r="A2181" s="11"/>
      <c r="B2181" s="232"/>
      <c r="C2181" s="233"/>
      <c r="D2181" s="233"/>
      <c r="E2181" s="233"/>
      <c r="F2181" s="234"/>
      <c r="G2181" s="234"/>
      <c r="H2181" s="28"/>
      <c r="I2181" s="185"/>
      <c r="J2181" s="38"/>
      <c r="K2181" s="39"/>
      <c r="M2181" s="223"/>
    </row>
    <row r="2182" spans="1:13" ht="12.75">
      <c r="A2182" s="11"/>
      <c r="B2182" s="232"/>
      <c r="C2182" s="233"/>
      <c r="D2182" s="233"/>
      <c r="E2182" s="233"/>
      <c r="F2182" s="234"/>
      <c r="G2182" s="234"/>
      <c r="H2182" s="28"/>
      <c r="I2182" s="38"/>
      <c r="J2182" s="38"/>
      <c r="K2182" s="39">
        <v>495</v>
      </c>
      <c r="M2182" s="39">
        <v>495</v>
      </c>
    </row>
    <row r="2183" spans="1:13" s="14" customFormat="1" ht="12.75">
      <c r="A2183" s="11"/>
      <c r="B2183" s="232"/>
      <c r="C2183" s="233"/>
      <c r="D2183" s="233"/>
      <c r="E2183" s="233"/>
      <c r="F2183" s="234"/>
      <c r="G2183" s="234"/>
      <c r="H2183" s="28"/>
      <c r="I2183" s="38"/>
      <c r="J2183" s="38"/>
      <c r="K2183" s="39"/>
      <c r="M2183" s="39"/>
    </row>
    <row r="2184" spans="1:13" ht="13.5" thickBot="1">
      <c r="A2184" s="46"/>
      <c r="B2184" s="79">
        <v>525000</v>
      </c>
      <c r="C2184" s="114" t="s">
        <v>1065</v>
      </c>
      <c r="D2184" s="114"/>
      <c r="E2184" s="114"/>
      <c r="F2184" s="248"/>
      <c r="G2184" s="248"/>
      <c r="H2184" s="44"/>
      <c r="I2184" s="50">
        <f>+B2184/M2184</f>
        <v>1071.4285714285713</v>
      </c>
      <c r="J2184" s="50"/>
      <c r="K2184" s="39">
        <v>490</v>
      </c>
      <c r="M2184" s="39">
        <v>490</v>
      </c>
    </row>
    <row r="2185" spans="1:13" ht="12.75">
      <c r="A2185" s="11"/>
      <c r="B2185" s="112"/>
      <c r="I2185" s="21"/>
      <c r="J2185" s="21"/>
      <c r="K2185" s="39"/>
      <c r="M2185" s="39"/>
    </row>
    <row r="2186" spans="1:13" ht="12.75">
      <c r="A2186" s="11"/>
      <c r="B2186" s="112">
        <v>525000</v>
      </c>
      <c r="C2186" s="1" t="s">
        <v>1066</v>
      </c>
      <c r="D2186" s="1" t="s">
        <v>1067</v>
      </c>
      <c r="F2186" s="26" t="s">
        <v>1068</v>
      </c>
      <c r="G2186" s="26" t="s">
        <v>587</v>
      </c>
      <c r="H2186" s="5">
        <v>-525000</v>
      </c>
      <c r="I2186" s="21">
        <f>+B2186/M2186</f>
        <v>1071.4285714285713</v>
      </c>
      <c r="J2186" s="21"/>
      <c r="K2186" s="39">
        <v>490</v>
      </c>
      <c r="M2186" s="39">
        <v>490</v>
      </c>
    </row>
    <row r="2187" spans="1:13" s="59" customFormat="1" ht="12.75">
      <c r="A2187" s="10"/>
      <c r="B2187" s="259">
        <v>525000</v>
      </c>
      <c r="C2187" s="10"/>
      <c r="D2187" s="10" t="s">
        <v>1067</v>
      </c>
      <c r="E2187" s="10"/>
      <c r="F2187" s="17"/>
      <c r="G2187" s="17"/>
      <c r="H2187" s="57">
        <v>0</v>
      </c>
      <c r="I2187" s="58">
        <f>+B2187/M2187</f>
        <v>1071.4285714285713</v>
      </c>
      <c r="J2187" s="58"/>
      <c r="K2187" s="61">
        <v>490</v>
      </c>
      <c r="M2187" s="61">
        <v>490</v>
      </c>
    </row>
    <row r="2188" spans="1:13" ht="12.75">
      <c r="A2188" s="11"/>
      <c r="I2188" s="21"/>
      <c r="J2188" s="21"/>
      <c r="K2188" s="39"/>
      <c r="M2188" s="39"/>
    </row>
    <row r="2189" spans="1:13" ht="12.75">
      <c r="A2189" s="11"/>
      <c r="I2189" s="21"/>
      <c r="J2189" s="21"/>
      <c r="K2189" s="39"/>
      <c r="M2189" s="39"/>
    </row>
    <row r="2190" spans="1:11" s="294" customFormat="1" ht="12.75">
      <c r="A2190" s="287"/>
      <c r="B2190" s="288"/>
      <c r="C2190" s="289" t="s">
        <v>1184</v>
      </c>
      <c r="D2190" s="290"/>
      <c r="E2190" s="290"/>
      <c r="F2190" s="291"/>
      <c r="G2190" s="291"/>
      <c r="H2190" s="292"/>
      <c r="I2190" s="293"/>
      <c r="K2190" s="295"/>
    </row>
    <row r="2191" spans="1:11" s="294" customFormat="1" ht="12.75">
      <c r="A2191" s="287"/>
      <c r="B2191" s="288"/>
      <c r="C2191" s="290"/>
      <c r="D2191" s="290"/>
      <c r="E2191" s="290" t="s">
        <v>1186</v>
      </c>
      <c r="F2191" s="291"/>
      <c r="G2191" s="291"/>
      <c r="H2191" s="292"/>
      <c r="I2191" s="293"/>
      <c r="K2191" s="295"/>
    </row>
    <row r="2192" spans="1:13" s="294" customFormat="1" ht="12.75">
      <c r="A2192" s="287"/>
      <c r="B2192" s="296">
        <v>-12834882</v>
      </c>
      <c r="C2192" s="292" t="s">
        <v>1173</v>
      </c>
      <c r="D2192" s="290"/>
      <c r="E2192" s="290" t="s">
        <v>1185</v>
      </c>
      <c r="F2192" s="291"/>
      <c r="G2192" s="291" t="s">
        <v>36</v>
      </c>
      <c r="H2192" s="292">
        <f>H2191-B2192</f>
        <v>12834882</v>
      </c>
      <c r="I2192" s="312">
        <v>27000</v>
      </c>
      <c r="K2192" s="314"/>
      <c r="M2192" s="313">
        <f>+-B2192/I2192</f>
        <v>475.366</v>
      </c>
    </row>
    <row r="2193" spans="1:13" s="294" customFormat="1" ht="12.75">
      <c r="A2193" s="287"/>
      <c r="B2193" s="288">
        <v>73148</v>
      </c>
      <c r="C2193" s="290" t="s">
        <v>1174</v>
      </c>
      <c r="D2193" s="290"/>
      <c r="E2193" s="290"/>
      <c r="F2193" s="291"/>
      <c r="G2193" s="291" t="s">
        <v>36</v>
      </c>
      <c r="H2193" s="292">
        <f>H2192-B2193</f>
        <v>12761734</v>
      </c>
      <c r="I2193" s="312">
        <f>+B2193/M2193</f>
        <v>153.87592822433052</v>
      </c>
      <c r="K2193" s="314"/>
      <c r="M2193" s="294">
        <v>475.37</v>
      </c>
    </row>
    <row r="2194" spans="1:13" s="294" customFormat="1" ht="12.75">
      <c r="A2194" s="287"/>
      <c r="B2194" s="297">
        <f>SUM(B2192:B2193)</f>
        <v>-12761734</v>
      </c>
      <c r="C2194" s="289" t="s">
        <v>1175</v>
      </c>
      <c r="D2194" s="290"/>
      <c r="E2194" s="290"/>
      <c r="F2194" s="291"/>
      <c r="G2194" s="291" t="s">
        <v>36</v>
      </c>
      <c r="H2194" s="292">
        <v>0</v>
      </c>
      <c r="I2194" s="312">
        <f>B2194/M2194</f>
        <v>-26044.355102040816</v>
      </c>
      <c r="K2194" s="295"/>
      <c r="M2194" s="294">
        <v>490</v>
      </c>
    </row>
    <row r="2195" spans="1:11" s="294" customFormat="1" ht="12.75">
      <c r="A2195" s="287"/>
      <c r="B2195" s="288"/>
      <c r="C2195" s="290"/>
      <c r="D2195" s="290"/>
      <c r="E2195" s="290"/>
      <c r="F2195" s="291"/>
      <c r="G2195" s="291"/>
      <c r="H2195" s="292"/>
      <c r="I2195" s="293"/>
      <c r="J2195" s="298"/>
      <c r="K2195" s="298"/>
    </row>
    <row r="2196" spans="1:13" s="263" customFormat="1" ht="12.75">
      <c r="A2196" s="235"/>
      <c r="B2196" s="236"/>
      <c r="C2196" s="235"/>
      <c r="D2196" s="235"/>
      <c r="E2196" s="235"/>
      <c r="F2196" s="238"/>
      <c r="G2196" s="238"/>
      <c r="H2196" s="268"/>
      <c r="I2196" s="239"/>
      <c r="J2196" s="239"/>
      <c r="K2196" s="240"/>
      <c r="M2196" s="240"/>
    </row>
    <row r="2197" spans="1:13" s="263" customFormat="1" ht="12.75">
      <c r="A2197" s="235"/>
      <c r="B2197" s="236"/>
      <c r="C2197" s="235"/>
      <c r="D2197" s="235"/>
      <c r="E2197" s="237"/>
      <c r="F2197" s="267"/>
      <c r="G2197" s="267"/>
      <c r="H2197" s="236"/>
      <c r="I2197" s="266"/>
      <c r="J2197" s="266"/>
      <c r="K2197" s="240"/>
      <c r="M2197" s="240"/>
    </row>
    <row r="2198" spans="1:11" s="283" customFormat="1" ht="12.75">
      <c r="A2198" s="169"/>
      <c r="B2198" s="168"/>
      <c r="C2198" s="280" t="s">
        <v>1179</v>
      </c>
      <c r="D2198" s="170"/>
      <c r="E2198" s="170"/>
      <c r="F2198" s="178"/>
      <c r="G2198" s="178"/>
      <c r="H2198" s="281"/>
      <c r="I2198" s="282"/>
      <c r="K2198" s="284"/>
    </row>
    <row r="2199" spans="1:11" s="283" customFormat="1" ht="12.75">
      <c r="A2199" s="169"/>
      <c r="B2199" s="168"/>
      <c r="C2199" s="170"/>
      <c r="D2199" s="170"/>
      <c r="E2199" s="170" t="s">
        <v>1186</v>
      </c>
      <c r="F2199" s="178"/>
      <c r="G2199" s="178"/>
      <c r="H2199" s="281"/>
      <c r="I2199" s="282"/>
      <c r="K2199" s="284"/>
    </row>
    <row r="2200" spans="1:13" s="283" customFormat="1" ht="12.75">
      <c r="A2200" s="169"/>
      <c r="B2200" s="177">
        <v>-2348906</v>
      </c>
      <c r="C2200" s="281" t="s">
        <v>1173</v>
      </c>
      <c r="D2200" s="170"/>
      <c r="E2200" s="170" t="s">
        <v>1188</v>
      </c>
      <c r="F2200" s="178"/>
      <c r="G2200" s="178" t="s">
        <v>213</v>
      </c>
      <c r="H2200" s="281">
        <f>H2199-B2200</f>
        <v>2348906</v>
      </c>
      <c r="I2200" s="329">
        <v>5000</v>
      </c>
      <c r="K2200" s="323"/>
      <c r="M2200" s="330">
        <f>+-B2200/I2200</f>
        <v>469.7812</v>
      </c>
    </row>
    <row r="2201" spans="1:13" s="283" customFormat="1" ht="12.75">
      <c r="A2201" s="169"/>
      <c r="B2201" s="168">
        <v>23130</v>
      </c>
      <c r="C2201" s="170" t="s">
        <v>1174</v>
      </c>
      <c r="D2201" s="170"/>
      <c r="E2201" s="170"/>
      <c r="F2201" s="178"/>
      <c r="G2201" s="178" t="s">
        <v>213</v>
      </c>
      <c r="H2201" s="281">
        <f>H2200-B2201</f>
        <v>2325776</v>
      </c>
      <c r="I2201" s="329">
        <f>+B2201/M2201</f>
        <v>49.235812507982466</v>
      </c>
      <c r="K2201" s="323"/>
      <c r="M2201" s="283">
        <v>469.78</v>
      </c>
    </row>
    <row r="2202" spans="1:13" s="283" customFormat="1" ht="12.75">
      <c r="A2202" s="169"/>
      <c r="B2202" s="285">
        <f>SUM(B2200:B2201)</f>
        <v>-2325776</v>
      </c>
      <c r="C2202" s="280" t="s">
        <v>1175</v>
      </c>
      <c r="D2202" s="170"/>
      <c r="E2202" s="170"/>
      <c r="F2202" s="178"/>
      <c r="G2202" s="178" t="s">
        <v>213</v>
      </c>
      <c r="H2202" s="281">
        <v>0</v>
      </c>
      <c r="I2202" s="329">
        <f>+B2202/M2202</f>
        <v>-4746.481632653061</v>
      </c>
      <c r="K2202" s="284"/>
      <c r="M2202" s="283">
        <v>490</v>
      </c>
    </row>
    <row r="2203" spans="1:11" s="283" customFormat="1" ht="12.75">
      <c r="A2203" s="169"/>
      <c r="B2203" s="168"/>
      <c r="C2203" s="170"/>
      <c r="D2203" s="170"/>
      <c r="E2203" s="170"/>
      <c r="F2203" s="178"/>
      <c r="G2203" s="178"/>
      <c r="H2203" s="281"/>
      <c r="I2203" s="282"/>
      <c r="K2203" s="286"/>
    </row>
    <row r="2204" spans="1:13" s="263" customFormat="1" ht="12.75">
      <c r="A2204" s="235"/>
      <c r="B2204" s="236"/>
      <c r="C2204" s="235"/>
      <c r="D2204" s="235"/>
      <c r="E2204" s="235"/>
      <c r="F2204" s="238"/>
      <c r="G2204" s="238"/>
      <c r="H2204" s="268"/>
      <c r="I2204" s="239"/>
      <c r="J2204" s="266"/>
      <c r="K2204" s="240"/>
      <c r="M2204" s="240"/>
    </row>
    <row r="2205" spans="1:13" s="263" customFormat="1" ht="12.75">
      <c r="A2205" s="235"/>
      <c r="B2205" s="236"/>
      <c r="C2205" s="235"/>
      <c r="D2205" s="235"/>
      <c r="E2205" s="237"/>
      <c r="F2205" s="267"/>
      <c r="G2205" s="267"/>
      <c r="H2205" s="236"/>
      <c r="I2205" s="266"/>
      <c r="J2205" s="266"/>
      <c r="K2205" s="240"/>
      <c r="M2205" s="240"/>
    </row>
    <row r="2206" spans="1:13" s="263" customFormat="1" ht="12.75">
      <c r="A2206" s="235"/>
      <c r="B2206" s="236"/>
      <c r="C2206" s="235"/>
      <c r="D2206" s="235"/>
      <c r="E2206" s="237"/>
      <c r="F2206" s="267"/>
      <c r="G2206" s="267"/>
      <c r="H2206" s="236"/>
      <c r="I2206" s="266"/>
      <c r="J2206" s="266"/>
      <c r="K2206" s="240"/>
      <c r="M2206" s="240"/>
    </row>
    <row r="2207" spans="1:11" s="263" customFormat="1" ht="12.75">
      <c r="A2207" s="237"/>
      <c r="B2207" s="236"/>
      <c r="C2207" s="262" t="s">
        <v>1178</v>
      </c>
      <c r="D2207" s="235"/>
      <c r="E2207" s="235"/>
      <c r="F2207" s="238"/>
      <c r="G2207" s="238"/>
      <c r="H2207" s="268"/>
      <c r="I2207" s="269"/>
      <c r="K2207" s="240"/>
    </row>
    <row r="2208" spans="1:11" s="263" customFormat="1" ht="12.75">
      <c r="A2208" s="237"/>
      <c r="B2208" s="236"/>
      <c r="C2208" s="235"/>
      <c r="D2208" s="235"/>
      <c r="E2208" s="235" t="s">
        <v>1186</v>
      </c>
      <c r="F2208" s="238"/>
      <c r="G2208" s="238"/>
      <c r="H2208" s="268"/>
      <c r="I2208" s="269"/>
      <c r="K2208" s="240"/>
    </row>
    <row r="2209" spans="1:13" s="263" customFormat="1" ht="12.75">
      <c r="A2209" s="237"/>
      <c r="B2209" s="264">
        <v>-4684390</v>
      </c>
      <c r="C2209" s="268" t="s">
        <v>1173</v>
      </c>
      <c r="D2209" s="235"/>
      <c r="E2209" s="235" t="s">
        <v>1187</v>
      </c>
      <c r="F2209" s="238"/>
      <c r="G2209" s="238" t="s">
        <v>213</v>
      </c>
      <c r="H2209" s="268">
        <f>H2208-B2209</f>
        <v>4684390</v>
      </c>
      <c r="I2209" s="328">
        <v>10000</v>
      </c>
      <c r="K2209" s="323"/>
      <c r="M2209" s="331">
        <f>+-B2209/I2209</f>
        <v>468.439</v>
      </c>
    </row>
    <row r="2210" spans="1:13" s="263" customFormat="1" ht="12.75">
      <c r="A2210" s="237"/>
      <c r="B2210" s="236">
        <v>34270</v>
      </c>
      <c r="C2210" s="235" t="s">
        <v>1174</v>
      </c>
      <c r="D2210" s="235"/>
      <c r="E2210" s="235"/>
      <c r="F2210" s="238"/>
      <c r="G2210" s="238" t="s">
        <v>213</v>
      </c>
      <c r="H2210" s="268">
        <f>H2209-B2210</f>
        <v>4650120</v>
      </c>
      <c r="I2210" s="328">
        <f>+B2210/M2210</f>
        <v>73.15771496883272</v>
      </c>
      <c r="K2210" s="323"/>
      <c r="M2210" s="263">
        <v>468.44</v>
      </c>
    </row>
    <row r="2211" spans="1:13" s="263" customFormat="1" ht="12.75">
      <c r="A2211" s="237"/>
      <c r="B2211" s="265">
        <f>SUM(B2209:B2210)</f>
        <v>-4650120</v>
      </c>
      <c r="C2211" s="262" t="s">
        <v>1175</v>
      </c>
      <c r="D2211" s="235"/>
      <c r="E2211" s="235"/>
      <c r="F2211" s="238"/>
      <c r="G2211" s="238" t="s">
        <v>213</v>
      </c>
      <c r="H2211" s="268">
        <v>0</v>
      </c>
      <c r="I2211" s="328">
        <f>+B2211/M2211</f>
        <v>-9490.040816326531</v>
      </c>
      <c r="J2211" s="241"/>
      <c r="K2211" s="240"/>
      <c r="M2211" s="263">
        <v>490</v>
      </c>
    </row>
    <row r="2212" spans="1:11" s="263" customFormat="1" ht="12.75">
      <c r="A2212" s="237"/>
      <c r="B2212" s="236"/>
      <c r="C2212" s="235"/>
      <c r="D2212" s="235"/>
      <c r="E2212" s="235"/>
      <c r="F2212" s="238"/>
      <c r="G2212" s="238"/>
      <c r="H2212" s="268"/>
      <c r="I2212" s="269"/>
      <c r="J2212" s="241"/>
      <c r="K2212" s="241"/>
    </row>
    <row r="2213" spans="1:13" s="263" customFormat="1" ht="12.75">
      <c r="A2213" s="235"/>
      <c r="B2213" s="236"/>
      <c r="C2213" s="235"/>
      <c r="D2213" s="235"/>
      <c r="E2213" s="235"/>
      <c r="F2213" s="238"/>
      <c r="G2213" s="238"/>
      <c r="H2213" s="268"/>
      <c r="I2213" s="239"/>
      <c r="J2213" s="266"/>
      <c r="K2213" s="240"/>
      <c r="M2213" s="240"/>
    </row>
    <row r="2214" spans="1:13" ht="12.75" hidden="1">
      <c r="A2214" s="11"/>
      <c r="I2214" s="21"/>
      <c r="J2214" s="21"/>
      <c r="K2214" s="39"/>
      <c r="M2214" s="39"/>
    </row>
    <row r="2215" spans="1:13" ht="12.75" hidden="1">
      <c r="A2215" s="11"/>
      <c r="I2215" s="21"/>
      <c r="J2215" s="21"/>
      <c r="K2215" s="39"/>
      <c r="M2215" s="39"/>
    </row>
    <row r="2216" spans="1:13" ht="12.75" hidden="1">
      <c r="A2216" s="11"/>
      <c r="I2216" s="21"/>
      <c r="J2216" s="21"/>
      <c r="K2216" s="39"/>
      <c r="M2216" s="39"/>
    </row>
    <row r="2217" spans="1:13" ht="12.75" hidden="1">
      <c r="A2217" s="11"/>
      <c r="B2217" s="28"/>
      <c r="C2217" s="11"/>
      <c r="D2217" s="11"/>
      <c r="E2217" s="11"/>
      <c r="F2217" s="29"/>
      <c r="G2217" s="29"/>
      <c r="H2217" s="28"/>
      <c r="I2217" s="38"/>
      <c r="K2217" s="39"/>
      <c r="M2217" s="2"/>
    </row>
    <row r="2218" spans="2:13" ht="12.75" hidden="1">
      <c r="B2218" s="67"/>
      <c r="C2218" s="63"/>
      <c r="D2218" s="63"/>
      <c r="E2218" s="63"/>
      <c r="F2218" s="66"/>
      <c r="H2218" s="5">
        <f aca="true" t="shared" si="94" ref="H2218:H2230">H2217-B2218</f>
        <v>0</v>
      </c>
      <c r="I2218" s="21">
        <f>+B2218/M2218</f>
        <v>0</v>
      </c>
      <c r="M2218" s="2">
        <v>500</v>
      </c>
    </row>
    <row r="2219" spans="2:13" ht="12.75" hidden="1">
      <c r="B2219" s="67"/>
      <c r="C2219" s="63"/>
      <c r="D2219" s="63"/>
      <c r="E2219" s="63"/>
      <c r="F2219" s="66"/>
      <c r="H2219" s="5">
        <f t="shared" si="94"/>
        <v>0</v>
      </c>
      <c r="I2219" s="21">
        <f aca="true" t="shared" si="95" ref="I2219:I2282">+B2219/M2219</f>
        <v>0</v>
      </c>
      <c r="M2219" s="2">
        <v>500</v>
      </c>
    </row>
    <row r="2220" spans="2:13" ht="12.75" hidden="1">
      <c r="B2220" s="67"/>
      <c r="C2220" s="63"/>
      <c r="D2220" s="63"/>
      <c r="E2220" s="63"/>
      <c r="F2220" s="66"/>
      <c r="H2220" s="5">
        <f t="shared" si="94"/>
        <v>0</v>
      </c>
      <c r="I2220" s="21">
        <f t="shared" si="95"/>
        <v>0</v>
      </c>
      <c r="M2220" s="2">
        <v>500</v>
      </c>
    </row>
    <row r="2221" spans="2:13" ht="12.75" hidden="1">
      <c r="B2221" s="67"/>
      <c r="C2221" s="63"/>
      <c r="D2221" s="63"/>
      <c r="E2221" s="63"/>
      <c r="F2221" s="66"/>
      <c r="H2221" s="5">
        <f t="shared" si="94"/>
        <v>0</v>
      </c>
      <c r="I2221" s="21">
        <f t="shared" si="95"/>
        <v>0</v>
      </c>
      <c r="M2221" s="2">
        <v>500</v>
      </c>
    </row>
    <row r="2222" spans="2:13" ht="12.75" hidden="1">
      <c r="B2222" s="67"/>
      <c r="C2222" s="63"/>
      <c r="D2222" s="63"/>
      <c r="E2222" s="63"/>
      <c r="F2222" s="66"/>
      <c r="H2222" s="5">
        <f t="shared" si="94"/>
        <v>0</v>
      </c>
      <c r="I2222" s="21">
        <f t="shared" si="95"/>
        <v>0</v>
      </c>
      <c r="M2222" s="2">
        <v>500</v>
      </c>
    </row>
    <row r="2223" spans="2:13" ht="12.75" hidden="1">
      <c r="B2223" s="67"/>
      <c r="C2223" s="63"/>
      <c r="D2223" s="63"/>
      <c r="E2223" s="63"/>
      <c r="F2223" s="66"/>
      <c r="H2223" s="5">
        <f t="shared" si="94"/>
        <v>0</v>
      </c>
      <c r="I2223" s="21">
        <f t="shared" si="95"/>
        <v>0</v>
      </c>
      <c r="M2223" s="2">
        <v>500</v>
      </c>
    </row>
    <row r="2224" spans="2:13" ht="12.75" hidden="1">
      <c r="B2224" s="67"/>
      <c r="C2224" s="63"/>
      <c r="D2224" s="63"/>
      <c r="E2224" s="63"/>
      <c r="F2224" s="66"/>
      <c r="H2224" s="5">
        <f t="shared" si="94"/>
        <v>0</v>
      </c>
      <c r="I2224" s="21">
        <f t="shared" si="95"/>
        <v>0</v>
      </c>
      <c r="M2224" s="2">
        <v>500</v>
      </c>
    </row>
    <row r="2225" spans="2:13" ht="12.75" hidden="1">
      <c r="B2225" s="67"/>
      <c r="C2225" s="63"/>
      <c r="D2225" s="63"/>
      <c r="E2225" s="63"/>
      <c r="F2225" s="66"/>
      <c r="H2225" s="5">
        <f t="shared" si="94"/>
        <v>0</v>
      </c>
      <c r="I2225" s="21">
        <f t="shared" si="95"/>
        <v>0</v>
      </c>
      <c r="M2225" s="2">
        <v>500</v>
      </c>
    </row>
    <row r="2226" spans="2:13" ht="12.75" hidden="1">
      <c r="B2226" s="67"/>
      <c r="C2226" s="63"/>
      <c r="D2226" s="63"/>
      <c r="E2226" s="63"/>
      <c r="F2226" s="66"/>
      <c r="H2226" s="5">
        <f t="shared" si="94"/>
        <v>0</v>
      </c>
      <c r="I2226" s="21">
        <f t="shared" si="95"/>
        <v>0</v>
      </c>
      <c r="M2226" s="2">
        <v>500</v>
      </c>
    </row>
    <row r="2227" spans="2:13" ht="12.75" hidden="1">
      <c r="B2227" s="67"/>
      <c r="C2227" s="63"/>
      <c r="D2227" s="63"/>
      <c r="E2227" s="63"/>
      <c r="F2227" s="66"/>
      <c r="H2227" s="5">
        <f t="shared" si="94"/>
        <v>0</v>
      </c>
      <c r="I2227" s="21">
        <f t="shared" si="95"/>
        <v>0</v>
      </c>
      <c r="M2227" s="2">
        <v>500</v>
      </c>
    </row>
    <row r="2228" spans="2:13" ht="12.75" hidden="1">
      <c r="B2228" s="67"/>
      <c r="C2228" s="63"/>
      <c r="D2228" s="63"/>
      <c r="E2228" s="63"/>
      <c r="F2228" s="66"/>
      <c r="H2228" s="5">
        <f t="shared" si="94"/>
        <v>0</v>
      </c>
      <c r="I2228" s="21">
        <f t="shared" si="95"/>
        <v>0</v>
      </c>
      <c r="M2228" s="2">
        <v>500</v>
      </c>
    </row>
    <row r="2229" spans="2:13" ht="12.75" hidden="1">
      <c r="B2229" s="67"/>
      <c r="C2229" s="63"/>
      <c r="D2229" s="63"/>
      <c r="E2229" s="63"/>
      <c r="F2229" s="66"/>
      <c r="H2229" s="5">
        <f t="shared" si="94"/>
        <v>0</v>
      </c>
      <c r="I2229" s="21">
        <f t="shared" si="95"/>
        <v>0</v>
      </c>
      <c r="M2229" s="2">
        <v>500</v>
      </c>
    </row>
    <row r="2230" spans="2:13" ht="12.75" hidden="1">
      <c r="B2230" s="67"/>
      <c r="C2230" s="63"/>
      <c r="D2230" s="63"/>
      <c r="E2230" s="63"/>
      <c r="F2230" s="66"/>
      <c r="H2230" s="5">
        <f t="shared" si="94"/>
        <v>0</v>
      </c>
      <c r="I2230" s="21">
        <f t="shared" si="95"/>
        <v>0</v>
      </c>
      <c r="M2230" s="2">
        <v>500</v>
      </c>
    </row>
    <row r="2231" spans="2:13" ht="12.75" hidden="1">
      <c r="B2231" s="67"/>
      <c r="C2231" s="63"/>
      <c r="D2231" s="63"/>
      <c r="E2231" s="63"/>
      <c r="F2231" s="66"/>
      <c r="H2231" s="5">
        <f aca="true" t="shared" si="96" ref="H2231:H2306">H2230-B2231</f>
        <v>0</v>
      </c>
      <c r="I2231" s="21">
        <f t="shared" si="95"/>
        <v>0</v>
      </c>
      <c r="M2231" s="2">
        <v>500</v>
      </c>
    </row>
    <row r="2232" spans="2:13" ht="12.75" hidden="1">
      <c r="B2232" s="67"/>
      <c r="C2232" s="63"/>
      <c r="D2232" s="63"/>
      <c r="E2232" s="63"/>
      <c r="F2232" s="66"/>
      <c r="H2232" s="5">
        <f t="shared" si="96"/>
        <v>0</v>
      </c>
      <c r="I2232" s="21">
        <f t="shared" si="95"/>
        <v>0</v>
      </c>
      <c r="M2232" s="2">
        <v>500</v>
      </c>
    </row>
    <row r="2233" spans="2:13" ht="12.75" hidden="1">
      <c r="B2233" s="67"/>
      <c r="C2233" s="63"/>
      <c r="D2233" s="63"/>
      <c r="E2233" s="63"/>
      <c r="F2233" s="66"/>
      <c r="H2233" s="5">
        <f t="shared" si="96"/>
        <v>0</v>
      </c>
      <c r="I2233" s="21">
        <f t="shared" si="95"/>
        <v>0</v>
      </c>
      <c r="M2233" s="2">
        <v>500</v>
      </c>
    </row>
    <row r="2234" spans="2:13" ht="12.75" hidden="1">
      <c r="B2234" s="67"/>
      <c r="C2234" s="63"/>
      <c r="D2234" s="63"/>
      <c r="E2234" s="63"/>
      <c r="F2234" s="66"/>
      <c r="H2234" s="5">
        <f t="shared" si="96"/>
        <v>0</v>
      </c>
      <c r="I2234" s="21">
        <f t="shared" si="95"/>
        <v>0</v>
      </c>
      <c r="M2234" s="2">
        <v>500</v>
      </c>
    </row>
    <row r="2235" spans="2:13" ht="12.75" hidden="1">
      <c r="B2235" s="67"/>
      <c r="C2235" s="63"/>
      <c r="D2235" s="63"/>
      <c r="E2235" s="63"/>
      <c r="F2235" s="66"/>
      <c r="H2235" s="5">
        <f t="shared" si="96"/>
        <v>0</v>
      </c>
      <c r="I2235" s="21">
        <f t="shared" si="95"/>
        <v>0</v>
      </c>
      <c r="M2235" s="2">
        <v>500</v>
      </c>
    </row>
    <row r="2236" spans="2:13" ht="12.75" hidden="1">
      <c r="B2236" s="67"/>
      <c r="C2236" s="63"/>
      <c r="D2236" s="63"/>
      <c r="E2236" s="63"/>
      <c r="F2236" s="66"/>
      <c r="H2236" s="5">
        <f t="shared" si="96"/>
        <v>0</v>
      </c>
      <c r="I2236" s="21">
        <f t="shared" si="95"/>
        <v>0</v>
      </c>
      <c r="M2236" s="2">
        <v>500</v>
      </c>
    </row>
    <row r="2237" spans="2:13" ht="12.75" hidden="1">
      <c r="B2237" s="67"/>
      <c r="C2237" s="63"/>
      <c r="D2237" s="63"/>
      <c r="E2237" s="63"/>
      <c r="F2237" s="66"/>
      <c r="H2237" s="5">
        <f t="shared" si="96"/>
        <v>0</v>
      </c>
      <c r="I2237" s="21">
        <f t="shared" si="95"/>
        <v>0</v>
      </c>
      <c r="M2237" s="2">
        <v>500</v>
      </c>
    </row>
    <row r="2238" spans="2:13" ht="12.75" hidden="1">
      <c r="B2238" s="67"/>
      <c r="C2238" s="63"/>
      <c r="D2238" s="63"/>
      <c r="E2238" s="63"/>
      <c r="F2238" s="66"/>
      <c r="H2238" s="5">
        <f t="shared" si="96"/>
        <v>0</v>
      </c>
      <c r="I2238" s="21">
        <f t="shared" si="95"/>
        <v>0</v>
      </c>
      <c r="M2238" s="2">
        <v>500</v>
      </c>
    </row>
    <row r="2239" spans="2:13" ht="12.75" hidden="1">
      <c r="B2239" s="67"/>
      <c r="C2239" s="63"/>
      <c r="D2239" s="63"/>
      <c r="E2239" s="63"/>
      <c r="F2239" s="66"/>
      <c r="H2239" s="5">
        <f t="shared" si="96"/>
        <v>0</v>
      </c>
      <c r="I2239" s="21">
        <f t="shared" si="95"/>
        <v>0</v>
      </c>
      <c r="M2239" s="2">
        <v>500</v>
      </c>
    </row>
    <row r="2240" spans="2:13" ht="12.75" hidden="1">
      <c r="B2240" s="67"/>
      <c r="C2240" s="63"/>
      <c r="D2240" s="63"/>
      <c r="E2240" s="63"/>
      <c r="F2240" s="66"/>
      <c r="H2240" s="5">
        <f t="shared" si="96"/>
        <v>0</v>
      </c>
      <c r="I2240" s="21">
        <f t="shared" si="95"/>
        <v>0</v>
      </c>
      <c r="M2240" s="2">
        <v>500</v>
      </c>
    </row>
    <row r="2241" spans="2:13" ht="12.75" hidden="1">
      <c r="B2241" s="67"/>
      <c r="C2241" s="63"/>
      <c r="D2241" s="63"/>
      <c r="E2241" s="63"/>
      <c r="F2241" s="66"/>
      <c r="H2241" s="5">
        <f t="shared" si="96"/>
        <v>0</v>
      </c>
      <c r="I2241" s="21">
        <f t="shared" si="95"/>
        <v>0</v>
      </c>
      <c r="M2241" s="2">
        <v>500</v>
      </c>
    </row>
    <row r="2242" spans="2:13" ht="12.75" hidden="1">
      <c r="B2242" s="67"/>
      <c r="C2242" s="63"/>
      <c r="D2242" s="63"/>
      <c r="E2242" s="63"/>
      <c r="F2242" s="66"/>
      <c r="H2242" s="5">
        <f t="shared" si="96"/>
        <v>0</v>
      </c>
      <c r="I2242" s="21">
        <f t="shared" si="95"/>
        <v>0</v>
      </c>
      <c r="M2242" s="2">
        <v>500</v>
      </c>
    </row>
    <row r="2243" spans="2:13" ht="12.75" hidden="1">
      <c r="B2243" s="67"/>
      <c r="C2243" s="63"/>
      <c r="D2243" s="63"/>
      <c r="E2243" s="63"/>
      <c r="F2243" s="66"/>
      <c r="H2243" s="5">
        <f t="shared" si="96"/>
        <v>0</v>
      </c>
      <c r="I2243" s="21">
        <f t="shared" si="95"/>
        <v>0</v>
      </c>
      <c r="M2243" s="2">
        <v>500</v>
      </c>
    </row>
    <row r="2244" spans="2:13" ht="12.75" hidden="1">
      <c r="B2244" s="67"/>
      <c r="C2244" s="63"/>
      <c r="D2244" s="63"/>
      <c r="E2244" s="63"/>
      <c r="F2244" s="66"/>
      <c r="H2244" s="5">
        <f t="shared" si="96"/>
        <v>0</v>
      </c>
      <c r="I2244" s="21">
        <f t="shared" si="95"/>
        <v>0</v>
      </c>
      <c r="M2244" s="2">
        <v>500</v>
      </c>
    </row>
    <row r="2245" spans="2:13" ht="12.75" hidden="1">
      <c r="B2245" s="67"/>
      <c r="C2245" s="63"/>
      <c r="D2245" s="63"/>
      <c r="E2245" s="63"/>
      <c r="F2245" s="66"/>
      <c r="H2245" s="5">
        <f t="shared" si="96"/>
        <v>0</v>
      </c>
      <c r="I2245" s="21">
        <f t="shared" si="95"/>
        <v>0</v>
      </c>
      <c r="M2245" s="2">
        <v>500</v>
      </c>
    </row>
    <row r="2246" spans="2:13" ht="12.75" hidden="1">
      <c r="B2246" s="67"/>
      <c r="C2246" s="63"/>
      <c r="D2246" s="63"/>
      <c r="E2246" s="63"/>
      <c r="F2246" s="66"/>
      <c r="H2246" s="5">
        <f t="shared" si="96"/>
        <v>0</v>
      </c>
      <c r="I2246" s="21">
        <f t="shared" si="95"/>
        <v>0</v>
      </c>
      <c r="M2246" s="2">
        <v>500</v>
      </c>
    </row>
    <row r="2247" spans="2:13" ht="12.75" hidden="1">
      <c r="B2247" s="67"/>
      <c r="C2247" s="63"/>
      <c r="D2247" s="63"/>
      <c r="E2247" s="63"/>
      <c r="F2247" s="66"/>
      <c r="H2247" s="5">
        <f t="shared" si="96"/>
        <v>0</v>
      </c>
      <c r="I2247" s="21">
        <f t="shared" si="95"/>
        <v>0</v>
      </c>
      <c r="M2247" s="2">
        <v>500</v>
      </c>
    </row>
    <row r="2248" spans="2:13" ht="12.75" hidden="1">
      <c r="B2248" s="67"/>
      <c r="C2248" s="63"/>
      <c r="D2248" s="63"/>
      <c r="E2248" s="63"/>
      <c r="F2248" s="66"/>
      <c r="H2248" s="5">
        <f t="shared" si="96"/>
        <v>0</v>
      </c>
      <c r="I2248" s="21">
        <f t="shared" si="95"/>
        <v>0</v>
      </c>
      <c r="M2248" s="2">
        <v>500</v>
      </c>
    </row>
    <row r="2249" spans="2:13" ht="12.75" hidden="1">
      <c r="B2249" s="67"/>
      <c r="C2249" s="63"/>
      <c r="D2249" s="63"/>
      <c r="E2249" s="63"/>
      <c r="F2249" s="66"/>
      <c r="H2249" s="5">
        <f t="shared" si="96"/>
        <v>0</v>
      </c>
      <c r="I2249" s="21">
        <f t="shared" si="95"/>
        <v>0</v>
      </c>
      <c r="M2249" s="2">
        <v>500</v>
      </c>
    </row>
    <row r="2250" spans="2:13" ht="12.75" hidden="1">
      <c r="B2250" s="67"/>
      <c r="C2250" s="63"/>
      <c r="D2250" s="63"/>
      <c r="E2250" s="63"/>
      <c r="F2250" s="66"/>
      <c r="H2250" s="5">
        <f t="shared" si="96"/>
        <v>0</v>
      </c>
      <c r="I2250" s="21">
        <f t="shared" si="95"/>
        <v>0</v>
      </c>
      <c r="M2250" s="2">
        <v>500</v>
      </c>
    </row>
    <row r="2251" spans="2:13" ht="12.75" hidden="1">
      <c r="B2251" s="67"/>
      <c r="C2251" s="63"/>
      <c r="D2251" s="63"/>
      <c r="E2251" s="63"/>
      <c r="F2251" s="66"/>
      <c r="H2251" s="5">
        <f t="shared" si="96"/>
        <v>0</v>
      </c>
      <c r="I2251" s="21">
        <f t="shared" si="95"/>
        <v>0</v>
      </c>
      <c r="M2251" s="2">
        <v>500</v>
      </c>
    </row>
    <row r="2252" spans="2:13" ht="12.75" hidden="1">
      <c r="B2252" s="67"/>
      <c r="C2252" s="253"/>
      <c r="D2252" s="63"/>
      <c r="E2252" s="63"/>
      <c r="F2252" s="66"/>
      <c r="H2252" s="5">
        <f t="shared" si="96"/>
        <v>0</v>
      </c>
      <c r="I2252" s="21">
        <f t="shared" si="95"/>
        <v>0</v>
      </c>
      <c r="M2252" s="2">
        <v>500</v>
      </c>
    </row>
    <row r="2253" spans="2:13" ht="12.75" hidden="1">
      <c r="B2253" s="67"/>
      <c r="C2253" s="63"/>
      <c r="D2253" s="63"/>
      <c r="E2253" s="63"/>
      <c r="F2253" s="66"/>
      <c r="H2253" s="5">
        <f t="shared" si="96"/>
        <v>0</v>
      </c>
      <c r="I2253" s="21">
        <f t="shared" si="95"/>
        <v>0</v>
      </c>
      <c r="M2253" s="2">
        <v>500</v>
      </c>
    </row>
    <row r="2254" spans="2:13" ht="12.75" hidden="1">
      <c r="B2254" s="67"/>
      <c r="C2254" s="63"/>
      <c r="D2254" s="63"/>
      <c r="E2254" s="63"/>
      <c r="F2254" s="66"/>
      <c r="H2254" s="5">
        <f t="shared" si="96"/>
        <v>0</v>
      </c>
      <c r="I2254" s="21">
        <f t="shared" si="95"/>
        <v>0</v>
      </c>
      <c r="M2254" s="2">
        <v>500</v>
      </c>
    </row>
    <row r="2255" spans="2:13" ht="12.75" hidden="1">
      <c r="B2255" s="67"/>
      <c r="C2255" s="63"/>
      <c r="D2255" s="63"/>
      <c r="E2255" s="63"/>
      <c r="F2255" s="66"/>
      <c r="H2255" s="5">
        <f t="shared" si="96"/>
        <v>0</v>
      </c>
      <c r="I2255" s="21">
        <f t="shared" si="95"/>
        <v>0</v>
      </c>
      <c r="M2255" s="2">
        <v>500</v>
      </c>
    </row>
    <row r="2256" spans="2:13" ht="12.75" hidden="1">
      <c r="B2256" s="67"/>
      <c r="C2256" s="63"/>
      <c r="D2256" s="63"/>
      <c r="E2256" s="63"/>
      <c r="F2256" s="66"/>
      <c r="H2256" s="5">
        <f t="shared" si="96"/>
        <v>0</v>
      </c>
      <c r="I2256" s="21">
        <f t="shared" si="95"/>
        <v>0</v>
      </c>
      <c r="M2256" s="2">
        <v>500</v>
      </c>
    </row>
    <row r="2257" spans="2:13" ht="12.75" hidden="1">
      <c r="B2257" s="67"/>
      <c r="C2257" s="63"/>
      <c r="D2257" s="63"/>
      <c r="E2257" s="63"/>
      <c r="F2257" s="66"/>
      <c r="H2257" s="5">
        <f t="shared" si="96"/>
        <v>0</v>
      </c>
      <c r="I2257" s="21">
        <f t="shared" si="95"/>
        <v>0</v>
      </c>
      <c r="M2257" s="2">
        <v>500</v>
      </c>
    </row>
    <row r="2258" spans="2:13" ht="12.75" hidden="1">
      <c r="B2258" s="67"/>
      <c r="C2258" s="63"/>
      <c r="D2258" s="63"/>
      <c r="E2258" s="63"/>
      <c r="F2258" s="66"/>
      <c r="H2258" s="5">
        <f t="shared" si="96"/>
        <v>0</v>
      </c>
      <c r="I2258" s="21">
        <f t="shared" si="95"/>
        <v>0</v>
      </c>
      <c r="M2258" s="2">
        <v>500</v>
      </c>
    </row>
    <row r="2259" spans="2:13" ht="12.75" hidden="1">
      <c r="B2259" s="254"/>
      <c r="C2259" s="63"/>
      <c r="D2259" s="63"/>
      <c r="E2259" s="63"/>
      <c r="F2259" s="66"/>
      <c r="H2259" s="5">
        <f t="shared" si="96"/>
        <v>0</v>
      </c>
      <c r="I2259" s="21">
        <f t="shared" si="95"/>
        <v>0</v>
      </c>
      <c r="M2259" s="2">
        <v>500</v>
      </c>
    </row>
    <row r="2260" spans="2:13" ht="12.75" hidden="1">
      <c r="B2260" s="67"/>
      <c r="C2260" s="63"/>
      <c r="D2260" s="63"/>
      <c r="E2260" s="63"/>
      <c r="F2260" s="66"/>
      <c r="H2260" s="5">
        <f t="shared" si="96"/>
        <v>0</v>
      </c>
      <c r="I2260" s="21">
        <f t="shared" si="95"/>
        <v>0</v>
      </c>
      <c r="M2260" s="2">
        <v>500</v>
      </c>
    </row>
    <row r="2261" spans="2:13" ht="12.75" hidden="1">
      <c r="B2261" s="67"/>
      <c r="C2261" s="63"/>
      <c r="D2261" s="63"/>
      <c r="E2261" s="63"/>
      <c r="F2261" s="66"/>
      <c r="H2261" s="5">
        <f t="shared" si="96"/>
        <v>0</v>
      </c>
      <c r="I2261" s="21">
        <f t="shared" si="95"/>
        <v>0</v>
      </c>
      <c r="M2261" s="2">
        <v>500</v>
      </c>
    </row>
    <row r="2262" spans="2:13" ht="12.75" hidden="1">
      <c r="B2262" s="67"/>
      <c r="C2262" s="63"/>
      <c r="D2262" s="63"/>
      <c r="E2262" s="63"/>
      <c r="F2262" s="66"/>
      <c r="H2262" s="5">
        <f t="shared" si="96"/>
        <v>0</v>
      </c>
      <c r="I2262" s="21">
        <f t="shared" si="95"/>
        <v>0</v>
      </c>
      <c r="M2262" s="2">
        <v>500</v>
      </c>
    </row>
    <row r="2263" spans="2:13" ht="12.75" hidden="1">
      <c r="B2263" s="65"/>
      <c r="C2263" s="63"/>
      <c r="D2263" s="63"/>
      <c r="E2263" s="63"/>
      <c r="F2263" s="66"/>
      <c r="H2263" s="5">
        <f t="shared" si="96"/>
        <v>0</v>
      </c>
      <c r="I2263" s="21">
        <f t="shared" si="95"/>
        <v>0</v>
      </c>
      <c r="M2263" s="2">
        <v>500</v>
      </c>
    </row>
    <row r="2264" spans="2:13" ht="12.75" hidden="1">
      <c r="B2264" s="65"/>
      <c r="C2264" s="63"/>
      <c r="D2264" s="63"/>
      <c r="E2264" s="63"/>
      <c r="F2264" s="66"/>
      <c r="H2264" s="5">
        <f t="shared" si="96"/>
        <v>0</v>
      </c>
      <c r="I2264" s="21">
        <f t="shared" si="95"/>
        <v>0</v>
      </c>
      <c r="M2264" s="2">
        <v>500</v>
      </c>
    </row>
    <row r="2265" spans="2:13" ht="12.75" hidden="1">
      <c r="B2265" s="65"/>
      <c r="C2265" s="63"/>
      <c r="D2265" s="63"/>
      <c r="E2265" s="63"/>
      <c r="F2265" s="66"/>
      <c r="H2265" s="5">
        <f t="shared" si="96"/>
        <v>0</v>
      </c>
      <c r="I2265" s="21">
        <f t="shared" si="95"/>
        <v>0</v>
      </c>
      <c r="M2265" s="2">
        <v>500</v>
      </c>
    </row>
    <row r="2266" spans="2:13" ht="12.75" hidden="1">
      <c r="B2266" s="67"/>
      <c r="C2266" s="63"/>
      <c r="D2266" s="63"/>
      <c r="E2266" s="63"/>
      <c r="F2266" s="66"/>
      <c r="H2266" s="5">
        <f t="shared" si="96"/>
        <v>0</v>
      </c>
      <c r="I2266" s="21">
        <f t="shared" si="95"/>
        <v>0</v>
      </c>
      <c r="M2266" s="2">
        <v>500</v>
      </c>
    </row>
    <row r="2267" spans="2:13" ht="12.75" hidden="1">
      <c r="B2267" s="67"/>
      <c r="C2267" s="63"/>
      <c r="D2267" s="63"/>
      <c r="E2267" s="63"/>
      <c r="F2267" s="66"/>
      <c r="H2267" s="5">
        <f t="shared" si="96"/>
        <v>0</v>
      </c>
      <c r="I2267" s="21">
        <f t="shared" si="95"/>
        <v>0</v>
      </c>
      <c r="M2267" s="2">
        <v>500</v>
      </c>
    </row>
    <row r="2268" spans="2:13" ht="12.75" hidden="1">
      <c r="B2268" s="249"/>
      <c r="C2268" s="63"/>
      <c r="D2268" s="63"/>
      <c r="E2268" s="63"/>
      <c r="F2268" s="66"/>
      <c r="H2268" s="5">
        <f t="shared" si="96"/>
        <v>0</v>
      </c>
      <c r="I2268" s="21">
        <f t="shared" si="95"/>
        <v>0</v>
      </c>
      <c r="M2268" s="2">
        <v>500</v>
      </c>
    </row>
    <row r="2269" spans="2:13" ht="12.75" hidden="1">
      <c r="B2269" s="249"/>
      <c r="C2269" s="63"/>
      <c r="D2269" s="63"/>
      <c r="E2269" s="63"/>
      <c r="F2269" s="66"/>
      <c r="H2269" s="5">
        <f t="shared" si="96"/>
        <v>0</v>
      </c>
      <c r="I2269" s="21">
        <f t="shared" si="95"/>
        <v>0</v>
      </c>
      <c r="M2269" s="2">
        <v>500</v>
      </c>
    </row>
    <row r="2270" spans="2:13" ht="12.75" hidden="1">
      <c r="B2270" s="67"/>
      <c r="C2270" s="63"/>
      <c r="D2270" s="63"/>
      <c r="E2270" s="63"/>
      <c r="F2270" s="66"/>
      <c r="H2270" s="5">
        <f t="shared" si="96"/>
        <v>0</v>
      </c>
      <c r="I2270" s="21">
        <f t="shared" si="95"/>
        <v>0</v>
      </c>
      <c r="M2270" s="2">
        <v>500</v>
      </c>
    </row>
    <row r="2271" spans="2:13" ht="12.75" hidden="1">
      <c r="B2271" s="67"/>
      <c r="C2271" s="63"/>
      <c r="D2271" s="63"/>
      <c r="E2271" s="63"/>
      <c r="F2271" s="66"/>
      <c r="H2271" s="5">
        <f t="shared" si="96"/>
        <v>0</v>
      </c>
      <c r="I2271" s="21">
        <f t="shared" si="95"/>
        <v>0</v>
      </c>
      <c r="M2271" s="2">
        <v>500</v>
      </c>
    </row>
    <row r="2272" spans="2:13" ht="12.75" hidden="1">
      <c r="B2272" s="67"/>
      <c r="C2272" s="63"/>
      <c r="D2272" s="63"/>
      <c r="E2272" s="63"/>
      <c r="F2272" s="66"/>
      <c r="H2272" s="5">
        <f t="shared" si="96"/>
        <v>0</v>
      </c>
      <c r="I2272" s="21">
        <f t="shared" si="95"/>
        <v>0</v>
      </c>
      <c r="M2272" s="2">
        <v>500</v>
      </c>
    </row>
    <row r="2273" spans="2:13" ht="12.75" hidden="1">
      <c r="B2273" s="67"/>
      <c r="C2273" s="63"/>
      <c r="D2273" s="63"/>
      <c r="E2273" s="63"/>
      <c r="F2273" s="66"/>
      <c r="H2273" s="5">
        <f t="shared" si="96"/>
        <v>0</v>
      </c>
      <c r="I2273" s="21">
        <f t="shared" si="95"/>
        <v>0</v>
      </c>
      <c r="M2273" s="2">
        <v>500</v>
      </c>
    </row>
    <row r="2274" spans="2:13" ht="12.75" hidden="1">
      <c r="B2274" s="67"/>
      <c r="C2274" s="63"/>
      <c r="D2274" s="63"/>
      <c r="E2274" s="63"/>
      <c r="F2274" s="66"/>
      <c r="H2274" s="5">
        <f t="shared" si="96"/>
        <v>0</v>
      </c>
      <c r="I2274" s="21">
        <f t="shared" si="95"/>
        <v>0</v>
      </c>
      <c r="M2274" s="2">
        <v>500</v>
      </c>
    </row>
    <row r="2275" spans="2:13" ht="12.75" hidden="1">
      <c r="B2275" s="67"/>
      <c r="C2275" s="63"/>
      <c r="D2275" s="63"/>
      <c r="E2275" s="63"/>
      <c r="F2275" s="66"/>
      <c r="H2275" s="5">
        <f t="shared" si="96"/>
        <v>0</v>
      </c>
      <c r="I2275" s="21">
        <f t="shared" si="95"/>
        <v>0</v>
      </c>
      <c r="M2275" s="2">
        <v>500</v>
      </c>
    </row>
    <row r="2276" spans="2:13" ht="12.75" hidden="1">
      <c r="B2276" s="67"/>
      <c r="C2276" s="63"/>
      <c r="D2276" s="63"/>
      <c r="E2276" s="63"/>
      <c r="F2276" s="66"/>
      <c r="H2276" s="5">
        <f t="shared" si="96"/>
        <v>0</v>
      </c>
      <c r="I2276" s="21">
        <f t="shared" si="95"/>
        <v>0</v>
      </c>
      <c r="M2276" s="2">
        <v>500</v>
      </c>
    </row>
    <row r="2277" spans="2:13" ht="12.75" hidden="1">
      <c r="B2277" s="67"/>
      <c r="C2277" s="63"/>
      <c r="D2277" s="63"/>
      <c r="E2277" s="63"/>
      <c r="F2277" s="66"/>
      <c r="H2277" s="5">
        <f t="shared" si="96"/>
        <v>0</v>
      </c>
      <c r="I2277" s="21">
        <f t="shared" si="95"/>
        <v>0</v>
      </c>
      <c r="M2277" s="2">
        <v>500</v>
      </c>
    </row>
    <row r="2278" spans="2:13" ht="12.75" hidden="1">
      <c r="B2278" s="67"/>
      <c r="C2278" s="63"/>
      <c r="D2278" s="63"/>
      <c r="E2278" s="63"/>
      <c r="F2278" s="66"/>
      <c r="H2278" s="5">
        <f t="shared" si="96"/>
        <v>0</v>
      </c>
      <c r="I2278" s="21">
        <f t="shared" si="95"/>
        <v>0</v>
      </c>
      <c r="M2278" s="2">
        <v>500</v>
      </c>
    </row>
    <row r="2279" spans="2:13" ht="12.75" hidden="1">
      <c r="B2279" s="67"/>
      <c r="C2279" s="63"/>
      <c r="D2279" s="63"/>
      <c r="E2279" s="63"/>
      <c r="F2279" s="66"/>
      <c r="H2279" s="5">
        <f t="shared" si="96"/>
        <v>0</v>
      </c>
      <c r="I2279" s="21">
        <f t="shared" si="95"/>
        <v>0</v>
      </c>
      <c r="M2279" s="2">
        <v>500</v>
      </c>
    </row>
    <row r="2280" spans="2:13" ht="12.75" hidden="1">
      <c r="B2280" s="67"/>
      <c r="C2280" s="63"/>
      <c r="D2280" s="63"/>
      <c r="E2280" s="63"/>
      <c r="F2280" s="66"/>
      <c r="H2280" s="5">
        <f t="shared" si="96"/>
        <v>0</v>
      </c>
      <c r="I2280" s="21">
        <f t="shared" si="95"/>
        <v>0</v>
      </c>
      <c r="M2280" s="2">
        <v>500</v>
      </c>
    </row>
    <row r="2281" spans="2:13" ht="12.75" hidden="1">
      <c r="B2281" s="67"/>
      <c r="C2281" s="63"/>
      <c r="D2281" s="63"/>
      <c r="E2281" s="63"/>
      <c r="F2281" s="66"/>
      <c r="H2281" s="5">
        <f t="shared" si="96"/>
        <v>0</v>
      </c>
      <c r="I2281" s="21">
        <f t="shared" si="95"/>
        <v>0</v>
      </c>
      <c r="M2281" s="2">
        <v>500</v>
      </c>
    </row>
    <row r="2282" spans="2:13" ht="12.75" hidden="1">
      <c r="B2282" s="67"/>
      <c r="C2282" s="63"/>
      <c r="D2282" s="63"/>
      <c r="E2282" s="63"/>
      <c r="F2282" s="66"/>
      <c r="H2282" s="5">
        <f t="shared" si="96"/>
        <v>0</v>
      </c>
      <c r="I2282" s="21">
        <f t="shared" si="95"/>
        <v>0</v>
      </c>
      <c r="M2282" s="2">
        <v>500</v>
      </c>
    </row>
    <row r="2283" spans="2:13" ht="12.75" hidden="1">
      <c r="B2283" s="67"/>
      <c r="C2283" s="63"/>
      <c r="D2283" s="63"/>
      <c r="E2283" s="63"/>
      <c r="F2283" s="66"/>
      <c r="H2283" s="5">
        <f t="shared" si="96"/>
        <v>0</v>
      </c>
      <c r="I2283" s="21">
        <f aca="true" t="shared" si="97" ref="I2283:I2346">+B2283/M2283</f>
        <v>0</v>
      </c>
      <c r="M2283" s="2">
        <v>500</v>
      </c>
    </row>
    <row r="2284" spans="2:13" ht="12.75" hidden="1">
      <c r="B2284" s="67"/>
      <c r="C2284" s="63"/>
      <c r="D2284" s="63"/>
      <c r="E2284" s="63"/>
      <c r="F2284" s="66"/>
      <c r="H2284" s="5">
        <f t="shared" si="96"/>
        <v>0</v>
      </c>
      <c r="I2284" s="21">
        <f t="shared" si="97"/>
        <v>0</v>
      </c>
      <c r="M2284" s="2">
        <v>500</v>
      </c>
    </row>
    <row r="2285" spans="2:13" ht="12.75" hidden="1">
      <c r="B2285" s="67"/>
      <c r="C2285" s="63"/>
      <c r="D2285" s="63"/>
      <c r="E2285" s="63"/>
      <c r="F2285" s="66"/>
      <c r="H2285" s="5">
        <f t="shared" si="96"/>
        <v>0</v>
      </c>
      <c r="I2285" s="21">
        <f t="shared" si="97"/>
        <v>0</v>
      </c>
      <c r="M2285" s="2">
        <v>500</v>
      </c>
    </row>
    <row r="2286" spans="2:13" ht="12.75" hidden="1">
      <c r="B2286" s="67"/>
      <c r="C2286" s="63"/>
      <c r="D2286" s="63"/>
      <c r="E2286" s="63"/>
      <c r="F2286" s="66"/>
      <c r="H2286" s="5">
        <f t="shared" si="96"/>
        <v>0</v>
      </c>
      <c r="I2286" s="21">
        <f t="shared" si="97"/>
        <v>0</v>
      </c>
      <c r="M2286" s="2">
        <v>500</v>
      </c>
    </row>
    <row r="2287" spans="2:13" ht="12.75" hidden="1">
      <c r="B2287" s="67"/>
      <c r="C2287" s="63"/>
      <c r="D2287" s="63"/>
      <c r="E2287" s="63"/>
      <c r="F2287" s="66"/>
      <c r="H2287" s="5">
        <f t="shared" si="96"/>
        <v>0</v>
      </c>
      <c r="I2287" s="21">
        <f t="shared" si="97"/>
        <v>0</v>
      </c>
      <c r="M2287" s="2">
        <v>500</v>
      </c>
    </row>
    <row r="2288" spans="2:13" ht="12.75" hidden="1">
      <c r="B2288" s="67"/>
      <c r="C2288" s="63"/>
      <c r="D2288" s="63"/>
      <c r="E2288" s="63"/>
      <c r="F2288" s="66"/>
      <c r="H2288" s="5">
        <f t="shared" si="96"/>
        <v>0</v>
      </c>
      <c r="I2288" s="21">
        <f t="shared" si="97"/>
        <v>0</v>
      </c>
      <c r="M2288" s="2">
        <v>500</v>
      </c>
    </row>
    <row r="2289" spans="2:13" ht="12.75" hidden="1">
      <c r="B2289" s="67"/>
      <c r="C2289" s="63"/>
      <c r="D2289" s="63"/>
      <c r="E2289" s="63"/>
      <c r="F2289" s="66"/>
      <c r="H2289" s="5">
        <f t="shared" si="96"/>
        <v>0</v>
      </c>
      <c r="I2289" s="21">
        <f t="shared" si="97"/>
        <v>0</v>
      </c>
      <c r="M2289" s="2">
        <v>500</v>
      </c>
    </row>
    <row r="2290" spans="2:13" ht="12.75" hidden="1">
      <c r="B2290" s="67"/>
      <c r="C2290" s="63"/>
      <c r="D2290" s="63"/>
      <c r="E2290" s="63"/>
      <c r="F2290" s="66"/>
      <c r="H2290" s="5">
        <f t="shared" si="96"/>
        <v>0</v>
      </c>
      <c r="I2290" s="21">
        <f t="shared" si="97"/>
        <v>0</v>
      </c>
      <c r="M2290" s="2">
        <v>500</v>
      </c>
    </row>
    <row r="2291" spans="2:13" ht="12.75" hidden="1">
      <c r="B2291" s="67"/>
      <c r="C2291" s="63"/>
      <c r="D2291" s="63"/>
      <c r="E2291" s="63"/>
      <c r="F2291" s="66"/>
      <c r="H2291" s="5">
        <f t="shared" si="96"/>
        <v>0</v>
      </c>
      <c r="I2291" s="21">
        <f t="shared" si="97"/>
        <v>0</v>
      </c>
      <c r="M2291" s="2">
        <v>500</v>
      </c>
    </row>
    <row r="2292" spans="2:13" ht="12.75" hidden="1">
      <c r="B2292" s="67"/>
      <c r="C2292" s="63"/>
      <c r="D2292" s="63"/>
      <c r="E2292" s="63"/>
      <c r="F2292" s="66"/>
      <c r="H2292" s="5">
        <f t="shared" si="96"/>
        <v>0</v>
      </c>
      <c r="I2292" s="21">
        <f t="shared" si="97"/>
        <v>0</v>
      </c>
      <c r="M2292" s="2">
        <v>500</v>
      </c>
    </row>
    <row r="2293" spans="2:13" ht="12.75" hidden="1">
      <c r="B2293" s="67"/>
      <c r="C2293" s="63"/>
      <c r="D2293" s="63"/>
      <c r="E2293" s="63"/>
      <c r="F2293" s="66"/>
      <c r="H2293" s="5">
        <f t="shared" si="96"/>
        <v>0</v>
      </c>
      <c r="I2293" s="21">
        <f t="shared" si="97"/>
        <v>0</v>
      </c>
      <c r="M2293" s="2">
        <v>500</v>
      </c>
    </row>
    <row r="2294" spans="2:13" ht="12.75" hidden="1">
      <c r="B2294" s="67"/>
      <c r="C2294" s="63"/>
      <c r="D2294" s="63"/>
      <c r="E2294" s="63"/>
      <c r="F2294" s="66"/>
      <c r="H2294" s="5">
        <f t="shared" si="96"/>
        <v>0</v>
      </c>
      <c r="I2294" s="21">
        <f t="shared" si="97"/>
        <v>0</v>
      </c>
      <c r="M2294" s="2">
        <v>500</v>
      </c>
    </row>
    <row r="2295" spans="2:13" ht="12.75" hidden="1">
      <c r="B2295" s="67"/>
      <c r="C2295" s="63"/>
      <c r="D2295" s="63"/>
      <c r="E2295" s="63"/>
      <c r="F2295" s="66"/>
      <c r="H2295" s="5">
        <f t="shared" si="96"/>
        <v>0</v>
      </c>
      <c r="I2295" s="21">
        <f t="shared" si="97"/>
        <v>0</v>
      </c>
      <c r="M2295" s="2">
        <v>500</v>
      </c>
    </row>
    <row r="2296" spans="2:13" ht="12.75" hidden="1">
      <c r="B2296" s="67"/>
      <c r="C2296" s="63"/>
      <c r="D2296" s="63"/>
      <c r="E2296" s="63"/>
      <c r="F2296" s="66"/>
      <c r="H2296" s="5">
        <f t="shared" si="96"/>
        <v>0</v>
      </c>
      <c r="I2296" s="21">
        <f t="shared" si="97"/>
        <v>0</v>
      </c>
      <c r="M2296" s="2">
        <v>500</v>
      </c>
    </row>
    <row r="2297" spans="2:13" ht="12.75" hidden="1">
      <c r="B2297" s="67"/>
      <c r="C2297" s="63"/>
      <c r="D2297" s="63"/>
      <c r="E2297" s="63"/>
      <c r="F2297" s="66"/>
      <c r="H2297" s="5">
        <f t="shared" si="96"/>
        <v>0</v>
      </c>
      <c r="I2297" s="21">
        <f t="shared" si="97"/>
        <v>0</v>
      </c>
      <c r="M2297" s="2">
        <v>500</v>
      </c>
    </row>
    <row r="2298" spans="2:13" ht="12.75" hidden="1">
      <c r="B2298" s="67"/>
      <c r="C2298" s="63"/>
      <c r="D2298" s="63"/>
      <c r="E2298" s="63"/>
      <c r="F2298" s="66"/>
      <c r="H2298" s="5">
        <f t="shared" si="96"/>
        <v>0</v>
      </c>
      <c r="I2298" s="21">
        <f t="shared" si="97"/>
        <v>0</v>
      </c>
      <c r="M2298" s="2">
        <v>500</v>
      </c>
    </row>
    <row r="2299" spans="2:13" ht="12.75" hidden="1">
      <c r="B2299" s="67"/>
      <c r="C2299" s="63"/>
      <c r="D2299" s="63"/>
      <c r="E2299" s="63"/>
      <c r="F2299" s="66"/>
      <c r="H2299" s="5">
        <f t="shared" si="96"/>
        <v>0</v>
      </c>
      <c r="I2299" s="21">
        <f t="shared" si="97"/>
        <v>0</v>
      </c>
      <c r="M2299" s="2">
        <v>500</v>
      </c>
    </row>
    <row r="2300" spans="2:13" ht="12.75" hidden="1">
      <c r="B2300" s="67"/>
      <c r="C2300" s="63"/>
      <c r="D2300" s="63"/>
      <c r="E2300" s="63"/>
      <c r="F2300" s="66"/>
      <c r="H2300" s="5">
        <f t="shared" si="96"/>
        <v>0</v>
      </c>
      <c r="I2300" s="21">
        <f t="shared" si="97"/>
        <v>0</v>
      </c>
      <c r="M2300" s="2">
        <v>500</v>
      </c>
    </row>
    <row r="2301" spans="2:13" ht="12.75" hidden="1">
      <c r="B2301" s="67"/>
      <c r="C2301" s="63"/>
      <c r="D2301" s="63"/>
      <c r="E2301" s="63"/>
      <c r="F2301" s="66"/>
      <c r="H2301" s="5">
        <f t="shared" si="96"/>
        <v>0</v>
      </c>
      <c r="I2301" s="21">
        <f t="shared" si="97"/>
        <v>0</v>
      </c>
      <c r="M2301" s="2">
        <v>500</v>
      </c>
    </row>
    <row r="2302" spans="2:13" ht="12.75" hidden="1">
      <c r="B2302" s="67"/>
      <c r="C2302" s="63"/>
      <c r="D2302" s="63"/>
      <c r="E2302" s="63"/>
      <c r="F2302" s="66"/>
      <c r="H2302" s="5">
        <f t="shared" si="96"/>
        <v>0</v>
      </c>
      <c r="I2302" s="21">
        <f t="shared" si="97"/>
        <v>0</v>
      </c>
      <c r="M2302" s="2">
        <v>500</v>
      </c>
    </row>
    <row r="2303" spans="2:13" ht="12.75" hidden="1">
      <c r="B2303" s="67"/>
      <c r="C2303" s="63"/>
      <c r="D2303" s="63"/>
      <c r="E2303" s="63"/>
      <c r="F2303" s="66"/>
      <c r="H2303" s="5">
        <f t="shared" si="96"/>
        <v>0</v>
      </c>
      <c r="I2303" s="21">
        <f t="shared" si="97"/>
        <v>0</v>
      </c>
      <c r="M2303" s="2">
        <v>500</v>
      </c>
    </row>
    <row r="2304" spans="2:13" ht="12.75" hidden="1">
      <c r="B2304" s="67"/>
      <c r="C2304" s="63"/>
      <c r="D2304" s="63"/>
      <c r="E2304" s="63"/>
      <c r="F2304" s="66"/>
      <c r="H2304" s="5">
        <f t="shared" si="96"/>
        <v>0</v>
      </c>
      <c r="I2304" s="21">
        <f t="shared" si="97"/>
        <v>0</v>
      </c>
      <c r="M2304" s="2">
        <v>500</v>
      </c>
    </row>
    <row r="2305" spans="2:13" ht="12.75" hidden="1">
      <c r="B2305" s="67"/>
      <c r="C2305" s="63"/>
      <c r="D2305" s="63"/>
      <c r="E2305" s="63"/>
      <c r="F2305" s="66"/>
      <c r="H2305" s="5">
        <f t="shared" si="96"/>
        <v>0</v>
      </c>
      <c r="I2305" s="21">
        <f t="shared" si="97"/>
        <v>0</v>
      </c>
      <c r="M2305" s="2">
        <v>500</v>
      </c>
    </row>
    <row r="2306" spans="2:13" ht="12.75" hidden="1">
      <c r="B2306" s="67"/>
      <c r="C2306" s="63"/>
      <c r="D2306" s="63"/>
      <c r="E2306" s="63"/>
      <c r="F2306" s="66"/>
      <c r="H2306" s="5">
        <f t="shared" si="96"/>
        <v>0</v>
      </c>
      <c r="I2306" s="21">
        <f t="shared" si="97"/>
        <v>0</v>
      </c>
      <c r="M2306" s="2">
        <v>500</v>
      </c>
    </row>
    <row r="2307" spans="2:13" ht="12.75" hidden="1">
      <c r="B2307" s="67"/>
      <c r="C2307" s="63"/>
      <c r="D2307" s="63"/>
      <c r="E2307" s="63"/>
      <c r="F2307" s="66"/>
      <c r="H2307" s="5">
        <f aca="true" t="shared" si="98" ref="H2307:H2357">H2306-B2307</f>
        <v>0</v>
      </c>
      <c r="I2307" s="21">
        <f t="shared" si="97"/>
        <v>0</v>
      </c>
      <c r="M2307" s="2">
        <v>500</v>
      </c>
    </row>
    <row r="2308" spans="2:13" ht="12.75" hidden="1">
      <c r="B2308" s="67"/>
      <c r="C2308" s="63"/>
      <c r="D2308" s="63"/>
      <c r="E2308" s="63"/>
      <c r="F2308" s="66"/>
      <c r="H2308" s="5">
        <f t="shared" si="98"/>
        <v>0</v>
      </c>
      <c r="I2308" s="21">
        <f t="shared" si="97"/>
        <v>0</v>
      </c>
      <c r="M2308" s="2">
        <v>500</v>
      </c>
    </row>
    <row r="2309" spans="2:13" ht="12.75" hidden="1">
      <c r="B2309" s="67"/>
      <c r="C2309" s="63"/>
      <c r="D2309" s="63"/>
      <c r="E2309" s="63"/>
      <c r="F2309" s="66"/>
      <c r="H2309" s="5">
        <f t="shared" si="98"/>
        <v>0</v>
      </c>
      <c r="I2309" s="21">
        <f t="shared" si="97"/>
        <v>0</v>
      </c>
      <c r="M2309" s="2">
        <v>500</v>
      </c>
    </row>
    <row r="2310" spans="2:13" ht="12.75" hidden="1">
      <c r="B2310" s="65"/>
      <c r="C2310" s="63"/>
      <c r="D2310" s="63"/>
      <c r="E2310" s="63"/>
      <c r="F2310" s="66"/>
      <c r="H2310" s="5">
        <f t="shared" si="98"/>
        <v>0</v>
      </c>
      <c r="I2310" s="21">
        <f t="shared" si="97"/>
        <v>0</v>
      </c>
      <c r="M2310" s="2">
        <v>500</v>
      </c>
    </row>
    <row r="2311" spans="2:13" ht="12.75" hidden="1">
      <c r="B2311" s="65"/>
      <c r="C2311" s="63"/>
      <c r="D2311" s="63"/>
      <c r="E2311" s="63"/>
      <c r="F2311" s="66"/>
      <c r="H2311" s="5">
        <f t="shared" si="98"/>
        <v>0</v>
      </c>
      <c r="I2311" s="21">
        <f t="shared" si="97"/>
        <v>0</v>
      </c>
      <c r="M2311" s="2">
        <v>500</v>
      </c>
    </row>
    <row r="2312" spans="2:13" ht="12.75" hidden="1">
      <c r="B2312" s="65"/>
      <c r="C2312" s="63"/>
      <c r="D2312" s="63"/>
      <c r="E2312" s="63"/>
      <c r="F2312" s="66"/>
      <c r="H2312" s="5">
        <f t="shared" si="98"/>
        <v>0</v>
      </c>
      <c r="I2312" s="21">
        <f t="shared" si="97"/>
        <v>0</v>
      </c>
      <c r="M2312" s="2">
        <v>500</v>
      </c>
    </row>
    <row r="2313" spans="2:13" ht="12.75" hidden="1">
      <c r="B2313" s="65"/>
      <c r="C2313" s="63"/>
      <c r="D2313" s="63"/>
      <c r="E2313" s="63"/>
      <c r="F2313" s="66"/>
      <c r="H2313" s="5">
        <f t="shared" si="98"/>
        <v>0</v>
      </c>
      <c r="I2313" s="21">
        <f t="shared" si="97"/>
        <v>0</v>
      </c>
      <c r="M2313" s="2">
        <v>500</v>
      </c>
    </row>
    <row r="2314" spans="2:13" ht="12.75" hidden="1">
      <c r="B2314" s="67"/>
      <c r="C2314" s="63"/>
      <c r="D2314" s="63"/>
      <c r="E2314" s="63"/>
      <c r="F2314" s="66"/>
      <c r="H2314" s="5">
        <f t="shared" si="98"/>
        <v>0</v>
      </c>
      <c r="I2314" s="21">
        <f t="shared" si="97"/>
        <v>0</v>
      </c>
      <c r="M2314" s="2">
        <v>500</v>
      </c>
    </row>
    <row r="2315" spans="2:13" ht="12.75" hidden="1">
      <c r="B2315" s="67"/>
      <c r="C2315" s="63"/>
      <c r="D2315" s="63"/>
      <c r="E2315" s="63"/>
      <c r="F2315" s="66"/>
      <c r="H2315" s="5">
        <f t="shared" si="98"/>
        <v>0</v>
      </c>
      <c r="I2315" s="21">
        <f t="shared" si="97"/>
        <v>0</v>
      </c>
      <c r="M2315" s="2">
        <v>500</v>
      </c>
    </row>
    <row r="2316" spans="2:13" ht="12.75" hidden="1">
      <c r="B2316" s="67"/>
      <c r="C2316" s="63"/>
      <c r="D2316" s="63"/>
      <c r="E2316" s="63"/>
      <c r="F2316" s="66"/>
      <c r="H2316" s="5">
        <f t="shared" si="98"/>
        <v>0</v>
      </c>
      <c r="I2316" s="21">
        <f t="shared" si="97"/>
        <v>0</v>
      </c>
      <c r="M2316" s="2">
        <v>500</v>
      </c>
    </row>
    <row r="2317" spans="2:13" ht="12.75" hidden="1">
      <c r="B2317" s="67"/>
      <c r="C2317" s="63"/>
      <c r="D2317" s="63"/>
      <c r="E2317" s="63"/>
      <c r="F2317" s="66"/>
      <c r="H2317" s="5">
        <f t="shared" si="98"/>
        <v>0</v>
      </c>
      <c r="I2317" s="21">
        <f t="shared" si="97"/>
        <v>0</v>
      </c>
      <c r="M2317" s="2">
        <v>500</v>
      </c>
    </row>
    <row r="2318" spans="2:13" ht="12.75" hidden="1">
      <c r="B2318" s="67"/>
      <c r="C2318" s="63"/>
      <c r="D2318" s="63"/>
      <c r="E2318" s="63"/>
      <c r="F2318" s="66"/>
      <c r="H2318" s="5">
        <f t="shared" si="98"/>
        <v>0</v>
      </c>
      <c r="I2318" s="21">
        <f t="shared" si="97"/>
        <v>0</v>
      </c>
      <c r="M2318" s="2">
        <v>500</v>
      </c>
    </row>
    <row r="2319" spans="2:13" ht="12.75" hidden="1">
      <c r="B2319" s="67"/>
      <c r="C2319" s="63"/>
      <c r="D2319" s="63"/>
      <c r="E2319" s="63"/>
      <c r="F2319" s="66"/>
      <c r="H2319" s="5">
        <f t="shared" si="98"/>
        <v>0</v>
      </c>
      <c r="I2319" s="21">
        <f t="shared" si="97"/>
        <v>0</v>
      </c>
      <c r="M2319" s="2">
        <v>500</v>
      </c>
    </row>
    <row r="2320" spans="2:13" ht="12.75" hidden="1">
      <c r="B2320" s="67"/>
      <c r="C2320" s="63"/>
      <c r="D2320" s="63"/>
      <c r="E2320" s="63"/>
      <c r="F2320" s="66"/>
      <c r="H2320" s="5">
        <f t="shared" si="98"/>
        <v>0</v>
      </c>
      <c r="I2320" s="21">
        <f t="shared" si="97"/>
        <v>0</v>
      </c>
      <c r="M2320" s="2">
        <v>500</v>
      </c>
    </row>
    <row r="2321" spans="2:13" ht="12.75" hidden="1">
      <c r="B2321" s="67"/>
      <c r="C2321" s="63"/>
      <c r="D2321" s="63"/>
      <c r="E2321" s="63"/>
      <c r="F2321" s="66"/>
      <c r="H2321" s="5">
        <f t="shared" si="98"/>
        <v>0</v>
      </c>
      <c r="I2321" s="21">
        <f t="shared" si="97"/>
        <v>0</v>
      </c>
      <c r="M2321" s="2">
        <v>500</v>
      </c>
    </row>
    <row r="2322" spans="2:13" ht="12.75" hidden="1">
      <c r="B2322" s="67"/>
      <c r="C2322" s="63"/>
      <c r="D2322" s="63"/>
      <c r="E2322" s="63"/>
      <c r="F2322" s="66"/>
      <c r="H2322" s="5">
        <f t="shared" si="98"/>
        <v>0</v>
      </c>
      <c r="I2322" s="21">
        <f t="shared" si="97"/>
        <v>0</v>
      </c>
      <c r="M2322" s="2">
        <v>500</v>
      </c>
    </row>
    <row r="2323" spans="2:13" ht="12.75" hidden="1">
      <c r="B2323" s="67"/>
      <c r="C2323" s="63"/>
      <c r="D2323" s="63"/>
      <c r="E2323" s="63"/>
      <c r="F2323" s="66"/>
      <c r="H2323" s="5">
        <f t="shared" si="98"/>
        <v>0</v>
      </c>
      <c r="I2323" s="21">
        <f t="shared" si="97"/>
        <v>0</v>
      </c>
      <c r="M2323" s="2">
        <v>500</v>
      </c>
    </row>
    <row r="2324" spans="2:13" ht="12.75" hidden="1">
      <c r="B2324" s="67"/>
      <c r="C2324" s="63"/>
      <c r="D2324" s="63"/>
      <c r="E2324" s="63"/>
      <c r="F2324" s="66"/>
      <c r="H2324" s="5">
        <f t="shared" si="98"/>
        <v>0</v>
      </c>
      <c r="I2324" s="21">
        <f t="shared" si="97"/>
        <v>0</v>
      </c>
      <c r="M2324" s="2">
        <v>500</v>
      </c>
    </row>
    <row r="2325" spans="2:13" ht="12.75" hidden="1">
      <c r="B2325" s="67"/>
      <c r="C2325" s="63"/>
      <c r="D2325" s="63"/>
      <c r="E2325" s="63"/>
      <c r="F2325" s="66"/>
      <c r="H2325" s="5">
        <f t="shared" si="98"/>
        <v>0</v>
      </c>
      <c r="I2325" s="21">
        <f t="shared" si="97"/>
        <v>0</v>
      </c>
      <c r="M2325" s="2">
        <v>500</v>
      </c>
    </row>
    <row r="2326" spans="2:13" ht="12.75" hidden="1">
      <c r="B2326" s="67"/>
      <c r="C2326" s="63"/>
      <c r="D2326" s="63"/>
      <c r="E2326" s="63"/>
      <c r="F2326" s="66"/>
      <c r="H2326" s="5">
        <f t="shared" si="98"/>
        <v>0</v>
      </c>
      <c r="I2326" s="21">
        <f t="shared" si="97"/>
        <v>0</v>
      </c>
      <c r="M2326" s="2">
        <v>500</v>
      </c>
    </row>
    <row r="2327" spans="2:13" ht="12.75" hidden="1">
      <c r="B2327" s="67"/>
      <c r="C2327" s="63"/>
      <c r="D2327" s="63"/>
      <c r="E2327" s="63"/>
      <c r="F2327" s="66"/>
      <c r="H2327" s="5">
        <f t="shared" si="98"/>
        <v>0</v>
      </c>
      <c r="I2327" s="21">
        <f t="shared" si="97"/>
        <v>0</v>
      </c>
      <c r="M2327" s="2">
        <v>500</v>
      </c>
    </row>
    <row r="2328" spans="2:13" ht="12.75" hidden="1">
      <c r="B2328" s="255"/>
      <c r="C2328" s="63"/>
      <c r="D2328" s="63"/>
      <c r="E2328" s="63"/>
      <c r="F2328" s="66"/>
      <c r="H2328" s="5">
        <f t="shared" si="98"/>
        <v>0</v>
      </c>
      <c r="I2328" s="21">
        <f t="shared" si="97"/>
        <v>0</v>
      </c>
      <c r="M2328" s="2">
        <v>500</v>
      </c>
    </row>
    <row r="2329" spans="2:13" ht="12.75" hidden="1">
      <c r="B2329" s="65"/>
      <c r="C2329" s="63"/>
      <c r="D2329" s="63"/>
      <c r="E2329" s="63"/>
      <c r="F2329" s="66"/>
      <c r="H2329" s="5">
        <f t="shared" si="98"/>
        <v>0</v>
      </c>
      <c r="I2329" s="21">
        <f t="shared" si="97"/>
        <v>0</v>
      </c>
      <c r="M2329" s="2">
        <v>500</v>
      </c>
    </row>
    <row r="2330" spans="2:13" ht="12.75" hidden="1">
      <c r="B2330" s="65"/>
      <c r="C2330" s="63"/>
      <c r="D2330" s="63"/>
      <c r="E2330" s="63"/>
      <c r="F2330" s="66"/>
      <c r="H2330" s="5">
        <f t="shared" si="98"/>
        <v>0</v>
      </c>
      <c r="I2330" s="21">
        <f t="shared" si="97"/>
        <v>0</v>
      </c>
      <c r="M2330" s="2">
        <v>500</v>
      </c>
    </row>
    <row r="2331" spans="2:13" ht="12.75" hidden="1">
      <c r="B2331" s="65"/>
      <c r="C2331" s="63"/>
      <c r="D2331" s="63"/>
      <c r="E2331" s="63"/>
      <c r="F2331" s="66"/>
      <c r="H2331" s="5">
        <f t="shared" si="98"/>
        <v>0</v>
      </c>
      <c r="I2331" s="21">
        <f t="shared" si="97"/>
        <v>0</v>
      </c>
      <c r="M2331" s="2">
        <v>500</v>
      </c>
    </row>
    <row r="2332" spans="2:13" ht="12.75" hidden="1">
      <c r="B2332" s="65"/>
      <c r="C2332" s="63"/>
      <c r="D2332" s="63"/>
      <c r="E2332" s="63"/>
      <c r="F2332" s="66"/>
      <c r="H2332" s="5">
        <f t="shared" si="98"/>
        <v>0</v>
      </c>
      <c r="I2332" s="21">
        <f t="shared" si="97"/>
        <v>0</v>
      </c>
      <c r="M2332" s="2">
        <v>500</v>
      </c>
    </row>
    <row r="2333" spans="2:13" ht="12.75" hidden="1">
      <c r="B2333" s="65"/>
      <c r="C2333" s="63"/>
      <c r="D2333" s="63"/>
      <c r="E2333" s="63"/>
      <c r="F2333" s="66"/>
      <c r="H2333" s="5">
        <f t="shared" si="98"/>
        <v>0</v>
      </c>
      <c r="I2333" s="21">
        <f t="shared" si="97"/>
        <v>0</v>
      </c>
      <c r="M2333" s="2">
        <v>500</v>
      </c>
    </row>
    <row r="2334" spans="2:13" ht="12.75" hidden="1">
      <c r="B2334" s="65"/>
      <c r="C2334" s="63"/>
      <c r="D2334" s="63"/>
      <c r="E2334" s="63"/>
      <c r="F2334" s="66"/>
      <c r="H2334" s="5">
        <f t="shared" si="98"/>
        <v>0</v>
      </c>
      <c r="I2334" s="21">
        <f t="shared" si="97"/>
        <v>0</v>
      </c>
      <c r="M2334" s="2">
        <v>500</v>
      </c>
    </row>
    <row r="2335" spans="2:13" ht="12.75" hidden="1">
      <c r="B2335" s="67"/>
      <c r="C2335" s="63"/>
      <c r="D2335" s="63"/>
      <c r="E2335" s="63"/>
      <c r="F2335" s="66"/>
      <c r="H2335" s="5">
        <f t="shared" si="98"/>
        <v>0</v>
      </c>
      <c r="I2335" s="21">
        <f t="shared" si="97"/>
        <v>0</v>
      </c>
      <c r="M2335" s="2">
        <v>500</v>
      </c>
    </row>
    <row r="2336" spans="2:13" ht="12.75" hidden="1">
      <c r="B2336" s="67"/>
      <c r="C2336" s="63"/>
      <c r="D2336" s="63"/>
      <c r="E2336" s="63"/>
      <c r="F2336" s="66"/>
      <c r="H2336" s="5">
        <f t="shared" si="98"/>
        <v>0</v>
      </c>
      <c r="I2336" s="21">
        <f t="shared" si="97"/>
        <v>0</v>
      </c>
      <c r="M2336" s="2">
        <v>500</v>
      </c>
    </row>
    <row r="2337" spans="2:13" ht="12.75" hidden="1">
      <c r="B2337" s="67"/>
      <c r="C2337" s="63"/>
      <c r="D2337" s="63"/>
      <c r="E2337" s="63"/>
      <c r="F2337" s="66"/>
      <c r="H2337" s="5">
        <f t="shared" si="98"/>
        <v>0</v>
      </c>
      <c r="I2337" s="21">
        <f t="shared" si="97"/>
        <v>0</v>
      </c>
      <c r="M2337" s="2">
        <v>500</v>
      </c>
    </row>
    <row r="2338" spans="2:13" ht="12.75" hidden="1">
      <c r="B2338" s="67"/>
      <c r="C2338" s="63"/>
      <c r="D2338" s="63"/>
      <c r="E2338" s="63"/>
      <c r="F2338" s="66"/>
      <c r="H2338" s="5">
        <f t="shared" si="98"/>
        <v>0</v>
      </c>
      <c r="I2338" s="21">
        <f t="shared" si="97"/>
        <v>0</v>
      </c>
      <c r="M2338" s="2">
        <v>500</v>
      </c>
    </row>
    <row r="2339" spans="2:13" ht="12.75" hidden="1">
      <c r="B2339" s="67"/>
      <c r="C2339" s="63"/>
      <c r="D2339" s="63"/>
      <c r="E2339" s="63"/>
      <c r="F2339" s="66"/>
      <c r="H2339" s="5">
        <f t="shared" si="98"/>
        <v>0</v>
      </c>
      <c r="I2339" s="21">
        <f t="shared" si="97"/>
        <v>0</v>
      </c>
      <c r="M2339" s="2">
        <v>500</v>
      </c>
    </row>
    <row r="2340" spans="2:13" ht="12.75" hidden="1">
      <c r="B2340" s="65"/>
      <c r="C2340" s="63"/>
      <c r="D2340" s="63"/>
      <c r="E2340" s="63"/>
      <c r="F2340" s="66"/>
      <c r="H2340" s="5">
        <f t="shared" si="98"/>
        <v>0</v>
      </c>
      <c r="I2340" s="21">
        <f t="shared" si="97"/>
        <v>0</v>
      </c>
      <c r="M2340" s="2">
        <v>500</v>
      </c>
    </row>
    <row r="2341" spans="2:13" ht="12.75" hidden="1">
      <c r="B2341" s="65"/>
      <c r="C2341" s="63"/>
      <c r="D2341" s="63"/>
      <c r="E2341" s="63"/>
      <c r="F2341" s="66"/>
      <c r="H2341" s="5">
        <f t="shared" si="98"/>
        <v>0</v>
      </c>
      <c r="I2341" s="21">
        <f t="shared" si="97"/>
        <v>0</v>
      </c>
      <c r="M2341" s="2">
        <v>500</v>
      </c>
    </row>
    <row r="2342" spans="2:13" ht="12.75" hidden="1">
      <c r="B2342" s="67"/>
      <c r="C2342" s="63"/>
      <c r="D2342" s="63"/>
      <c r="E2342" s="63"/>
      <c r="F2342" s="66"/>
      <c r="H2342" s="5">
        <f t="shared" si="98"/>
        <v>0</v>
      </c>
      <c r="I2342" s="21">
        <f t="shared" si="97"/>
        <v>0</v>
      </c>
      <c r="M2342" s="2">
        <v>500</v>
      </c>
    </row>
    <row r="2343" spans="2:13" ht="12.75" hidden="1">
      <c r="B2343" s="67"/>
      <c r="C2343" s="63"/>
      <c r="D2343" s="63"/>
      <c r="E2343" s="63"/>
      <c r="F2343" s="66"/>
      <c r="H2343" s="5">
        <f t="shared" si="98"/>
        <v>0</v>
      </c>
      <c r="I2343" s="21">
        <f t="shared" si="97"/>
        <v>0</v>
      </c>
      <c r="M2343" s="2">
        <v>500</v>
      </c>
    </row>
    <row r="2344" spans="2:13" ht="12.75" hidden="1">
      <c r="B2344" s="67"/>
      <c r="C2344" s="63"/>
      <c r="D2344" s="63"/>
      <c r="E2344" s="63"/>
      <c r="F2344" s="66"/>
      <c r="H2344" s="5">
        <f t="shared" si="98"/>
        <v>0</v>
      </c>
      <c r="I2344" s="21">
        <f t="shared" si="97"/>
        <v>0</v>
      </c>
      <c r="M2344" s="2">
        <v>500</v>
      </c>
    </row>
    <row r="2345" spans="2:13" ht="12.75" hidden="1">
      <c r="B2345" s="67"/>
      <c r="C2345" s="63"/>
      <c r="D2345" s="63"/>
      <c r="E2345" s="63"/>
      <c r="F2345" s="66"/>
      <c r="H2345" s="5">
        <f t="shared" si="98"/>
        <v>0</v>
      </c>
      <c r="I2345" s="21">
        <f t="shared" si="97"/>
        <v>0</v>
      </c>
      <c r="M2345" s="2">
        <v>500</v>
      </c>
    </row>
    <row r="2346" spans="2:13" ht="12.75" hidden="1">
      <c r="B2346" s="67"/>
      <c r="C2346" s="63"/>
      <c r="D2346" s="63"/>
      <c r="E2346" s="63"/>
      <c r="F2346" s="66"/>
      <c r="H2346" s="5">
        <f t="shared" si="98"/>
        <v>0</v>
      </c>
      <c r="I2346" s="21">
        <f t="shared" si="97"/>
        <v>0</v>
      </c>
      <c r="M2346" s="2">
        <v>500</v>
      </c>
    </row>
    <row r="2347" spans="2:13" ht="12.75" hidden="1">
      <c r="B2347" s="67"/>
      <c r="C2347" s="63"/>
      <c r="D2347" s="63"/>
      <c r="E2347" s="63"/>
      <c r="F2347" s="66"/>
      <c r="H2347" s="5">
        <f t="shared" si="98"/>
        <v>0</v>
      </c>
      <c r="I2347" s="21">
        <f aca="true" t="shared" si="99" ref="I2347:I2410">+B2347/M2347</f>
        <v>0</v>
      </c>
      <c r="M2347" s="2">
        <v>500</v>
      </c>
    </row>
    <row r="2348" spans="2:13" ht="12.75" hidden="1">
      <c r="B2348" s="65"/>
      <c r="C2348" s="63"/>
      <c r="D2348" s="63"/>
      <c r="E2348" s="63"/>
      <c r="F2348" s="66"/>
      <c r="H2348" s="5">
        <f t="shared" si="98"/>
        <v>0</v>
      </c>
      <c r="I2348" s="21">
        <f t="shared" si="99"/>
        <v>0</v>
      </c>
      <c r="M2348" s="2">
        <v>500</v>
      </c>
    </row>
    <row r="2349" spans="2:13" ht="12.75" hidden="1">
      <c r="B2349" s="67"/>
      <c r="C2349" s="63"/>
      <c r="D2349" s="63"/>
      <c r="E2349" s="63"/>
      <c r="F2349" s="66"/>
      <c r="H2349" s="5">
        <f t="shared" si="98"/>
        <v>0</v>
      </c>
      <c r="I2349" s="21">
        <f t="shared" si="99"/>
        <v>0</v>
      </c>
      <c r="M2349" s="2">
        <v>500</v>
      </c>
    </row>
    <row r="2350" spans="2:13" ht="12.75" hidden="1">
      <c r="B2350" s="65"/>
      <c r="C2350" s="63"/>
      <c r="D2350" s="63"/>
      <c r="E2350" s="63"/>
      <c r="F2350" s="66"/>
      <c r="H2350" s="5">
        <f t="shared" si="98"/>
        <v>0</v>
      </c>
      <c r="I2350" s="21">
        <f t="shared" si="99"/>
        <v>0</v>
      </c>
      <c r="M2350" s="2">
        <v>500</v>
      </c>
    </row>
    <row r="2351" spans="2:13" ht="12.75" hidden="1">
      <c r="B2351" s="67"/>
      <c r="C2351" s="63"/>
      <c r="D2351" s="63"/>
      <c r="E2351" s="63"/>
      <c r="F2351" s="66"/>
      <c r="H2351" s="5">
        <f t="shared" si="98"/>
        <v>0</v>
      </c>
      <c r="I2351" s="21">
        <f t="shared" si="99"/>
        <v>0</v>
      </c>
      <c r="M2351" s="2">
        <v>500</v>
      </c>
    </row>
    <row r="2352" spans="2:13" ht="12.75" hidden="1">
      <c r="B2352" s="67"/>
      <c r="C2352" s="63"/>
      <c r="D2352" s="63"/>
      <c r="E2352" s="63"/>
      <c r="F2352" s="66"/>
      <c r="H2352" s="5">
        <f t="shared" si="98"/>
        <v>0</v>
      </c>
      <c r="I2352" s="21">
        <f t="shared" si="99"/>
        <v>0</v>
      </c>
      <c r="M2352" s="2">
        <v>500</v>
      </c>
    </row>
    <row r="2353" spans="2:13" ht="12.75" hidden="1">
      <c r="B2353" s="67"/>
      <c r="C2353" s="63"/>
      <c r="D2353" s="63"/>
      <c r="E2353" s="63"/>
      <c r="F2353" s="66"/>
      <c r="H2353" s="5">
        <f t="shared" si="98"/>
        <v>0</v>
      </c>
      <c r="I2353" s="21">
        <f t="shared" si="99"/>
        <v>0</v>
      </c>
      <c r="M2353" s="2">
        <v>500</v>
      </c>
    </row>
    <row r="2354" spans="2:13" ht="12.75" hidden="1">
      <c r="B2354" s="67"/>
      <c r="C2354" s="63"/>
      <c r="D2354" s="63"/>
      <c r="E2354" s="63"/>
      <c r="F2354" s="66"/>
      <c r="H2354" s="5">
        <f t="shared" si="98"/>
        <v>0</v>
      </c>
      <c r="I2354" s="21">
        <f t="shared" si="99"/>
        <v>0</v>
      </c>
      <c r="M2354" s="2">
        <v>500</v>
      </c>
    </row>
    <row r="2355" spans="2:13" ht="12.75" hidden="1">
      <c r="B2355" s="67"/>
      <c r="C2355" s="63"/>
      <c r="D2355" s="63"/>
      <c r="E2355" s="63"/>
      <c r="F2355" s="66"/>
      <c r="H2355" s="5">
        <f t="shared" si="98"/>
        <v>0</v>
      </c>
      <c r="I2355" s="21">
        <f t="shared" si="99"/>
        <v>0</v>
      </c>
      <c r="M2355" s="2">
        <v>500</v>
      </c>
    </row>
    <row r="2356" spans="2:13" ht="12.75" hidden="1">
      <c r="B2356" s="256"/>
      <c r="C2356" s="63"/>
      <c r="D2356" s="63"/>
      <c r="E2356" s="63"/>
      <c r="F2356" s="66"/>
      <c r="H2356" s="5">
        <f t="shared" si="98"/>
        <v>0</v>
      </c>
      <c r="I2356" s="21">
        <f t="shared" si="99"/>
        <v>0</v>
      </c>
      <c r="M2356" s="2">
        <v>500</v>
      </c>
    </row>
    <row r="2357" spans="2:13" ht="12.75" hidden="1">
      <c r="B2357" s="256"/>
      <c r="C2357" s="63"/>
      <c r="D2357" s="63"/>
      <c r="E2357" s="63"/>
      <c r="F2357" s="66"/>
      <c r="H2357" s="5">
        <f t="shared" si="98"/>
        <v>0</v>
      </c>
      <c r="I2357" s="21">
        <f t="shared" si="99"/>
        <v>0</v>
      </c>
      <c r="M2357" s="2">
        <v>500</v>
      </c>
    </row>
    <row r="2358" spans="2:13" ht="12.75" hidden="1">
      <c r="B2358" s="256"/>
      <c r="C2358" s="63"/>
      <c r="D2358" s="63"/>
      <c r="E2358" s="63"/>
      <c r="F2358" s="66"/>
      <c r="H2358" s="5">
        <f>H2357-B2358</f>
        <v>0</v>
      </c>
      <c r="I2358" s="21">
        <f t="shared" si="99"/>
        <v>0</v>
      </c>
      <c r="M2358" s="2">
        <v>500</v>
      </c>
    </row>
    <row r="2359" spans="2:13" ht="12.75" hidden="1">
      <c r="B2359" s="256"/>
      <c r="C2359" s="63"/>
      <c r="D2359" s="63"/>
      <c r="E2359" s="63"/>
      <c r="F2359" s="66"/>
      <c r="H2359" s="5">
        <f aca="true" t="shared" si="100" ref="H2359:H2422">H2358-B2359</f>
        <v>0</v>
      </c>
      <c r="I2359" s="21">
        <f t="shared" si="99"/>
        <v>0</v>
      </c>
      <c r="M2359" s="2">
        <v>500</v>
      </c>
    </row>
    <row r="2360" spans="2:13" ht="12.75" hidden="1">
      <c r="B2360" s="256"/>
      <c r="C2360" s="63"/>
      <c r="D2360" s="63"/>
      <c r="E2360" s="63"/>
      <c r="F2360" s="66"/>
      <c r="H2360" s="5">
        <f t="shared" si="100"/>
        <v>0</v>
      </c>
      <c r="I2360" s="21">
        <f t="shared" si="99"/>
        <v>0</v>
      </c>
      <c r="M2360" s="2">
        <v>500</v>
      </c>
    </row>
    <row r="2361" spans="2:13" ht="12.75" hidden="1">
      <c r="B2361" s="256"/>
      <c r="C2361" s="63"/>
      <c r="D2361" s="63"/>
      <c r="E2361" s="63"/>
      <c r="F2361" s="66"/>
      <c r="H2361" s="5">
        <f t="shared" si="100"/>
        <v>0</v>
      </c>
      <c r="I2361" s="21">
        <f t="shared" si="99"/>
        <v>0</v>
      </c>
      <c r="M2361" s="2">
        <v>500</v>
      </c>
    </row>
    <row r="2362" spans="2:13" ht="12.75" hidden="1">
      <c r="B2362" s="256"/>
      <c r="C2362" s="63"/>
      <c r="D2362" s="63"/>
      <c r="E2362" s="63"/>
      <c r="F2362" s="66"/>
      <c r="H2362" s="5">
        <f t="shared" si="100"/>
        <v>0</v>
      </c>
      <c r="I2362" s="21">
        <f t="shared" si="99"/>
        <v>0</v>
      </c>
      <c r="M2362" s="2">
        <v>500</v>
      </c>
    </row>
    <row r="2363" spans="2:13" ht="12.75" hidden="1">
      <c r="B2363" s="256"/>
      <c r="C2363" s="63"/>
      <c r="D2363" s="63"/>
      <c r="E2363" s="63"/>
      <c r="F2363" s="66"/>
      <c r="H2363" s="5">
        <f t="shared" si="100"/>
        <v>0</v>
      </c>
      <c r="I2363" s="21">
        <f t="shared" si="99"/>
        <v>0</v>
      </c>
      <c r="M2363" s="2">
        <v>500</v>
      </c>
    </row>
    <row r="2364" spans="2:13" ht="12.75" hidden="1">
      <c r="B2364" s="256"/>
      <c r="C2364" s="63"/>
      <c r="D2364" s="63"/>
      <c r="E2364" s="63"/>
      <c r="F2364" s="66"/>
      <c r="H2364" s="5">
        <f t="shared" si="100"/>
        <v>0</v>
      </c>
      <c r="I2364" s="21">
        <f t="shared" si="99"/>
        <v>0</v>
      </c>
      <c r="M2364" s="2">
        <v>500</v>
      </c>
    </row>
    <row r="2365" spans="2:13" ht="12.75" hidden="1">
      <c r="B2365" s="256"/>
      <c r="C2365" s="63"/>
      <c r="D2365" s="63"/>
      <c r="E2365" s="63"/>
      <c r="F2365" s="66"/>
      <c r="H2365" s="5">
        <f t="shared" si="100"/>
        <v>0</v>
      </c>
      <c r="I2365" s="21">
        <f t="shared" si="99"/>
        <v>0</v>
      </c>
      <c r="M2365" s="2">
        <v>500</v>
      </c>
    </row>
    <row r="2366" spans="2:13" ht="12.75" hidden="1">
      <c r="B2366" s="256"/>
      <c r="C2366" s="63"/>
      <c r="D2366" s="63"/>
      <c r="E2366" s="63"/>
      <c r="F2366" s="66"/>
      <c r="H2366" s="5">
        <f t="shared" si="100"/>
        <v>0</v>
      </c>
      <c r="I2366" s="21">
        <f t="shared" si="99"/>
        <v>0</v>
      </c>
      <c r="M2366" s="2">
        <v>500</v>
      </c>
    </row>
    <row r="2367" spans="2:13" ht="12.75" hidden="1">
      <c r="B2367" s="256"/>
      <c r="C2367" s="63"/>
      <c r="D2367" s="63"/>
      <c r="E2367" s="63"/>
      <c r="F2367" s="66"/>
      <c r="H2367" s="5">
        <f t="shared" si="100"/>
        <v>0</v>
      </c>
      <c r="I2367" s="21">
        <f t="shared" si="99"/>
        <v>0</v>
      </c>
      <c r="M2367" s="2">
        <v>500</v>
      </c>
    </row>
    <row r="2368" spans="2:13" ht="12.75" hidden="1">
      <c r="B2368" s="256"/>
      <c r="C2368" s="63"/>
      <c r="D2368" s="63"/>
      <c r="E2368" s="63"/>
      <c r="F2368" s="66"/>
      <c r="H2368" s="5">
        <f t="shared" si="100"/>
        <v>0</v>
      </c>
      <c r="I2368" s="21">
        <f t="shared" si="99"/>
        <v>0</v>
      </c>
      <c r="M2368" s="2">
        <v>500</v>
      </c>
    </row>
    <row r="2369" spans="2:13" ht="12.75" hidden="1">
      <c r="B2369" s="256"/>
      <c r="C2369" s="63"/>
      <c r="D2369" s="63"/>
      <c r="E2369" s="63"/>
      <c r="F2369" s="66"/>
      <c r="H2369" s="5">
        <f t="shared" si="100"/>
        <v>0</v>
      </c>
      <c r="I2369" s="21">
        <f t="shared" si="99"/>
        <v>0</v>
      </c>
      <c r="M2369" s="2">
        <v>500</v>
      </c>
    </row>
    <row r="2370" spans="2:13" ht="12.75" hidden="1">
      <c r="B2370" s="256"/>
      <c r="C2370" s="63"/>
      <c r="D2370" s="63"/>
      <c r="E2370" s="63"/>
      <c r="F2370" s="66"/>
      <c r="H2370" s="5">
        <f t="shared" si="100"/>
        <v>0</v>
      </c>
      <c r="I2370" s="21">
        <f t="shared" si="99"/>
        <v>0</v>
      </c>
      <c r="M2370" s="2">
        <v>500</v>
      </c>
    </row>
    <row r="2371" spans="2:13" ht="12.75" hidden="1">
      <c r="B2371" s="256"/>
      <c r="C2371" s="63"/>
      <c r="D2371" s="63"/>
      <c r="E2371" s="63"/>
      <c r="F2371" s="66"/>
      <c r="H2371" s="5">
        <f t="shared" si="100"/>
        <v>0</v>
      </c>
      <c r="I2371" s="21">
        <f t="shared" si="99"/>
        <v>0</v>
      </c>
      <c r="M2371" s="2">
        <v>500</v>
      </c>
    </row>
    <row r="2372" spans="2:13" ht="12.75" hidden="1">
      <c r="B2372" s="67"/>
      <c r="C2372" s="63"/>
      <c r="D2372" s="63"/>
      <c r="E2372" s="63"/>
      <c r="F2372" s="66"/>
      <c r="H2372" s="5">
        <f t="shared" si="100"/>
        <v>0</v>
      </c>
      <c r="I2372" s="21">
        <f t="shared" si="99"/>
        <v>0</v>
      </c>
      <c r="M2372" s="2">
        <v>500</v>
      </c>
    </row>
    <row r="2373" spans="2:13" ht="12.75" hidden="1">
      <c r="B2373" s="255"/>
      <c r="C2373" s="63"/>
      <c r="D2373" s="63"/>
      <c r="E2373" s="63"/>
      <c r="F2373" s="66"/>
      <c r="H2373" s="5">
        <f t="shared" si="100"/>
        <v>0</v>
      </c>
      <c r="I2373" s="21">
        <f t="shared" si="99"/>
        <v>0</v>
      </c>
      <c r="M2373" s="2">
        <v>500</v>
      </c>
    </row>
    <row r="2374" spans="2:13" ht="12.75" hidden="1">
      <c r="B2374" s="67"/>
      <c r="C2374" s="63"/>
      <c r="D2374" s="63"/>
      <c r="E2374" s="63"/>
      <c r="F2374" s="66"/>
      <c r="H2374" s="5">
        <f t="shared" si="100"/>
        <v>0</v>
      </c>
      <c r="I2374" s="21">
        <f t="shared" si="99"/>
        <v>0</v>
      </c>
      <c r="M2374" s="2">
        <v>500</v>
      </c>
    </row>
    <row r="2375" spans="2:13" ht="12.75" hidden="1">
      <c r="B2375" s="67"/>
      <c r="C2375" s="63"/>
      <c r="D2375" s="63"/>
      <c r="E2375" s="63"/>
      <c r="F2375" s="66"/>
      <c r="H2375" s="5">
        <f t="shared" si="100"/>
        <v>0</v>
      </c>
      <c r="I2375" s="21">
        <f t="shared" si="99"/>
        <v>0</v>
      </c>
      <c r="M2375" s="2">
        <v>500</v>
      </c>
    </row>
    <row r="2376" spans="2:13" ht="12.75" hidden="1">
      <c r="B2376" s="67"/>
      <c r="C2376" s="63"/>
      <c r="D2376" s="63"/>
      <c r="E2376" s="63"/>
      <c r="F2376" s="66"/>
      <c r="H2376" s="5">
        <f t="shared" si="100"/>
        <v>0</v>
      </c>
      <c r="I2376" s="21">
        <f t="shared" si="99"/>
        <v>0</v>
      </c>
      <c r="M2376" s="2">
        <v>500</v>
      </c>
    </row>
    <row r="2377" spans="2:13" ht="12.75" hidden="1">
      <c r="B2377" s="67"/>
      <c r="C2377" s="63"/>
      <c r="D2377" s="63"/>
      <c r="E2377" s="63"/>
      <c r="F2377" s="66"/>
      <c r="H2377" s="5">
        <f t="shared" si="100"/>
        <v>0</v>
      </c>
      <c r="I2377" s="21">
        <f t="shared" si="99"/>
        <v>0</v>
      </c>
      <c r="M2377" s="2">
        <v>500</v>
      </c>
    </row>
    <row r="2378" spans="2:13" ht="12.75" hidden="1">
      <c r="B2378" s="67"/>
      <c r="C2378" s="63"/>
      <c r="D2378" s="63"/>
      <c r="E2378" s="63"/>
      <c r="F2378" s="66"/>
      <c r="H2378" s="5">
        <f t="shared" si="100"/>
        <v>0</v>
      </c>
      <c r="I2378" s="21">
        <f t="shared" si="99"/>
        <v>0</v>
      </c>
      <c r="M2378" s="2">
        <v>500</v>
      </c>
    </row>
    <row r="2379" spans="2:13" ht="12.75" hidden="1">
      <c r="B2379" s="67"/>
      <c r="C2379" s="63"/>
      <c r="D2379" s="63"/>
      <c r="E2379" s="63"/>
      <c r="F2379" s="66"/>
      <c r="H2379" s="5">
        <f t="shared" si="100"/>
        <v>0</v>
      </c>
      <c r="I2379" s="21">
        <f t="shared" si="99"/>
        <v>0</v>
      </c>
      <c r="M2379" s="2">
        <v>500</v>
      </c>
    </row>
    <row r="2380" spans="2:13" ht="12.75" hidden="1">
      <c r="B2380" s="67"/>
      <c r="C2380" s="63"/>
      <c r="D2380" s="63"/>
      <c r="E2380" s="63"/>
      <c r="F2380" s="66"/>
      <c r="H2380" s="5">
        <f t="shared" si="100"/>
        <v>0</v>
      </c>
      <c r="I2380" s="21">
        <f t="shared" si="99"/>
        <v>0</v>
      </c>
      <c r="M2380" s="2">
        <v>500</v>
      </c>
    </row>
    <row r="2381" spans="2:13" ht="12.75" hidden="1">
      <c r="B2381" s="67"/>
      <c r="C2381" s="63"/>
      <c r="D2381" s="63"/>
      <c r="E2381" s="63"/>
      <c r="F2381" s="66"/>
      <c r="H2381" s="5">
        <f t="shared" si="100"/>
        <v>0</v>
      </c>
      <c r="I2381" s="21">
        <f t="shared" si="99"/>
        <v>0</v>
      </c>
      <c r="M2381" s="2">
        <v>500</v>
      </c>
    </row>
    <row r="2382" spans="2:13" ht="12.75" hidden="1">
      <c r="B2382" s="67"/>
      <c r="C2382" s="63"/>
      <c r="D2382" s="63"/>
      <c r="E2382" s="63"/>
      <c r="F2382" s="66"/>
      <c r="H2382" s="5">
        <f t="shared" si="100"/>
        <v>0</v>
      </c>
      <c r="I2382" s="21">
        <f t="shared" si="99"/>
        <v>0</v>
      </c>
      <c r="M2382" s="2">
        <v>500</v>
      </c>
    </row>
    <row r="2383" spans="2:13" ht="12.75" hidden="1">
      <c r="B2383" s="67"/>
      <c r="C2383" s="63"/>
      <c r="D2383" s="63"/>
      <c r="E2383" s="63"/>
      <c r="F2383" s="66"/>
      <c r="H2383" s="5">
        <f t="shared" si="100"/>
        <v>0</v>
      </c>
      <c r="I2383" s="21">
        <f t="shared" si="99"/>
        <v>0</v>
      </c>
      <c r="M2383" s="2">
        <v>500</v>
      </c>
    </row>
    <row r="2384" spans="2:13" ht="12.75" hidden="1">
      <c r="B2384" s="67"/>
      <c r="C2384" s="63"/>
      <c r="D2384" s="63"/>
      <c r="E2384" s="63"/>
      <c r="F2384" s="66"/>
      <c r="H2384" s="5">
        <f t="shared" si="100"/>
        <v>0</v>
      </c>
      <c r="I2384" s="21">
        <f t="shared" si="99"/>
        <v>0</v>
      </c>
      <c r="M2384" s="2">
        <v>500</v>
      </c>
    </row>
    <row r="2385" spans="2:13" ht="12.75" hidden="1">
      <c r="B2385" s="67"/>
      <c r="C2385" s="63"/>
      <c r="D2385" s="63"/>
      <c r="E2385" s="63"/>
      <c r="F2385" s="66"/>
      <c r="H2385" s="5">
        <f t="shared" si="100"/>
        <v>0</v>
      </c>
      <c r="I2385" s="21">
        <f t="shared" si="99"/>
        <v>0</v>
      </c>
      <c r="M2385" s="2">
        <v>500</v>
      </c>
    </row>
    <row r="2386" spans="2:13" ht="12.75" hidden="1">
      <c r="B2386" s="67"/>
      <c r="C2386" s="63"/>
      <c r="D2386" s="63"/>
      <c r="E2386" s="63"/>
      <c r="F2386" s="66"/>
      <c r="H2386" s="5">
        <f t="shared" si="100"/>
        <v>0</v>
      </c>
      <c r="I2386" s="21">
        <f t="shared" si="99"/>
        <v>0</v>
      </c>
      <c r="M2386" s="2">
        <v>500</v>
      </c>
    </row>
    <row r="2387" spans="2:13" ht="12.75" hidden="1">
      <c r="B2387" s="67"/>
      <c r="C2387" s="63"/>
      <c r="D2387" s="63"/>
      <c r="E2387" s="63"/>
      <c r="F2387" s="66"/>
      <c r="H2387" s="5">
        <f t="shared" si="100"/>
        <v>0</v>
      </c>
      <c r="I2387" s="21">
        <f t="shared" si="99"/>
        <v>0</v>
      </c>
      <c r="M2387" s="2">
        <v>500</v>
      </c>
    </row>
    <row r="2388" spans="2:13" ht="12.75" hidden="1">
      <c r="B2388" s="67"/>
      <c r="C2388" s="63"/>
      <c r="D2388" s="63"/>
      <c r="E2388" s="63"/>
      <c r="F2388" s="66"/>
      <c r="H2388" s="5">
        <f t="shared" si="100"/>
        <v>0</v>
      </c>
      <c r="I2388" s="21">
        <f t="shared" si="99"/>
        <v>0</v>
      </c>
      <c r="M2388" s="2">
        <v>500</v>
      </c>
    </row>
    <row r="2389" spans="2:13" ht="12.75" hidden="1">
      <c r="B2389" s="67"/>
      <c r="C2389" s="63"/>
      <c r="D2389" s="63"/>
      <c r="E2389" s="63"/>
      <c r="F2389" s="66"/>
      <c r="H2389" s="5">
        <f t="shared" si="100"/>
        <v>0</v>
      </c>
      <c r="I2389" s="21">
        <f t="shared" si="99"/>
        <v>0</v>
      </c>
      <c r="M2389" s="2">
        <v>500</v>
      </c>
    </row>
    <row r="2390" spans="2:13" ht="12.75" hidden="1">
      <c r="B2390" s="67"/>
      <c r="C2390" s="63"/>
      <c r="D2390" s="63"/>
      <c r="E2390" s="63"/>
      <c r="F2390" s="66"/>
      <c r="H2390" s="5">
        <f t="shared" si="100"/>
        <v>0</v>
      </c>
      <c r="I2390" s="21">
        <f t="shared" si="99"/>
        <v>0</v>
      </c>
      <c r="M2390" s="2">
        <v>500</v>
      </c>
    </row>
    <row r="2391" spans="2:13" ht="12.75" hidden="1">
      <c r="B2391" s="67"/>
      <c r="C2391" s="63"/>
      <c r="D2391" s="63"/>
      <c r="E2391" s="63"/>
      <c r="F2391" s="66"/>
      <c r="H2391" s="5">
        <f t="shared" si="100"/>
        <v>0</v>
      </c>
      <c r="I2391" s="21">
        <f t="shared" si="99"/>
        <v>0</v>
      </c>
      <c r="M2391" s="2">
        <v>500</v>
      </c>
    </row>
    <row r="2392" spans="2:13" ht="12.75" hidden="1">
      <c r="B2392" s="67"/>
      <c r="C2392" s="63"/>
      <c r="D2392" s="63"/>
      <c r="E2392" s="63"/>
      <c r="F2392" s="66"/>
      <c r="H2392" s="5">
        <f t="shared" si="100"/>
        <v>0</v>
      </c>
      <c r="I2392" s="21">
        <f t="shared" si="99"/>
        <v>0</v>
      </c>
      <c r="M2392" s="2">
        <v>500</v>
      </c>
    </row>
    <row r="2393" spans="2:13" ht="12.75" hidden="1">
      <c r="B2393" s="67"/>
      <c r="C2393" s="63"/>
      <c r="D2393" s="63"/>
      <c r="E2393" s="63"/>
      <c r="F2393" s="66"/>
      <c r="H2393" s="5">
        <f t="shared" si="100"/>
        <v>0</v>
      </c>
      <c r="I2393" s="21">
        <f t="shared" si="99"/>
        <v>0</v>
      </c>
      <c r="M2393" s="2">
        <v>500</v>
      </c>
    </row>
    <row r="2394" spans="2:13" ht="12.75" hidden="1">
      <c r="B2394" s="67"/>
      <c r="C2394" s="63"/>
      <c r="D2394" s="63"/>
      <c r="E2394" s="63"/>
      <c r="F2394" s="66"/>
      <c r="H2394" s="5">
        <f t="shared" si="100"/>
        <v>0</v>
      </c>
      <c r="I2394" s="21">
        <f t="shared" si="99"/>
        <v>0</v>
      </c>
      <c r="M2394" s="2">
        <v>500</v>
      </c>
    </row>
    <row r="2395" spans="2:13" ht="12.75" hidden="1">
      <c r="B2395" s="67"/>
      <c r="C2395" s="63"/>
      <c r="D2395" s="63"/>
      <c r="E2395" s="63"/>
      <c r="F2395" s="66"/>
      <c r="H2395" s="5">
        <f t="shared" si="100"/>
        <v>0</v>
      </c>
      <c r="I2395" s="21">
        <f t="shared" si="99"/>
        <v>0</v>
      </c>
      <c r="M2395" s="2">
        <v>500</v>
      </c>
    </row>
    <row r="2396" spans="2:13" ht="12.75" hidden="1">
      <c r="B2396" s="67"/>
      <c r="C2396" s="63"/>
      <c r="D2396" s="63"/>
      <c r="E2396" s="63"/>
      <c r="F2396" s="66"/>
      <c r="H2396" s="5">
        <f t="shared" si="100"/>
        <v>0</v>
      </c>
      <c r="I2396" s="21">
        <f t="shared" si="99"/>
        <v>0</v>
      </c>
      <c r="M2396" s="2">
        <v>500</v>
      </c>
    </row>
    <row r="2397" spans="2:13" ht="12.75" hidden="1">
      <c r="B2397" s="67"/>
      <c r="C2397" s="63"/>
      <c r="D2397" s="63"/>
      <c r="E2397" s="63"/>
      <c r="F2397" s="66"/>
      <c r="H2397" s="5">
        <f t="shared" si="100"/>
        <v>0</v>
      </c>
      <c r="I2397" s="21">
        <f t="shared" si="99"/>
        <v>0</v>
      </c>
      <c r="M2397" s="2">
        <v>500</v>
      </c>
    </row>
    <row r="2398" spans="2:13" ht="12.75" hidden="1">
      <c r="B2398" s="67"/>
      <c r="C2398" s="63"/>
      <c r="D2398" s="63"/>
      <c r="E2398" s="63"/>
      <c r="F2398" s="66"/>
      <c r="H2398" s="5">
        <f t="shared" si="100"/>
        <v>0</v>
      </c>
      <c r="I2398" s="21">
        <f t="shared" si="99"/>
        <v>0</v>
      </c>
      <c r="M2398" s="2">
        <v>500</v>
      </c>
    </row>
    <row r="2399" spans="2:13" ht="12.75" hidden="1">
      <c r="B2399" s="67"/>
      <c r="C2399" s="63"/>
      <c r="D2399" s="63"/>
      <c r="E2399" s="63"/>
      <c r="F2399" s="66"/>
      <c r="H2399" s="5">
        <f t="shared" si="100"/>
        <v>0</v>
      </c>
      <c r="I2399" s="21">
        <f t="shared" si="99"/>
        <v>0</v>
      </c>
      <c r="M2399" s="2">
        <v>500</v>
      </c>
    </row>
    <row r="2400" spans="2:13" ht="12.75" hidden="1">
      <c r="B2400" s="67"/>
      <c r="C2400" s="63"/>
      <c r="D2400" s="63"/>
      <c r="E2400" s="63"/>
      <c r="F2400" s="66"/>
      <c r="H2400" s="5">
        <f t="shared" si="100"/>
        <v>0</v>
      </c>
      <c r="I2400" s="21">
        <f t="shared" si="99"/>
        <v>0</v>
      </c>
      <c r="M2400" s="2">
        <v>500</v>
      </c>
    </row>
    <row r="2401" spans="2:13" ht="12.75" hidden="1">
      <c r="B2401" s="67"/>
      <c r="C2401" s="63"/>
      <c r="D2401" s="63"/>
      <c r="E2401" s="63"/>
      <c r="F2401" s="66"/>
      <c r="H2401" s="5">
        <f t="shared" si="100"/>
        <v>0</v>
      </c>
      <c r="I2401" s="21">
        <f t="shared" si="99"/>
        <v>0</v>
      </c>
      <c r="M2401" s="2">
        <v>500</v>
      </c>
    </row>
    <row r="2402" spans="2:13" ht="12.75" hidden="1">
      <c r="B2402" s="67"/>
      <c r="C2402" s="63"/>
      <c r="D2402" s="63"/>
      <c r="E2402" s="63"/>
      <c r="F2402" s="66"/>
      <c r="H2402" s="5">
        <f t="shared" si="100"/>
        <v>0</v>
      </c>
      <c r="I2402" s="21">
        <f t="shared" si="99"/>
        <v>0</v>
      </c>
      <c r="M2402" s="2">
        <v>500</v>
      </c>
    </row>
    <row r="2403" spans="2:13" ht="12.75" hidden="1">
      <c r="B2403" s="67"/>
      <c r="C2403" s="63"/>
      <c r="D2403" s="63"/>
      <c r="E2403" s="63"/>
      <c r="F2403" s="66"/>
      <c r="H2403" s="5">
        <f t="shared" si="100"/>
        <v>0</v>
      </c>
      <c r="I2403" s="21">
        <f t="shared" si="99"/>
        <v>0</v>
      </c>
      <c r="M2403" s="2">
        <v>500</v>
      </c>
    </row>
    <row r="2404" spans="2:13" ht="12.75" hidden="1">
      <c r="B2404" s="67"/>
      <c r="C2404" s="63"/>
      <c r="D2404" s="63"/>
      <c r="E2404" s="63"/>
      <c r="F2404" s="66"/>
      <c r="H2404" s="5">
        <f t="shared" si="100"/>
        <v>0</v>
      </c>
      <c r="I2404" s="21">
        <f t="shared" si="99"/>
        <v>0</v>
      </c>
      <c r="M2404" s="2">
        <v>500</v>
      </c>
    </row>
    <row r="2405" spans="2:13" ht="12.75" hidden="1">
      <c r="B2405" s="67"/>
      <c r="C2405" s="63"/>
      <c r="D2405" s="63"/>
      <c r="E2405" s="63"/>
      <c r="F2405" s="66"/>
      <c r="H2405" s="5">
        <f t="shared" si="100"/>
        <v>0</v>
      </c>
      <c r="I2405" s="21">
        <f t="shared" si="99"/>
        <v>0</v>
      </c>
      <c r="M2405" s="2">
        <v>500</v>
      </c>
    </row>
    <row r="2406" spans="2:13" ht="12.75" hidden="1">
      <c r="B2406" s="67"/>
      <c r="C2406" s="63"/>
      <c r="D2406" s="63"/>
      <c r="E2406" s="63"/>
      <c r="F2406" s="66"/>
      <c r="H2406" s="5">
        <f t="shared" si="100"/>
        <v>0</v>
      </c>
      <c r="I2406" s="21">
        <f t="shared" si="99"/>
        <v>0</v>
      </c>
      <c r="M2406" s="2">
        <v>500</v>
      </c>
    </row>
    <row r="2407" spans="2:13" ht="12.75" hidden="1">
      <c r="B2407" s="67"/>
      <c r="C2407" s="63"/>
      <c r="D2407" s="63"/>
      <c r="E2407" s="63"/>
      <c r="F2407" s="66"/>
      <c r="H2407" s="5">
        <f t="shared" si="100"/>
        <v>0</v>
      </c>
      <c r="I2407" s="21">
        <f t="shared" si="99"/>
        <v>0</v>
      </c>
      <c r="M2407" s="2">
        <v>500</v>
      </c>
    </row>
    <row r="2408" spans="2:13" ht="12.75" hidden="1">
      <c r="B2408" s="67"/>
      <c r="C2408" s="63"/>
      <c r="D2408" s="63"/>
      <c r="E2408" s="63"/>
      <c r="F2408" s="66"/>
      <c r="H2408" s="5">
        <f t="shared" si="100"/>
        <v>0</v>
      </c>
      <c r="I2408" s="21">
        <f t="shared" si="99"/>
        <v>0</v>
      </c>
      <c r="M2408" s="2">
        <v>500</v>
      </c>
    </row>
    <row r="2409" spans="2:13" ht="12.75" hidden="1">
      <c r="B2409" s="67"/>
      <c r="C2409" s="63"/>
      <c r="D2409" s="63"/>
      <c r="E2409" s="63"/>
      <c r="F2409" s="66"/>
      <c r="H2409" s="5">
        <f t="shared" si="100"/>
        <v>0</v>
      </c>
      <c r="I2409" s="21">
        <f t="shared" si="99"/>
        <v>0</v>
      </c>
      <c r="M2409" s="2">
        <v>500</v>
      </c>
    </row>
    <row r="2410" spans="2:13" ht="12.75" hidden="1">
      <c r="B2410" s="67"/>
      <c r="C2410" s="63"/>
      <c r="D2410" s="63"/>
      <c r="E2410" s="63"/>
      <c r="F2410" s="66"/>
      <c r="H2410" s="5">
        <f t="shared" si="100"/>
        <v>0</v>
      </c>
      <c r="I2410" s="21">
        <f t="shared" si="99"/>
        <v>0</v>
      </c>
      <c r="M2410" s="2">
        <v>500</v>
      </c>
    </row>
    <row r="2411" spans="2:13" ht="12.75" hidden="1">
      <c r="B2411" s="67"/>
      <c r="C2411" s="63"/>
      <c r="D2411" s="63"/>
      <c r="E2411" s="63"/>
      <c r="F2411" s="66"/>
      <c r="H2411" s="5">
        <f t="shared" si="100"/>
        <v>0</v>
      </c>
      <c r="I2411" s="21">
        <f aca="true" t="shared" si="101" ref="I2411:I2474">+B2411/M2411</f>
        <v>0</v>
      </c>
      <c r="M2411" s="2">
        <v>500</v>
      </c>
    </row>
    <row r="2412" spans="2:13" ht="12.75" hidden="1">
      <c r="B2412" s="67"/>
      <c r="C2412" s="63"/>
      <c r="D2412" s="63"/>
      <c r="E2412" s="63"/>
      <c r="F2412" s="66"/>
      <c r="H2412" s="5">
        <f t="shared" si="100"/>
        <v>0</v>
      </c>
      <c r="I2412" s="21">
        <f t="shared" si="101"/>
        <v>0</v>
      </c>
      <c r="M2412" s="2">
        <v>500</v>
      </c>
    </row>
    <row r="2413" spans="2:13" ht="12.75" hidden="1">
      <c r="B2413" s="67"/>
      <c r="C2413" s="63"/>
      <c r="D2413" s="63"/>
      <c r="E2413" s="63"/>
      <c r="F2413" s="66"/>
      <c r="H2413" s="5">
        <f t="shared" si="100"/>
        <v>0</v>
      </c>
      <c r="I2413" s="21">
        <f t="shared" si="101"/>
        <v>0</v>
      </c>
      <c r="M2413" s="2">
        <v>500</v>
      </c>
    </row>
    <row r="2414" spans="2:13" ht="12.75" hidden="1">
      <c r="B2414" s="67"/>
      <c r="C2414" s="63"/>
      <c r="D2414" s="63"/>
      <c r="E2414" s="63"/>
      <c r="F2414" s="66"/>
      <c r="H2414" s="5">
        <f t="shared" si="100"/>
        <v>0</v>
      </c>
      <c r="I2414" s="21">
        <f t="shared" si="101"/>
        <v>0</v>
      </c>
      <c r="M2414" s="2">
        <v>500</v>
      </c>
    </row>
    <row r="2415" spans="2:13" ht="12.75" hidden="1">
      <c r="B2415" s="67"/>
      <c r="C2415" s="63"/>
      <c r="D2415" s="63"/>
      <c r="E2415" s="63"/>
      <c r="F2415" s="66"/>
      <c r="H2415" s="5">
        <f t="shared" si="100"/>
        <v>0</v>
      </c>
      <c r="I2415" s="21">
        <f t="shared" si="101"/>
        <v>0</v>
      </c>
      <c r="M2415" s="2">
        <v>500</v>
      </c>
    </row>
    <row r="2416" spans="2:13" ht="12.75" hidden="1">
      <c r="B2416" s="67"/>
      <c r="C2416" s="63"/>
      <c r="D2416" s="63"/>
      <c r="E2416" s="63"/>
      <c r="F2416" s="66"/>
      <c r="H2416" s="5">
        <f t="shared" si="100"/>
        <v>0</v>
      </c>
      <c r="I2416" s="21">
        <f t="shared" si="101"/>
        <v>0</v>
      </c>
      <c r="M2416" s="2">
        <v>500</v>
      </c>
    </row>
    <row r="2417" spans="2:13" ht="12.75" hidden="1">
      <c r="B2417" s="67"/>
      <c r="C2417" s="63"/>
      <c r="D2417" s="63"/>
      <c r="E2417" s="63"/>
      <c r="F2417" s="66"/>
      <c r="H2417" s="5">
        <f t="shared" si="100"/>
        <v>0</v>
      </c>
      <c r="I2417" s="21">
        <f t="shared" si="101"/>
        <v>0</v>
      </c>
      <c r="M2417" s="2">
        <v>500</v>
      </c>
    </row>
    <row r="2418" spans="2:13" ht="12.75" hidden="1">
      <c r="B2418" s="67"/>
      <c r="C2418" s="63"/>
      <c r="D2418" s="63"/>
      <c r="E2418" s="63"/>
      <c r="F2418" s="66"/>
      <c r="H2418" s="5">
        <f t="shared" si="100"/>
        <v>0</v>
      </c>
      <c r="I2418" s="21">
        <f t="shared" si="101"/>
        <v>0</v>
      </c>
      <c r="M2418" s="2">
        <v>500</v>
      </c>
    </row>
    <row r="2419" spans="2:13" ht="12.75" hidden="1">
      <c r="B2419" s="67"/>
      <c r="C2419" s="63"/>
      <c r="D2419" s="63"/>
      <c r="E2419" s="63"/>
      <c r="F2419" s="66"/>
      <c r="H2419" s="5">
        <f t="shared" si="100"/>
        <v>0</v>
      </c>
      <c r="I2419" s="21">
        <f t="shared" si="101"/>
        <v>0</v>
      </c>
      <c r="M2419" s="2">
        <v>500</v>
      </c>
    </row>
    <row r="2420" spans="2:13" ht="12.75" hidden="1">
      <c r="B2420" s="67"/>
      <c r="C2420" s="63"/>
      <c r="D2420" s="63"/>
      <c r="E2420" s="63"/>
      <c r="F2420" s="66"/>
      <c r="H2420" s="5">
        <f t="shared" si="100"/>
        <v>0</v>
      </c>
      <c r="I2420" s="21">
        <f t="shared" si="101"/>
        <v>0</v>
      </c>
      <c r="M2420" s="2">
        <v>500</v>
      </c>
    </row>
    <row r="2421" spans="2:13" ht="12.75" hidden="1">
      <c r="B2421" s="67"/>
      <c r="C2421" s="63"/>
      <c r="D2421" s="63"/>
      <c r="E2421" s="63"/>
      <c r="F2421" s="66"/>
      <c r="H2421" s="5">
        <f t="shared" si="100"/>
        <v>0</v>
      </c>
      <c r="I2421" s="21">
        <f t="shared" si="101"/>
        <v>0</v>
      </c>
      <c r="M2421" s="2">
        <v>500</v>
      </c>
    </row>
    <row r="2422" spans="2:13" ht="12.75" hidden="1">
      <c r="B2422" s="67"/>
      <c r="C2422" s="63"/>
      <c r="D2422" s="63"/>
      <c r="E2422" s="63"/>
      <c r="F2422" s="66"/>
      <c r="H2422" s="5">
        <f t="shared" si="100"/>
        <v>0</v>
      </c>
      <c r="I2422" s="21">
        <f t="shared" si="101"/>
        <v>0</v>
      </c>
      <c r="M2422" s="2">
        <v>500</v>
      </c>
    </row>
    <row r="2423" spans="2:13" ht="12.75" hidden="1">
      <c r="B2423" s="67"/>
      <c r="C2423" s="63"/>
      <c r="D2423" s="63"/>
      <c r="E2423" s="63"/>
      <c r="F2423" s="66"/>
      <c r="H2423" s="5">
        <f aca="true" t="shared" si="102" ref="H2423:H2498">H2422-B2423</f>
        <v>0</v>
      </c>
      <c r="I2423" s="21">
        <f t="shared" si="101"/>
        <v>0</v>
      </c>
      <c r="M2423" s="2">
        <v>500</v>
      </c>
    </row>
    <row r="2424" spans="2:13" ht="12.75" hidden="1">
      <c r="B2424" s="67"/>
      <c r="C2424" s="63"/>
      <c r="D2424" s="63"/>
      <c r="E2424" s="63"/>
      <c r="F2424" s="66"/>
      <c r="H2424" s="5">
        <f t="shared" si="102"/>
        <v>0</v>
      </c>
      <c r="I2424" s="21">
        <f t="shared" si="101"/>
        <v>0</v>
      </c>
      <c r="M2424" s="2">
        <v>500</v>
      </c>
    </row>
    <row r="2425" spans="2:13" ht="12.75" hidden="1">
      <c r="B2425" s="67"/>
      <c r="C2425" s="63"/>
      <c r="D2425" s="63"/>
      <c r="E2425" s="63"/>
      <c r="F2425" s="66"/>
      <c r="H2425" s="5">
        <f t="shared" si="102"/>
        <v>0</v>
      </c>
      <c r="I2425" s="21">
        <f t="shared" si="101"/>
        <v>0</v>
      </c>
      <c r="M2425" s="2">
        <v>500</v>
      </c>
    </row>
    <row r="2426" spans="2:13" ht="12.75" hidden="1">
      <c r="B2426" s="67"/>
      <c r="C2426" s="63"/>
      <c r="D2426" s="63"/>
      <c r="E2426" s="63"/>
      <c r="F2426" s="66"/>
      <c r="H2426" s="5">
        <f t="shared" si="102"/>
        <v>0</v>
      </c>
      <c r="I2426" s="21">
        <f t="shared" si="101"/>
        <v>0</v>
      </c>
      <c r="M2426" s="2">
        <v>500</v>
      </c>
    </row>
    <row r="2427" spans="2:13" ht="12.75" hidden="1">
      <c r="B2427" s="67"/>
      <c r="C2427" s="63"/>
      <c r="D2427" s="63"/>
      <c r="E2427" s="63"/>
      <c r="F2427" s="66"/>
      <c r="H2427" s="5">
        <f t="shared" si="102"/>
        <v>0</v>
      </c>
      <c r="I2427" s="21">
        <f t="shared" si="101"/>
        <v>0</v>
      </c>
      <c r="M2427" s="2">
        <v>500</v>
      </c>
    </row>
    <row r="2428" spans="2:13" ht="12.75" hidden="1">
      <c r="B2428" s="67"/>
      <c r="C2428" s="63"/>
      <c r="D2428" s="63"/>
      <c r="E2428" s="63"/>
      <c r="F2428" s="66"/>
      <c r="H2428" s="5">
        <f t="shared" si="102"/>
        <v>0</v>
      </c>
      <c r="I2428" s="21">
        <f t="shared" si="101"/>
        <v>0</v>
      </c>
      <c r="M2428" s="2">
        <v>500</v>
      </c>
    </row>
    <row r="2429" spans="2:13" ht="12.75" hidden="1">
      <c r="B2429" s="67"/>
      <c r="C2429" s="63"/>
      <c r="D2429" s="63"/>
      <c r="E2429" s="63"/>
      <c r="F2429" s="66"/>
      <c r="H2429" s="5">
        <f t="shared" si="102"/>
        <v>0</v>
      </c>
      <c r="I2429" s="21">
        <f t="shared" si="101"/>
        <v>0</v>
      </c>
      <c r="M2429" s="2">
        <v>500</v>
      </c>
    </row>
    <row r="2430" spans="2:13" ht="12.75" hidden="1">
      <c r="B2430" s="67"/>
      <c r="C2430" s="63"/>
      <c r="D2430" s="63"/>
      <c r="E2430" s="63"/>
      <c r="F2430" s="66"/>
      <c r="H2430" s="5">
        <f t="shared" si="102"/>
        <v>0</v>
      </c>
      <c r="I2430" s="21">
        <f t="shared" si="101"/>
        <v>0</v>
      </c>
      <c r="M2430" s="2">
        <v>500</v>
      </c>
    </row>
    <row r="2431" spans="2:13" ht="12.75" hidden="1">
      <c r="B2431" s="67"/>
      <c r="C2431" s="63"/>
      <c r="D2431" s="63"/>
      <c r="E2431" s="63"/>
      <c r="F2431" s="66"/>
      <c r="H2431" s="5">
        <f t="shared" si="102"/>
        <v>0</v>
      </c>
      <c r="I2431" s="21">
        <f t="shared" si="101"/>
        <v>0</v>
      </c>
      <c r="M2431" s="2">
        <v>500</v>
      </c>
    </row>
    <row r="2432" spans="2:13" ht="12.75" hidden="1">
      <c r="B2432" s="67"/>
      <c r="C2432" s="63"/>
      <c r="D2432" s="63"/>
      <c r="E2432" s="63"/>
      <c r="F2432" s="66"/>
      <c r="H2432" s="5">
        <f t="shared" si="102"/>
        <v>0</v>
      </c>
      <c r="I2432" s="21">
        <f t="shared" si="101"/>
        <v>0</v>
      </c>
      <c r="M2432" s="2">
        <v>500</v>
      </c>
    </row>
    <row r="2433" spans="2:13" ht="12.75" hidden="1">
      <c r="B2433" s="67"/>
      <c r="C2433" s="63"/>
      <c r="D2433" s="63"/>
      <c r="E2433" s="63"/>
      <c r="F2433" s="66"/>
      <c r="H2433" s="5">
        <f t="shared" si="102"/>
        <v>0</v>
      </c>
      <c r="I2433" s="21">
        <f t="shared" si="101"/>
        <v>0</v>
      </c>
      <c r="M2433" s="2">
        <v>500</v>
      </c>
    </row>
    <row r="2434" spans="2:13" ht="12.75" hidden="1">
      <c r="B2434" s="67"/>
      <c r="C2434" s="63"/>
      <c r="D2434" s="63"/>
      <c r="E2434" s="63"/>
      <c r="F2434" s="66"/>
      <c r="H2434" s="5">
        <f t="shared" si="102"/>
        <v>0</v>
      </c>
      <c r="I2434" s="21">
        <f t="shared" si="101"/>
        <v>0</v>
      </c>
      <c r="M2434" s="2">
        <v>500</v>
      </c>
    </row>
    <row r="2435" spans="2:13" ht="12.75" hidden="1">
      <c r="B2435" s="67"/>
      <c r="C2435" s="63"/>
      <c r="D2435" s="63"/>
      <c r="E2435" s="63"/>
      <c r="F2435" s="66"/>
      <c r="H2435" s="5">
        <f t="shared" si="102"/>
        <v>0</v>
      </c>
      <c r="I2435" s="21">
        <f t="shared" si="101"/>
        <v>0</v>
      </c>
      <c r="M2435" s="2">
        <v>500</v>
      </c>
    </row>
    <row r="2436" spans="2:13" ht="12.75" hidden="1">
      <c r="B2436" s="67"/>
      <c r="C2436" s="63"/>
      <c r="D2436" s="63"/>
      <c r="E2436" s="63"/>
      <c r="F2436" s="66"/>
      <c r="H2436" s="5">
        <f t="shared" si="102"/>
        <v>0</v>
      </c>
      <c r="I2436" s="21">
        <f t="shared" si="101"/>
        <v>0</v>
      </c>
      <c r="M2436" s="2">
        <v>500</v>
      </c>
    </row>
    <row r="2437" spans="2:13" ht="12.75" hidden="1">
      <c r="B2437" s="67"/>
      <c r="C2437" s="63"/>
      <c r="D2437" s="63"/>
      <c r="E2437" s="63"/>
      <c r="F2437" s="66"/>
      <c r="H2437" s="5">
        <f t="shared" si="102"/>
        <v>0</v>
      </c>
      <c r="I2437" s="21">
        <f t="shared" si="101"/>
        <v>0</v>
      </c>
      <c r="M2437" s="2">
        <v>500</v>
      </c>
    </row>
    <row r="2438" spans="2:13" ht="12.75" hidden="1">
      <c r="B2438" s="67"/>
      <c r="C2438" s="63"/>
      <c r="D2438" s="63"/>
      <c r="E2438" s="63"/>
      <c r="F2438" s="66"/>
      <c r="H2438" s="5">
        <f t="shared" si="102"/>
        <v>0</v>
      </c>
      <c r="I2438" s="21">
        <f t="shared" si="101"/>
        <v>0</v>
      </c>
      <c r="M2438" s="2">
        <v>500</v>
      </c>
    </row>
    <row r="2439" spans="2:13" ht="12.75" hidden="1">
      <c r="B2439" s="67"/>
      <c r="C2439" s="63"/>
      <c r="D2439" s="63"/>
      <c r="E2439" s="63"/>
      <c r="F2439" s="66"/>
      <c r="H2439" s="5">
        <f t="shared" si="102"/>
        <v>0</v>
      </c>
      <c r="I2439" s="21">
        <f t="shared" si="101"/>
        <v>0</v>
      </c>
      <c r="M2439" s="2">
        <v>500</v>
      </c>
    </row>
    <row r="2440" spans="2:13" ht="12.75" hidden="1">
      <c r="B2440" s="67"/>
      <c r="C2440" s="63"/>
      <c r="D2440" s="63"/>
      <c r="E2440" s="63"/>
      <c r="F2440" s="66"/>
      <c r="H2440" s="5">
        <f t="shared" si="102"/>
        <v>0</v>
      </c>
      <c r="I2440" s="21">
        <f t="shared" si="101"/>
        <v>0</v>
      </c>
      <c r="M2440" s="2">
        <v>500</v>
      </c>
    </row>
    <row r="2441" spans="2:13" ht="12.75" hidden="1">
      <c r="B2441" s="67"/>
      <c r="C2441" s="63"/>
      <c r="D2441" s="63"/>
      <c r="E2441" s="63"/>
      <c r="F2441" s="66"/>
      <c r="H2441" s="5">
        <f t="shared" si="102"/>
        <v>0</v>
      </c>
      <c r="I2441" s="21">
        <f t="shared" si="101"/>
        <v>0</v>
      </c>
      <c r="M2441" s="2">
        <v>500</v>
      </c>
    </row>
    <row r="2442" spans="2:13" ht="12.75" hidden="1">
      <c r="B2442" s="67"/>
      <c r="C2442" s="63"/>
      <c r="D2442" s="63"/>
      <c r="E2442" s="63"/>
      <c r="F2442" s="66"/>
      <c r="H2442" s="5">
        <f t="shared" si="102"/>
        <v>0</v>
      </c>
      <c r="I2442" s="21">
        <f t="shared" si="101"/>
        <v>0</v>
      </c>
      <c r="M2442" s="2">
        <v>500</v>
      </c>
    </row>
    <row r="2443" spans="2:13" ht="12.75" hidden="1">
      <c r="B2443" s="67"/>
      <c r="C2443" s="63"/>
      <c r="D2443" s="63"/>
      <c r="E2443" s="63"/>
      <c r="F2443" s="66"/>
      <c r="H2443" s="5">
        <f t="shared" si="102"/>
        <v>0</v>
      </c>
      <c r="I2443" s="21">
        <f t="shared" si="101"/>
        <v>0</v>
      </c>
      <c r="M2443" s="2">
        <v>500</v>
      </c>
    </row>
    <row r="2444" spans="2:13" ht="12.75" hidden="1">
      <c r="B2444" s="67"/>
      <c r="C2444" s="63"/>
      <c r="D2444" s="63"/>
      <c r="E2444" s="63"/>
      <c r="F2444" s="66"/>
      <c r="H2444" s="5">
        <f t="shared" si="102"/>
        <v>0</v>
      </c>
      <c r="I2444" s="21">
        <f t="shared" si="101"/>
        <v>0</v>
      </c>
      <c r="M2444" s="2">
        <v>500</v>
      </c>
    </row>
    <row r="2445" spans="2:13" ht="12.75" hidden="1">
      <c r="B2445" s="67"/>
      <c r="C2445" s="63"/>
      <c r="D2445" s="63"/>
      <c r="E2445" s="63"/>
      <c r="F2445" s="66"/>
      <c r="H2445" s="5">
        <f t="shared" si="102"/>
        <v>0</v>
      </c>
      <c r="I2445" s="21">
        <f t="shared" si="101"/>
        <v>0</v>
      </c>
      <c r="M2445" s="2">
        <v>500</v>
      </c>
    </row>
    <row r="2446" spans="2:13" ht="12.75" hidden="1">
      <c r="B2446" s="67"/>
      <c r="C2446" s="63"/>
      <c r="D2446" s="63"/>
      <c r="E2446" s="63"/>
      <c r="F2446" s="66"/>
      <c r="H2446" s="5">
        <f t="shared" si="102"/>
        <v>0</v>
      </c>
      <c r="I2446" s="21">
        <f t="shared" si="101"/>
        <v>0</v>
      </c>
      <c r="M2446" s="2">
        <v>500</v>
      </c>
    </row>
    <row r="2447" spans="2:13" ht="12.75" hidden="1">
      <c r="B2447" s="67"/>
      <c r="C2447" s="63"/>
      <c r="D2447" s="63"/>
      <c r="E2447" s="63"/>
      <c r="F2447" s="66"/>
      <c r="H2447" s="5">
        <f t="shared" si="102"/>
        <v>0</v>
      </c>
      <c r="I2447" s="21">
        <f t="shared" si="101"/>
        <v>0</v>
      </c>
      <c r="M2447" s="2">
        <v>500</v>
      </c>
    </row>
    <row r="2448" spans="2:13" ht="12.75" hidden="1">
      <c r="B2448" s="67"/>
      <c r="C2448" s="63"/>
      <c r="D2448" s="63"/>
      <c r="E2448" s="63"/>
      <c r="F2448" s="66"/>
      <c r="H2448" s="5">
        <f t="shared" si="102"/>
        <v>0</v>
      </c>
      <c r="I2448" s="21">
        <f t="shared" si="101"/>
        <v>0</v>
      </c>
      <c r="M2448" s="2">
        <v>500</v>
      </c>
    </row>
    <row r="2449" spans="2:13" ht="12.75" hidden="1">
      <c r="B2449" s="67"/>
      <c r="C2449" s="63"/>
      <c r="D2449" s="63"/>
      <c r="E2449" s="63"/>
      <c r="F2449" s="66"/>
      <c r="H2449" s="5">
        <f t="shared" si="102"/>
        <v>0</v>
      </c>
      <c r="I2449" s="21">
        <f t="shared" si="101"/>
        <v>0</v>
      </c>
      <c r="M2449" s="2">
        <v>500</v>
      </c>
    </row>
    <row r="2450" spans="2:13" ht="12.75" hidden="1">
      <c r="B2450" s="67"/>
      <c r="C2450" s="63"/>
      <c r="D2450" s="63"/>
      <c r="E2450" s="63"/>
      <c r="F2450" s="66"/>
      <c r="H2450" s="5">
        <f t="shared" si="102"/>
        <v>0</v>
      </c>
      <c r="I2450" s="21">
        <f t="shared" si="101"/>
        <v>0</v>
      </c>
      <c r="M2450" s="2">
        <v>500</v>
      </c>
    </row>
    <row r="2451" spans="2:13" ht="12.75" hidden="1">
      <c r="B2451" s="67"/>
      <c r="C2451" s="63"/>
      <c r="D2451" s="63"/>
      <c r="E2451" s="63"/>
      <c r="F2451" s="66"/>
      <c r="H2451" s="5">
        <f t="shared" si="102"/>
        <v>0</v>
      </c>
      <c r="I2451" s="21">
        <f t="shared" si="101"/>
        <v>0</v>
      </c>
      <c r="M2451" s="2">
        <v>500</v>
      </c>
    </row>
    <row r="2452" spans="2:13" ht="12.75" hidden="1">
      <c r="B2452" s="67"/>
      <c r="C2452" s="63"/>
      <c r="D2452" s="63"/>
      <c r="E2452" s="63"/>
      <c r="F2452" s="66"/>
      <c r="H2452" s="5">
        <f t="shared" si="102"/>
        <v>0</v>
      </c>
      <c r="I2452" s="21">
        <f t="shared" si="101"/>
        <v>0</v>
      </c>
      <c r="M2452" s="2">
        <v>500</v>
      </c>
    </row>
    <row r="2453" spans="2:13" ht="12.75" hidden="1">
      <c r="B2453" s="67"/>
      <c r="C2453" s="63"/>
      <c r="D2453" s="63"/>
      <c r="E2453" s="63"/>
      <c r="F2453" s="66"/>
      <c r="H2453" s="5">
        <f t="shared" si="102"/>
        <v>0</v>
      </c>
      <c r="I2453" s="21">
        <f t="shared" si="101"/>
        <v>0</v>
      </c>
      <c r="M2453" s="2">
        <v>500</v>
      </c>
    </row>
    <row r="2454" spans="2:13" ht="12.75" hidden="1">
      <c r="B2454" s="67"/>
      <c r="C2454" s="63"/>
      <c r="D2454" s="63"/>
      <c r="E2454" s="63"/>
      <c r="F2454" s="66"/>
      <c r="H2454" s="5">
        <f t="shared" si="102"/>
        <v>0</v>
      </c>
      <c r="I2454" s="21">
        <f t="shared" si="101"/>
        <v>0</v>
      </c>
      <c r="M2454" s="2">
        <v>500</v>
      </c>
    </row>
    <row r="2455" spans="2:13" ht="12.75" hidden="1">
      <c r="B2455" s="67"/>
      <c r="C2455" s="63"/>
      <c r="D2455" s="63"/>
      <c r="E2455" s="63"/>
      <c r="F2455" s="66"/>
      <c r="H2455" s="5">
        <f t="shared" si="102"/>
        <v>0</v>
      </c>
      <c r="I2455" s="21">
        <f t="shared" si="101"/>
        <v>0</v>
      </c>
      <c r="M2455" s="2">
        <v>500</v>
      </c>
    </row>
    <row r="2456" spans="2:13" ht="12.75" hidden="1">
      <c r="B2456" s="67"/>
      <c r="C2456" s="63"/>
      <c r="D2456" s="63"/>
      <c r="E2456" s="63"/>
      <c r="F2456" s="66"/>
      <c r="H2456" s="5">
        <f t="shared" si="102"/>
        <v>0</v>
      </c>
      <c r="I2456" s="21">
        <f t="shared" si="101"/>
        <v>0</v>
      </c>
      <c r="M2456" s="2">
        <v>500</v>
      </c>
    </row>
    <row r="2457" spans="2:13" ht="12.75" hidden="1">
      <c r="B2457" s="67"/>
      <c r="C2457" s="63"/>
      <c r="D2457" s="63"/>
      <c r="E2457" s="63"/>
      <c r="F2457" s="66"/>
      <c r="H2457" s="5">
        <f t="shared" si="102"/>
        <v>0</v>
      </c>
      <c r="I2457" s="21">
        <f t="shared" si="101"/>
        <v>0</v>
      </c>
      <c r="M2457" s="2">
        <v>500</v>
      </c>
    </row>
    <row r="2458" spans="2:13" ht="12.75" hidden="1">
      <c r="B2458" s="67"/>
      <c r="C2458" s="63"/>
      <c r="D2458" s="63"/>
      <c r="E2458" s="63"/>
      <c r="F2458" s="66"/>
      <c r="H2458" s="5">
        <f t="shared" si="102"/>
        <v>0</v>
      </c>
      <c r="I2458" s="21">
        <f t="shared" si="101"/>
        <v>0</v>
      </c>
      <c r="M2458" s="2">
        <v>500</v>
      </c>
    </row>
    <row r="2459" spans="2:13" ht="12.75" hidden="1">
      <c r="B2459" s="67"/>
      <c r="C2459" s="63"/>
      <c r="D2459" s="63"/>
      <c r="E2459" s="63"/>
      <c r="F2459" s="66"/>
      <c r="H2459" s="5">
        <f t="shared" si="102"/>
        <v>0</v>
      </c>
      <c r="I2459" s="21">
        <f t="shared" si="101"/>
        <v>0</v>
      </c>
      <c r="M2459" s="2">
        <v>500</v>
      </c>
    </row>
    <row r="2460" spans="2:13" ht="12.75" hidden="1">
      <c r="B2460" s="67"/>
      <c r="C2460" s="63"/>
      <c r="D2460" s="63"/>
      <c r="E2460" s="63"/>
      <c r="F2460" s="66"/>
      <c r="H2460" s="5">
        <f t="shared" si="102"/>
        <v>0</v>
      </c>
      <c r="I2460" s="21">
        <f t="shared" si="101"/>
        <v>0</v>
      </c>
      <c r="M2460" s="2">
        <v>500</v>
      </c>
    </row>
    <row r="2461" spans="2:13" ht="12.75" hidden="1">
      <c r="B2461" s="67"/>
      <c r="C2461" s="63"/>
      <c r="D2461" s="63"/>
      <c r="E2461" s="63"/>
      <c r="F2461" s="66"/>
      <c r="H2461" s="5">
        <f t="shared" si="102"/>
        <v>0</v>
      </c>
      <c r="I2461" s="21">
        <f t="shared" si="101"/>
        <v>0</v>
      </c>
      <c r="M2461" s="2">
        <v>500</v>
      </c>
    </row>
    <row r="2462" spans="2:13" ht="12.75" hidden="1">
      <c r="B2462" s="67"/>
      <c r="C2462" s="63"/>
      <c r="D2462" s="63"/>
      <c r="E2462" s="63"/>
      <c r="F2462" s="66"/>
      <c r="H2462" s="5">
        <f t="shared" si="102"/>
        <v>0</v>
      </c>
      <c r="I2462" s="21">
        <f t="shared" si="101"/>
        <v>0</v>
      </c>
      <c r="M2462" s="2">
        <v>500</v>
      </c>
    </row>
    <row r="2463" spans="2:13" ht="12.75" hidden="1">
      <c r="B2463" s="67"/>
      <c r="C2463" s="63"/>
      <c r="D2463" s="63"/>
      <c r="E2463" s="63"/>
      <c r="F2463" s="66"/>
      <c r="H2463" s="5">
        <f t="shared" si="102"/>
        <v>0</v>
      </c>
      <c r="I2463" s="21">
        <f t="shared" si="101"/>
        <v>0</v>
      </c>
      <c r="M2463" s="2">
        <v>500</v>
      </c>
    </row>
    <row r="2464" spans="2:13" ht="12.75" hidden="1">
      <c r="B2464" s="67"/>
      <c r="C2464" s="63"/>
      <c r="D2464" s="63"/>
      <c r="E2464" s="63"/>
      <c r="F2464" s="66"/>
      <c r="H2464" s="5">
        <f t="shared" si="102"/>
        <v>0</v>
      </c>
      <c r="I2464" s="21">
        <f t="shared" si="101"/>
        <v>0</v>
      </c>
      <c r="M2464" s="2">
        <v>500</v>
      </c>
    </row>
    <row r="2465" spans="2:13" ht="12.75" hidden="1">
      <c r="B2465" s="67"/>
      <c r="C2465" s="63"/>
      <c r="D2465" s="63"/>
      <c r="E2465" s="63"/>
      <c r="F2465" s="66"/>
      <c r="H2465" s="5">
        <f t="shared" si="102"/>
        <v>0</v>
      </c>
      <c r="I2465" s="21">
        <f t="shared" si="101"/>
        <v>0</v>
      </c>
      <c r="M2465" s="2">
        <v>500</v>
      </c>
    </row>
    <row r="2466" spans="2:13" ht="12.75" hidden="1">
      <c r="B2466" s="67"/>
      <c r="C2466" s="63"/>
      <c r="D2466" s="63"/>
      <c r="E2466" s="63"/>
      <c r="F2466" s="66"/>
      <c r="H2466" s="5">
        <f t="shared" si="102"/>
        <v>0</v>
      </c>
      <c r="I2466" s="21">
        <f t="shared" si="101"/>
        <v>0</v>
      </c>
      <c r="M2466" s="2">
        <v>500</v>
      </c>
    </row>
    <row r="2467" spans="2:13" ht="12.75" hidden="1">
      <c r="B2467" s="67"/>
      <c r="C2467" s="63"/>
      <c r="D2467" s="63"/>
      <c r="E2467" s="63"/>
      <c r="F2467" s="66"/>
      <c r="H2467" s="5">
        <f t="shared" si="102"/>
        <v>0</v>
      </c>
      <c r="I2467" s="21">
        <f t="shared" si="101"/>
        <v>0</v>
      </c>
      <c r="M2467" s="2">
        <v>500</v>
      </c>
    </row>
    <row r="2468" spans="2:13" ht="12.75" hidden="1">
      <c r="B2468" s="67"/>
      <c r="C2468" s="63"/>
      <c r="D2468" s="63"/>
      <c r="E2468" s="63"/>
      <c r="F2468" s="66"/>
      <c r="H2468" s="5">
        <f t="shared" si="102"/>
        <v>0</v>
      </c>
      <c r="I2468" s="21">
        <f t="shared" si="101"/>
        <v>0</v>
      </c>
      <c r="M2468" s="2">
        <v>500</v>
      </c>
    </row>
    <row r="2469" spans="2:13" ht="12.75" hidden="1">
      <c r="B2469" s="67"/>
      <c r="C2469" s="63"/>
      <c r="D2469" s="63"/>
      <c r="E2469" s="63"/>
      <c r="F2469" s="66"/>
      <c r="H2469" s="5">
        <f t="shared" si="102"/>
        <v>0</v>
      </c>
      <c r="I2469" s="21">
        <f t="shared" si="101"/>
        <v>0</v>
      </c>
      <c r="M2469" s="2">
        <v>500</v>
      </c>
    </row>
    <row r="2470" spans="2:13" ht="12.75" hidden="1">
      <c r="B2470" s="67"/>
      <c r="C2470" s="63"/>
      <c r="D2470" s="63"/>
      <c r="E2470" s="63"/>
      <c r="F2470" s="66"/>
      <c r="H2470" s="5">
        <f t="shared" si="102"/>
        <v>0</v>
      </c>
      <c r="I2470" s="21">
        <f t="shared" si="101"/>
        <v>0</v>
      </c>
      <c r="M2470" s="2">
        <v>500</v>
      </c>
    </row>
    <row r="2471" spans="2:13" ht="12.75" hidden="1">
      <c r="B2471" s="67"/>
      <c r="C2471" s="63"/>
      <c r="D2471" s="63"/>
      <c r="E2471" s="63"/>
      <c r="F2471" s="66"/>
      <c r="H2471" s="5">
        <f t="shared" si="102"/>
        <v>0</v>
      </c>
      <c r="I2471" s="21">
        <f t="shared" si="101"/>
        <v>0</v>
      </c>
      <c r="M2471" s="2">
        <v>500</v>
      </c>
    </row>
    <row r="2472" spans="2:13" ht="12.75" hidden="1">
      <c r="B2472" s="67"/>
      <c r="C2472" s="63"/>
      <c r="D2472" s="63"/>
      <c r="E2472" s="63"/>
      <c r="F2472" s="66"/>
      <c r="H2472" s="5">
        <f t="shared" si="102"/>
        <v>0</v>
      </c>
      <c r="I2472" s="21">
        <f t="shared" si="101"/>
        <v>0</v>
      </c>
      <c r="M2472" s="2">
        <v>500</v>
      </c>
    </row>
    <row r="2473" spans="2:13" ht="12.75" hidden="1">
      <c r="B2473" s="67"/>
      <c r="C2473" s="63"/>
      <c r="D2473" s="63"/>
      <c r="E2473" s="63"/>
      <c r="F2473" s="66"/>
      <c r="H2473" s="5">
        <f t="shared" si="102"/>
        <v>0</v>
      </c>
      <c r="I2473" s="21">
        <f t="shared" si="101"/>
        <v>0</v>
      </c>
      <c r="M2473" s="2">
        <v>500</v>
      </c>
    </row>
    <row r="2474" spans="2:13" ht="12.75" hidden="1">
      <c r="B2474" s="67"/>
      <c r="C2474" s="63"/>
      <c r="D2474" s="63"/>
      <c r="E2474" s="63"/>
      <c r="F2474" s="66"/>
      <c r="H2474" s="5">
        <f t="shared" si="102"/>
        <v>0</v>
      </c>
      <c r="I2474" s="21">
        <f t="shared" si="101"/>
        <v>0</v>
      </c>
      <c r="M2474" s="2">
        <v>500</v>
      </c>
    </row>
    <row r="2475" spans="2:13" ht="12.75" hidden="1">
      <c r="B2475" s="67"/>
      <c r="C2475" s="63"/>
      <c r="D2475" s="63"/>
      <c r="E2475" s="63"/>
      <c r="F2475" s="66"/>
      <c r="H2475" s="5">
        <f t="shared" si="102"/>
        <v>0</v>
      </c>
      <c r="I2475" s="21">
        <f aca="true" t="shared" si="103" ref="I2475:I2538">+B2475/M2475</f>
        <v>0</v>
      </c>
      <c r="M2475" s="2">
        <v>500</v>
      </c>
    </row>
    <row r="2476" spans="2:13" ht="12.75" hidden="1">
      <c r="B2476" s="67"/>
      <c r="C2476" s="63"/>
      <c r="D2476" s="63"/>
      <c r="E2476" s="63"/>
      <c r="F2476" s="66"/>
      <c r="H2476" s="5">
        <f t="shared" si="102"/>
        <v>0</v>
      </c>
      <c r="I2476" s="21">
        <f t="shared" si="103"/>
        <v>0</v>
      </c>
      <c r="M2476" s="2">
        <v>500</v>
      </c>
    </row>
    <row r="2477" spans="2:13" ht="12.75" hidden="1">
      <c r="B2477" s="67"/>
      <c r="C2477" s="63"/>
      <c r="D2477" s="63"/>
      <c r="E2477" s="63"/>
      <c r="F2477" s="66"/>
      <c r="H2477" s="5">
        <f t="shared" si="102"/>
        <v>0</v>
      </c>
      <c r="I2477" s="21">
        <f t="shared" si="103"/>
        <v>0</v>
      </c>
      <c r="M2477" s="2">
        <v>500</v>
      </c>
    </row>
    <row r="2478" spans="2:13" ht="12.75" hidden="1">
      <c r="B2478" s="67"/>
      <c r="C2478" s="63"/>
      <c r="D2478" s="63"/>
      <c r="E2478" s="63"/>
      <c r="F2478" s="66"/>
      <c r="H2478" s="5">
        <f t="shared" si="102"/>
        <v>0</v>
      </c>
      <c r="I2478" s="21">
        <f t="shared" si="103"/>
        <v>0</v>
      </c>
      <c r="M2478" s="2">
        <v>500</v>
      </c>
    </row>
    <row r="2479" spans="2:13" ht="12.75" hidden="1">
      <c r="B2479" s="67"/>
      <c r="C2479" s="63"/>
      <c r="D2479" s="63"/>
      <c r="E2479" s="63"/>
      <c r="F2479" s="66"/>
      <c r="H2479" s="5">
        <f t="shared" si="102"/>
        <v>0</v>
      </c>
      <c r="I2479" s="21">
        <f t="shared" si="103"/>
        <v>0</v>
      </c>
      <c r="M2479" s="2">
        <v>500</v>
      </c>
    </row>
    <row r="2480" spans="2:13" ht="12.75" hidden="1">
      <c r="B2480" s="67"/>
      <c r="C2480" s="63"/>
      <c r="D2480" s="63"/>
      <c r="E2480" s="63"/>
      <c r="F2480" s="66"/>
      <c r="H2480" s="5">
        <f t="shared" si="102"/>
        <v>0</v>
      </c>
      <c r="I2480" s="21">
        <f t="shared" si="103"/>
        <v>0</v>
      </c>
      <c r="M2480" s="2">
        <v>500</v>
      </c>
    </row>
    <row r="2481" spans="2:13" ht="12.75" hidden="1">
      <c r="B2481" s="67"/>
      <c r="C2481" s="63"/>
      <c r="D2481" s="63"/>
      <c r="E2481" s="63"/>
      <c r="F2481" s="66"/>
      <c r="H2481" s="5">
        <f t="shared" si="102"/>
        <v>0</v>
      </c>
      <c r="I2481" s="21">
        <f t="shared" si="103"/>
        <v>0</v>
      </c>
      <c r="M2481" s="2">
        <v>500</v>
      </c>
    </row>
    <row r="2482" spans="2:13" ht="12.75" hidden="1">
      <c r="B2482" s="67"/>
      <c r="C2482" s="63"/>
      <c r="D2482" s="63"/>
      <c r="E2482" s="63"/>
      <c r="F2482" s="66"/>
      <c r="H2482" s="5">
        <f t="shared" si="102"/>
        <v>0</v>
      </c>
      <c r="I2482" s="21">
        <f t="shared" si="103"/>
        <v>0</v>
      </c>
      <c r="M2482" s="2">
        <v>500</v>
      </c>
    </row>
    <row r="2483" spans="2:13" ht="12.75" hidden="1">
      <c r="B2483" s="67"/>
      <c r="C2483" s="63"/>
      <c r="D2483" s="63"/>
      <c r="E2483" s="63"/>
      <c r="F2483" s="66"/>
      <c r="H2483" s="5">
        <f t="shared" si="102"/>
        <v>0</v>
      </c>
      <c r="I2483" s="21">
        <f t="shared" si="103"/>
        <v>0</v>
      </c>
      <c r="M2483" s="2">
        <v>500</v>
      </c>
    </row>
    <row r="2484" spans="2:13" ht="12.75" hidden="1">
      <c r="B2484" s="67"/>
      <c r="C2484" s="63"/>
      <c r="D2484" s="63"/>
      <c r="E2484" s="63"/>
      <c r="F2484" s="66"/>
      <c r="H2484" s="5">
        <f t="shared" si="102"/>
        <v>0</v>
      </c>
      <c r="I2484" s="21">
        <f t="shared" si="103"/>
        <v>0</v>
      </c>
      <c r="M2484" s="2">
        <v>500</v>
      </c>
    </row>
    <row r="2485" spans="2:13" ht="12.75" hidden="1">
      <c r="B2485" s="67"/>
      <c r="C2485" s="63"/>
      <c r="D2485" s="63"/>
      <c r="E2485" s="63"/>
      <c r="F2485" s="66"/>
      <c r="H2485" s="5">
        <f t="shared" si="102"/>
        <v>0</v>
      </c>
      <c r="I2485" s="21">
        <f t="shared" si="103"/>
        <v>0</v>
      </c>
      <c r="M2485" s="2">
        <v>500</v>
      </c>
    </row>
    <row r="2486" spans="2:13" ht="12.75" hidden="1">
      <c r="B2486" s="67"/>
      <c r="C2486" s="63"/>
      <c r="D2486" s="63"/>
      <c r="E2486" s="63"/>
      <c r="F2486" s="66"/>
      <c r="H2486" s="5">
        <f t="shared" si="102"/>
        <v>0</v>
      </c>
      <c r="I2486" s="21">
        <f t="shared" si="103"/>
        <v>0</v>
      </c>
      <c r="M2486" s="2">
        <v>500</v>
      </c>
    </row>
    <row r="2487" spans="2:13" ht="12.75" hidden="1">
      <c r="B2487" s="67"/>
      <c r="C2487" s="63"/>
      <c r="D2487" s="63"/>
      <c r="E2487" s="63"/>
      <c r="F2487" s="66"/>
      <c r="H2487" s="5">
        <f t="shared" si="102"/>
        <v>0</v>
      </c>
      <c r="I2487" s="21">
        <f t="shared" si="103"/>
        <v>0</v>
      </c>
      <c r="M2487" s="2">
        <v>500</v>
      </c>
    </row>
    <row r="2488" spans="2:13" ht="12.75" hidden="1">
      <c r="B2488" s="67"/>
      <c r="C2488" s="63"/>
      <c r="D2488" s="63"/>
      <c r="E2488" s="63"/>
      <c r="F2488" s="66"/>
      <c r="H2488" s="5">
        <f t="shared" si="102"/>
        <v>0</v>
      </c>
      <c r="I2488" s="21">
        <f t="shared" si="103"/>
        <v>0</v>
      </c>
      <c r="M2488" s="2">
        <v>500</v>
      </c>
    </row>
    <row r="2489" spans="2:13" ht="12.75" hidden="1">
      <c r="B2489" s="67"/>
      <c r="C2489" s="63"/>
      <c r="D2489" s="63"/>
      <c r="E2489" s="63"/>
      <c r="F2489" s="66"/>
      <c r="H2489" s="5">
        <f t="shared" si="102"/>
        <v>0</v>
      </c>
      <c r="I2489" s="21">
        <f t="shared" si="103"/>
        <v>0</v>
      </c>
      <c r="M2489" s="2">
        <v>500</v>
      </c>
    </row>
    <row r="2490" spans="2:13" ht="12.75" hidden="1">
      <c r="B2490" s="67"/>
      <c r="C2490" s="63"/>
      <c r="D2490" s="63"/>
      <c r="E2490" s="63"/>
      <c r="F2490" s="66"/>
      <c r="H2490" s="5">
        <f t="shared" si="102"/>
        <v>0</v>
      </c>
      <c r="I2490" s="21">
        <f t="shared" si="103"/>
        <v>0</v>
      </c>
      <c r="M2490" s="2">
        <v>500</v>
      </c>
    </row>
    <row r="2491" spans="2:13" ht="12.75" hidden="1">
      <c r="B2491" s="67"/>
      <c r="C2491" s="63"/>
      <c r="D2491" s="63"/>
      <c r="E2491" s="63"/>
      <c r="F2491" s="66"/>
      <c r="H2491" s="5">
        <f t="shared" si="102"/>
        <v>0</v>
      </c>
      <c r="I2491" s="21">
        <f t="shared" si="103"/>
        <v>0</v>
      </c>
      <c r="M2491" s="2">
        <v>500</v>
      </c>
    </row>
    <row r="2492" spans="2:13" ht="12.75" hidden="1">
      <c r="B2492" s="67"/>
      <c r="C2492" s="63"/>
      <c r="D2492" s="63"/>
      <c r="E2492" s="63"/>
      <c r="F2492" s="66"/>
      <c r="H2492" s="5">
        <f t="shared" si="102"/>
        <v>0</v>
      </c>
      <c r="I2492" s="21">
        <f t="shared" si="103"/>
        <v>0</v>
      </c>
      <c r="M2492" s="2">
        <v>500</v>
      </c>
    </row>
    <row r="2493" spans="2:13" ht="12.75" hidden="1">
      <c r="B2493" s="67"/>
      <c r="C2493" s="63"/>
      <c r="D2493" s="63"/>
      <c r="E2493" s="63"/>
      <c r="F2493" s="66"/>
      <c r="H2493" s="5">
        <f t="shared" si="102"/>
        <v>0</v>
      </c>
      <c r="I2493" s="21">
        <f t="shared" si="103"/>
        <v>0</v>
      </c>
      <c r="M2493" s="2">
        <v>500</v>
      </c>
    </row>
    <row r="2494" spans="2:13" ht="12.75" hidden="1">
      <c r="B2494" s="67"/>
      <c r="C2494" s="63"/>
      <c r="D2494" s="63"/>
      <c r="E2494" s="63"/>
      <c r="F2494" s="66"/>
      <c r="H2494" s="5">
        <f t="shared" si="102"/>
        <v>0</v>
      </c>
      <c r="I2494" s="21">
        <f t="shared" si="103"/>
        <v>0</v>
      </c>
      <c r="M2494" s="2">
        <v>500</v>
      </c>
    </row>
    <row r="2495" spans="2:13" ht="12.75" hidden="1">
      <c r="B2495" s="67"/>
      <c r="C2495" s="63"/>
      <c r="D2495" s="63"/>
      <c r="E2495" s="63"/>
      <c r="F2495" s="66"/>
      <c r="H2495" s="5">
        <f t="shared" si="102"/>
        <v>0</v>
      </c>
      <c r="I2495" s="21">
        <f t="shared" si="103"/>
        <v>0</v>
      </c>
      <c r="M2495" s="2">
        <v>500</v>
      </c>
    </row>
    <row r="2496" spans="2:13" ht="12.75" hidden="1">
      <c r="B2496" s="67"/>
      <c r="C2496" s="63"/>
      <c r="D2496" s="63"/>
      <c r="E2496" s="63"/>
      <c r="F2496" s="66"/>
      <c r="H2496" s="5">
        <f t="shared" si="102"/>
        <v>0</v>
      </c>
      <c r="I2496" s="21">
        <f t="shared" si="103"/>
        <v>0</v>
      </c>
      <c r="M2496" s="2">
        <v>500</v>
      </c>
    </row>
    <row r="2497" spans="2:13" ht="12.75" hidden="1">
      <c r="B2497" s="67"/>
      <c r="C2497" s="63"/>
      <c r="D2497" s="63"/>
      <c r="E2497" s="63"/>
      <c r="F2497" s="66"/>
      <c r="H2497" s="5">
        <f t="shared" si="102"/>
        <v>0</v>
      </c>
      <c r="I2497" s="21">
        <f t="shared" si="103"/>
        <v>0</v>
      </c>
      <c r="M2497" s="2">
        <v>500</v>
      </c>
    </row>
    <row r="2498" spans="2:13" ht="12.75" hidden="1">
      <c r="B2498" s="67"/>
      <c r="C2498" s="63"/>
      <c r="D2498" s="63"/>
      <c r="E2498" s="63"/>
      <c r="F2498" s="66"/>
      <c r="H2498" s="5">
        <f t="shared" si="102"/>
        <v>0</v>
      </c>
      <c r="I2498" s="21">
        <f t="shared" si="103"/>
        <v>0</v>
      </c>
      <c r="M2498" s="2">
        <v>500</v>
      </c>
    </row>
    <row r="2499" spans="2:13" ht="12.75" hidden="1">
      <c r="B2499" s="67"/>
      <c r="C2499" s="63"/>
      <c r="D2499" s="63"/>
      <c r="E2499" s="63"/>
      <c r="F2499" s="66"/>
      <c r="H2499" s="5">
        <f aca="true" t="shared" si="104" ref="H2499:H2551">H2498-B2499</f>
        <v>0</v>
      </c>
      <c r="I2499" s="21">
        <f t="shared" si="103"/>
        <v>0</v>
      </c>
      <c r="M2499" s="2">
        <v>500</v>
      </c>
    </row>
    <row r="2500" spans="2:13" ht="12.75" hidden="1">
      <c r="B2500" s="67"/>
      <c r="C2500" s="63"/>
      <c r="D2500" s="63"/>
      <c r="E2500" s="63"/>
      <c r="F2500" s="66"/>
      <c r="H2500" s="5">
        <f t="shared" si="104"/>
        <v>0</v>
      </c>
      <c r="I2500" s="21">
        <f t="shared" si="103"/>
        <v>0</v>
      </c>
      <c r="M2500" s="2">
        <v>500</v>
      </c>
    </row>
    <row r="2501" spans="2:13" ht="12.75" hidden="1">
      <c r="B2501" s="67"/>
      <c r="C2501" s="63"/>
      <c r="D2501" s="63"/>
      <c r="E2501" s="63"/>
      <c r="F2501" s="66"/>
      <c r="H2501" s="5">
        <f t="shared" si="104"/>
        <v>0</v>
      </c>
      <c r="I2501" s="21">
        <f t="shared" si="103"/>
        <v>0</v>
      </c>
      <c r="M2501" s="2">
        <v>500</v>
      </c>
    </row>
    <row r="2502" spans="2:13" ht="12.75" hidden="1">
      <c r="B2502" s="67"/>
      <c r="C2502" s="63"/>
      <c r="D2502" s="63"/>
      <c r="E2502" s="63"/>
      <c r="F2502" s="66"/>
      <c r="H2502" s="5">
        <f t="shared" si="104"/>
        <v>0</v>
      </c>
      <c r="I2502" s="21">
        <f t="shared" si="103"/>
        <v>0</v>
      </c>
      <c r="M2502" s="2">
        <v>500</v>
      </c>
    </row>
    <row r="2503" spans="2:13" ht="12.75" hidden="1">
      <c r="B2503" s="67"/>
      <c r="C2503" s="63"/>
      <c r="D2503" s="63"/>
      <c r="E2503" s="63"/>
      <c r="F2503" s="66"/>
      <c r="H2503" s="5">
        <f t="shared" si="104"/>
        <v>0</v>
      </c>
      <c r="I2503" s="21">
        <f t="shared" si="103"/>
        <v>0</v>
      </c>
      <c r="M2503" s="2">
        <v>500</v>
      </c>
    </row>
    <row r="2504" spans="2:13" ht="12.75" hidden="1">
      <c r="B2504" s="67"/>
      <c r="C2504" s="63"/>
      <c r="D2504" s="63"/>
      <c r="E2504" s="63"/>
      <c r="F2504" s="66"/>
      <c r="H2504" s="5">
        <f t="shared" si="104"/>
        <v>0</v>
      </c>
      <c r="I2504" s="21">
        <f t="shared" si="103"/>
        <v>0</v>
      </c>
      <c r="M2504" s="2">
        <v>500</v>
      </c>
    </row>
    <row r="2505" spans="2:13" ht="12.75" hidden="1">
      <c r="B2505" s="67"/>
      <c r="C2505" s="63"/>
      <c r="D2505" s="63"/>
      <c r="E2505" s="63"/>
      <c r="F2505" s="66"/>
      <c r="H2505" s="5">
        <f t="shared" si="104"/>
        <v>0</v>
      </c>
      <c r="I2505" s="21">
        <f t="shared" si="103"/>
        <v>0</v>
      </c>
      <c r="M2505" s="2">
        <v>500</v>
      </c>
    </row>
    <row r="2506" spans="2:13" ht="12.75" hidden="1">
      <c r="B2506" s="67"/>
      <c r="C2506" s="63"/>
      <c r="D2506" s="63"/>
      <c r="E2506" s="63"/>
      <c r="F2506" s="66"/>
      <c r="H2506" s="5">
        <f t="shared" si="104"/>
        <v>0</v>
      </c>
      <c r="I2506" s="21">
        <f t="shared" si="103"/>
        <v>0</v>
      </c>
      <c r="M2506" s="2">
        <v>500</v>
      </c>
    </row>
    <row r="2507" spans="2:13" ht="12.75" hidden="1">
      <c r="B2507" s="67"/>
      <c r="C2507" s="63"/>
      <c r="D2507" s="63"/>
      <c r="E2507" s="63"/>
      <c r="F2507" s="66"/>
      <c r="H2507" s="5">
        <f t="shared" si="104"/>
        <v>0</v>
      </c>
      <c r="I2507" s="21">
        <f t="shared" si="103"/>
        <v>0</v>
      </c>
      <c r="M2507" s="2">
        <v>500</v>
      </c>
    </row>
    <row r="2508" spans="2:13" ht="12.75" hidden="1">
      <c r="B2508" s="67"/>
      <c r="C2508" s="63"/>
      <c r="D2508" s="63"/>
      <c r="E2508" s="63"/>
      <c r="F2508" s="66"/>
      <c r="H2508" s="5">
        <f t="shared" si="104"/>
        <v>0</v>
      </c>
      <c r="I2508" s="21">
        <f t="shared" si="103"/>
        <v>0</v>
      </c>
      <c r="M2508" s="2">
        <v>500</v>
      </c>
    </row>
    <row r="2509" spans="2:13" ht="12.75" hidden="1">
      <c r="B2509" s="67"/>
      <c r="C2509" s="63"/>
      <c r="D2509" s="63"/>
      <c r="E2509" s="63"/>
      <c r="F2509" s="66"/>
      <c r="H2509" s="5">
        <f t="shared" si="104"/>
        <v>0</v>
      </c>
      <c r="I2509" s="21">
        <f t="shared" si="103"/>
        <v>0</v>
      </c>
      <c r="M2509" s="2">
        <v>500</v>
      </c>
    </row>
    <row r="2510" spans="2:13" ht="12.75" hidden="1">
      <c r="B2510" s="67"/>
      <c r="C2510" s="63"/>
      <c r="D2510" s="63"/>
      <c r="E2510" s="63"/>
      <c r="F2510" s="66"/>
      <c r="H2510" s="5">
        <f t="shared" si="104"/>
        <v>0</v>
      </c>
      <c r="I2510" s="21">
        <f t="shared" si="103"/>
        <v>0</v>
      </c>
      <c r="M2510" s="2">
        <v>500</v>
      </c>
    </row>
    <row r="2511" spans="2:13" ht="12.75" hidden="1">
      <c r="B2511" s="67"/>
      <c r="C2511" s="63"/>
      <c r="D2511" s="63"/>
      <c r="E2511" s="63"/>
      <c r="F2511" s="66"/>
      <c r="H2511" s="5">
        <f t="shared" si="104"/>
        <v>0</v>
      </c>
      <c r="I2511" s="21">
        <f t="shared" si="103"/>
        <v>0</v>
      </c>
      <c r="M2511" s="2">
        <v>500</v>
      </c>
    </row>
    <row r="2512" spans="2:13" ht="12.75" hidden="1">
      <c r="B2512" s="67"/>
      <c r="C2512" s="63"/>
      <c r="D2512" s="63"/>
      <c r="E2512" s="63"/>
      <c r="F2512" s="66"/>
      <c r="H2512" s="5">
        <f t="shared" si="104"/>
        <v>0</v>
      </c>
      <c r="I2512" s="21">
        <f t="shared" si="103"/>
        <v>0</v>
      </c>
      <c r="M2512" s="2">
        <v>500</v>
      </c>
    </row>
    <row r="2513" spans="2:13" ht="12.75" hidden="1">
      <c r="B2513" s="67"/>
      <c r="C2513" s="63"/>
      <c r="D2513" s="63"/>
      <c r="E2513" s="63"/>
      <c r="F2513" s="66"/>
      <c r="H2513" s="5">
        <f t="shared" si="104"/>
        <v>0</v>
      </c>
      <c r="I2513" s="21">
        <f t="shared" si="103"/>
        <v>0</v>
      </c>
      <c r="M2513" s="2">
        <v>500</v>
      </c>
    </row>
    <row r="2514" spans="2:13" ht="12.75" hidden="1">
      <c r="B2514" s="67"/>
      <c r="C2514" s="63"/>
      <c r="D2514" s="63"/>
      <c r="E2514" s="63"/>
      <c r="F2514" s="66"/>
      <c r="H2514" s="5">
        <f t="shared" si="104"/>
        <v>0</v>
      </c>
      <c r="I2514" s="21">
        <f t="shared" si="103"/>
        <v>0</v>
      </c>
      <c r="M2514" s="2">
        <v>500</v>
      </c>
    </row>
    <row r="2515" spans="2:13" ht="12.75" hidden="1">
      <c r="B2515" s="67"/>
      <c r="C2515" s="63"/>
      <c r="D2515" s="63"/>
      <c r="E2515" s="63"/>
      <c r="F2515" s="66"/>
      <c r="H2515" s="5">
        <f t="shared" si="104"/>
        <v>0</v>
      </c>
      <c r="I2515" s="21">
        <f t="shared" si="103"/>
        <v>0</v>
      </c>
      <c r="M2515" s="2">
        <v>500</v>
      </c>
    </row>
    <row r="2516" spans="2:13" ht="12.75" hidden="1">
      <c r="B2516" s="67"/>
      <c r="C2516" s="63"/>
      <c r="D2516" s="63"/>
      <c r="E2516" s="63"/>
      <c r="F2516" s="66"/>
      <c r="H2516" s="5">
        <f t="shared" si="104"/>
        <v>0</v>
      </c>
      <c r="I2516" s="21">
        <f t="shared" si="103"/>
        <v>0</v>
      </c>
      <c r="M2516" s="2">
        <v>500</v>
      </c>
    </row>
    <row r="2517" spans="2:13" ht="12.75" hidden="1">
      <c r="B2517" s="67"/>
      <c r="C2517" s="63"/>
      <c r="D2517" s="63"/>
      <c r="E2517" s="63"/>
      <c r="F2517" s="66"/>
      <c r="H2517" s="5">
        <f t="shared" si="104"/>
        <v>0</v>
      </c>
      <c r="I2517" s="21">
        <f t="shared" si="103"/>
        <v>0</v>
      </c>
      <c r="M2517" s="2">
        <v>500</v>
      </c>
    </row>
    <row r="2518" spans="2:13" ht="12.75" hidden="1">
      <c r="B2518" s="67"/>
      <c r="C2518" s="63"/>
      <c r="D2518" s="63"/>
      <c r="E2518" s="63"/>
      <c r="F2518" s="66"/>
      <c r="H2518" s="5">
        <f t="shared" si="104"/>
        <v>0</v>
      </c>
      <c r="I2518" s="21">
        <f t="shared" si="103"/>
        <v>0</v>
      </c>
      <c r="M2518" s="2">
        <v>500</v>
      </c>
    </row>
    <row r="2519" spans="2:13" ht="12.75" hidden="1">
      <c r="B2519" s="67"/>
      <c r="C2519" s="63"/>
      <c r="D2519" s="63"/>
      <c r="E2519" s="63"/>
      <c r="F2519" s="66"/>
      <c r="H2519" s="5">
        <f t="shared" si="104"/>
        <v>0</v>
      </c>
      <c r="I2519" s="21">
        <f t="shared" si="103"/>
        <v>0</v>
      </c>
      <c r="M2519" s="2">
        <v>500</v>
      </c>
    </row>
    <row r="2520" spans="2:13" ht="12.75" hidden="1">
      <c r="B2520" s="67"/>
      <c r="C2520" s="63"/>
      <c r="D2520" s="63"/>
      <c r="E2520" s="63"/>
      <c r="F2520" s="66"/>
      <c r="H2520" s="5">
        <f t="shared" si="104"/>
        <v>0</v>
      </c>
      <c r="I2520" s="21">
        <f t="shared" si="103"/>
        <v>0</v>
      </c>
      <c r="M2520" s="2">
        <v>500</v>
      </c>
    </row>
    <row r="2521" spans="2:13" ht="12.75" hidden="1">
      <c r="B2521" s="67"/>
      <c r="C2521" s="63"/>
      <c r="D2521" s="63"/>
      <c r="E2521" s="63"/>
      <c r="F2521" s="66"/>
      <c r="H2521" s="5">
        <f t="shared" si="104"/>
        <v>0</v>
      </c>
      <c r="I2521" s="21">
        <f t="shared" si="103"/>
        <v>0</v>
      </c>
      <c r="M2521" s="2">
        <v>500</v>
      </c>
    </row>
    <row r="2522" spans="2:13" ht="12.75" hidden="1">
      <c r="B2522" s="67"/>
      <c r="C2522" s="63"/>
      <c r="D2522" s="63"/>
      <c r="E2522" s="63"/>
      <c r="F2522" s="66"/>
      <c r="H2522" s="5">
        <f t="shared" si="104"/>
        <v>0</v>
      </c>
      <c r="I2522" s="21">
        <f t="shared" si="103"/>
        <v>0</v>
      </c>
      <c r="M2522" s="2">
        <v>500</v>
      </c>
    </row>
    <row r="2523" spans="2:13" ht="12.75" hidden="1">
      <c r="B2523" s="67"/>
      <c r="C2523" s="63"/>
      <c r="D2523" s="63"/>
      <c r="E2523" s="63"/>
      <c r="F2523" s="66"/>
      <c r="H2523" s="5">
        <f t="shared" si="104"/>
        <v>0</v>
      </c>
      <c r="I2523" s="21">
        <f t="shared" si="103"/>
        <v>0</v>
      </c>
      <c r="M2523" s="2">
        <v>500</v>
      </c>
    </row>
    <row r="2524" spans="2:13" ht="12.75" hidden="1">
      <c r="B2524" s="67"/>
      <c r="C2524" s="63"/>
      <c r="D2524" s="63"/>
      <c r="E2524" s="63"/>
      <c r="F2524" s="66"/>
      <c r="H2524" s="5">
        <f t="shared" si="104"/>
        <v>0</v>
      </c>
      <c r="I2524" s="21">
        <f t="shared" si="103"/>
        <v>0</v>
      </c>
      <c r="M2524" s="2">
        <v>500</v>
      </c>
    </row>
    <row r="2525" spans="2:13" ht="12.75" hidden="1">
      <c r="B2525" s="67"/>
      <c r="C2525" s="63"/>
      <c r="D2525" s="63"/>
      <c r="E2525" s="63"/>
      <c r="F2525" s="66"/>
      <c r="H2525" s="5">
        <f t="shared" si="104"/>
        <v>0</v>
      </c>
      <c r="I2525" s="21">
        <f t="shared" si="103"/>
        <v>0</v>
      </c>
      <c r="M2525" s="2">
        <v>500</v>
      </c>
    </row>
    <row r="2526" spans="2:13" ht="12.75" hidden="1">
      <c r="B2526" s="67"/>
      <c r="C2526" s="63"/>
      <c r="D2526" s="63"/>
      <c r="E2526" s="63"/>
      <c r="F2526" s="66"/>
      <c r="H2526" s="5">
        <f t="shared" si="104"/>
        <v>0</v>
      </c>
      <c r="I2526" s="21">
        <f t="shared" si="103"/>
        <v>0</v>
      </c>
      <c r="M2526" s="2">
        <v>500</v>
      </c>
    </row>
    <row r="2527" spans="2:13" ht="12.75" hidden="1">
      <c r="B2527" s="67"/>
      <c r="C2527" s="63"/>
      <c r="D2527" s="63"/>
      <c r="E2527" s="63"/>
      <c r="F2527" s="66"/>
      <c r="H2527" s="5">
        <f t="shared" si="104"/>
        <v>0</v>
      </c>
      <c r="I2527" s="21">
        <f t="shared" si="103"/>
        <v>0</v>
      </c>
      <c r="M2527" s="2">
        <v>500</v>
      </c>
    </row>
    <row r="2528" spans="2:13" ht="12.75" hidden="1">
      <c r="B2528" s="67"/>
      <c r="C2528" s="63"/>
      <c r="D2528" s="63"/>
      <c r="E2528" s="63"/>
      <c r="F2528" s="66"/>
      <c r="H2528" s="5">
        <f t="shared" si="104"/>
        <v>0</v>
      </c>
      <c r="I2528" s="21">
        <f t="shared" si="103"/>
        <v>0</v>
      </c>
      <c r="M2528" s="2">
        <v>500</v>
      </c>
    </row>
    <row r="2529" spans="2:13" ht="12.75" hidden="1">
      <c r="B2529" s="67"/>
      <c r="C2529" s="63"/>
      <c r="D2529" s="63"/>
      <c r="E2529" s="63"/>
      <c r="F2529" s="66"/>
      <c r="H2529" s="5">
        <f t="shared" si="104"/>
        <v>0</v>
      </c>
      <c r="I2529" s="21">
        <f t="shared" si="103"/>
        <v>0</v>
      </c>
      <c r="M2529" s="2">
        <v>500</v>
      </c>
    </row>
    <row r="2530" spans="2:13" ht="12.75" hidden="1">
      <c r="B2530" s="67"/>
      <c r="C2530" s="63"/>
      <c r="D2530" s="63"/>
      <c r="E2530" s="63"/>
      <c r="F2530" s="66"/>
      <c r="H2530" s="5">
        <f t="shared" si="104"/>
        <v>0</v>
      </c>
      <c r="I2530" s="21">
        <f t="shared" si="103"/>
        <v>0</v>
      </c>
      <c r="M2530" s="2">
        <v>500</v>
      </c>
    </row>
    <row r="2531" spans="2:13" ht="12.75" hidden="1">
      <c r="B2531" s="67"/>
      <c r="C2531" s="63"/>
      <c r="D2531" s="63"/>
      <c r="E2531" s="63"/>
      <c r="F2531" s="66"/>
      <c r="H2531" s="5">
        <f t="shared" si="104"/>
        <v>0</v>
      </c>
      <c r="I2531" s="21">
        <f t="shared" si="103"/>
        <v>0</v>
      </c>
      <c r="M2531" s="2">
        <v>500</v>
      </c>
    </row>
    <row r="2532" spans="2:13" ht="12.75" hidden="1">
      <c r="B2532" s="67"/>
      <c r="C2532" s="63"/>
      <c r="D2532" s="63"/>
      <c r="E2532" s="63"/>
      <c r="F2532" s="66"/>
      <c r="H2532" s="5">
        <f t="shared" si="104"/>
        <v>0</v>
      </c>
      <c r="I2532" s="21">
        <f t="shared" si="103"/>
        <v>0</v>
      </c>
      <c r="M2532" s="2">
        <v>500</v>
      </c>
    </row>
    <row r="2533" spans="2:13" ht="12.75" hidden="1">
      <c r="B2533" s="67"/>
      <c r="C2533" s="63"/>
      <c r="D2533" s="63"/>
      <c r="E2533" s="63"/>
      <c r="F2533" s="66"/>
      <c r="H2533" s="5">
        <f t="shared" si="104"/>
        <v>0</v>
      </c>
      <c r="I2533" s="21">
        <f t="shared" si="103"/>
        <v>0</v>
      </c>
      <c r="M2533" s="2">
        <v>500</v>
      </c>
    </row>
    <row r="2534" spans="2:13" ht="12.75" hidden="1">
      <c r="B2534" s="67"/>
      <c r="C2534" s="63"/>
      <c r="D2534" s="63"/>
      <c r="E2534" s="63"/>
      <c r="F2534" s="66"/>
      <c r="H2534" s="5">
        <f t="shared" si="104"/>
        <v>0</v>
      </c>
      <c r="I2534" s="21">
        <f t="shared" si="103"/>
        <v>0</v>
      </c>
      <c r="M2534" s="2">
        <v>500</v>
      </c>
    </row>
    <row r="2535" spans="2:13" ht="12.75" hidden="1">
      <c r="B2535" s="67"/>
      <c r="C2535" s="63"/>
      <c r="D2535" s="63"/>
      <c r="E2535" s="63"/>
      <c r="F2535" s="66"/>
      <c r="H2535" s="5">
        <f t="shared" si="104"/>
        <v>0</v>
      </c>
      <c r="I2535" s="21">
        <f t="shared" si="103"/>
        <v>0</v>
      </c>
      <c r="M2535" s="2">
        <v>500</v>
      </c>
    </row>
    <row r="2536" spans="2:13" ht="12.75" hidden="1">
      <c r="B2536" s="67"/>
      <c r="C2536" s="63"/>
      <c r="D2536" s="63"/>
      <c r="E2536" s="63"/>
      <c r="F2536" s="66"/>
      <c r="H2536" s="5">
        <f t="shared" si="104"/>
        <v>0</v>
      </c>
      <c r="I2536" s="21">
        <f t="shared" si="103"/>
        <v>0</v>
      </c>
      <c r="M2536" s="2">
        <v>500</v>
      </c>
    </row>
    <row r="2537" spans="2:13" ht="12.75" hidden="1">
      <c r="B2537" s="67"/>
      <c r="C2537" s="63"/>
      <c r="D2537" s="63"/>
      <c r="E2537" s="63"/>
      <c r="F2537" s="66"/>
      <c r="H2537" s="5">
        <f t="shared" si="104"/>
        <v>0</v>
      </c>
      <c r="I2537" s="21">
        <f t="shared" si="103"/>
        <v>0</v>
      </c>
      <c r="M2537" s="2">
        <v>500</v>
      </c>
    </row>
    <row r="2538" spans="2:13" ht="12.75" hidden="1">
      <c r="B2538" s="67"/>
      <c r="C2538" s="63"/>
      <c r="D2538" s="63"/>
      <c r="E2538" s="63"/>
      <c r="F2538" s="66"/>
      <c r="H2538" s="5">
        <f t="shared" si="104"/>
        <v>0</v>
      </c>
      <c r="I2538" s="21">
        <f t="shared" si="103"/>
        <v>0</v>
      </c>
      <c r="M2538" s="2">
        <v>500</v>
      </c>
    </row>
    <row r="2539" spans="2:13" ht="12.75" hidden="1">
      <c r="B2539" s="67"/>
      <c r="C2539" s="63"/>
      <c r="D2539" s="63"/>
      <c r="E2539" s="63"/>
      <c r="F2539" s="66"/>
      <c r="H2539" s="5">
        <f t="shared" si="104"/>
        <v>0</v>
      </c>
      <c r="I2539" s="21">
        <f aca="true" t="shared" si="105" ref="I2539:I2602">+B2539/M2539</f>
        <v>0</v>
      </c>
      <c r="M2539" s="2">
        <v>500</v>
      </c>
    </row>
    <row r="2540" spans="2:13" ht="12.75" hidden="1">
      <c r="B2540" s="67"/>
      <c r="C2540" s="63"/>
      <c r="D2540" s="63"/>
      <c r="E2540" s="63"/>
      <c r="F2540" s="66"/>
      <c r="H2540" s="5">
        <f t="shared" si="104"/>
        <v>0</v>
      </c>
      <c r="I2540" s="21">
        <f t="shared" si="105"/>
        <v>0</v>
      </c>
      <c r="M2540" s="2">
        <v>500</v>
      </c>
    </row>
    <row r="2541" spans="2:13" ht="12.75" hidden="1">
      <c r="B2541" s="67"/>
      <c r="C2541" s="63"/>
      <c r="D2541" s="63"/>
      <c r="E2541" s="63"/>
      <c r="F2541" s="66"/>
      <c r="H2541" s="5">
        <f t="shared" si="104"/>
        <v>0</v>
      </c>
      <c r="I2541" s="21">
        <f t="shared" si="105"/>
        <v>0</v>
      </c>
      <c r="M2541" s="2">
        <v>500</v>
      </c>
    </row>
    <row r="2542" spans="2:13" ht="12.75" hidden="1">
      <c r="B2542" s="67"/>
      <c r="C2542" s="63"/>
      <c r="D2542" s="63"/>
      <c r="E2542" s="63"/>
      <c r="F2542" s="66"/>
      <c r="H2542" s="5">
        <f t="shared" si="104"/>
        <v>0</v>
      </c>
      <c r="I2542" s="21">
        <f t="shared" si="105"/>
        <v>0</v>
      </c>
      <c r="M2542" s="2">
        <v>500</v>
      </c>
    </row>
    <row r="2543" spans="2:13" ht="12.75" hidden="1">
      <c r="B2543" s="67"/>
      <c r="C2543" s="63"/>
      <c r="D2543" s="63"/>
      <c r="E2543" s="63"/>
      <c r="F2543" s="66"/>
      <c r="H2543" s="5">
        <f t="shared" si="104"/>
        <v>0</v>
      </c>
      <c r="I2543" s="21">
        <f t="shared" si="105"/>
        <v>0</v>
      </c>
      <c r="M2543" s="2">
        <v>500</v>
      </c>
    </row>
    <row r="2544" spans="2:13" ht="12.75" hidden="1">
      <c r="B2544" s="67"/>
      <c r="C2544" s="63"/>
      <c r="D2544" s="63"/>
      <c r="E2544" s="63"/>
      <c r="F2544" s="66"/>
      <c r="H2544" s="5">
        <f t="shared" si="104"/>
        <v>0</v>
      </c>
      <c r="I2544" s="21">
        <f t="shared" si="105"/>
        <v>0</v>
      </c>
      <c r="M2544" s="2">
        <v>500</v>
      </c>
    </row>
    <row r="2545" spans="2:13" ht="12.75" hidden="1">
      <c r="B2545" s="67"/>
      <c r="C2545" s="63"/>
      <c r="D2545" s="63"/>
      <c r="E2545" s="63"/>
      <c r="F2545" s="66"/>
      <c r="H2545" s="5">
        <f t="shared" si="104"/>
        <v>0</v>
      </c>
      <c r="I2545" s="21">
        <f t="shared" si="105"/>
        <v>0</v>
      </c>
      <c r="M2545" s="2">
        <v>500</v>
      </c>
    </row>
    <row r="2546" spans="2:13" ht="12.75" hidden="1">
      <c r="B2546" s="67"/>
      <c r="C2546" s="63"/>
      <c r="D2546" s="63"/>
      <c r="E2546" s="63"/>
      <c r="F2546" s="66"/>
      <c r="H2546" s="5">
        <f t="shared" si="104"/>
        <v>0</v>
      </c>
      <c r="I2546" s="21">
        <f t="shared" si="105"/>
        <v>0</v>
      </c>
      <c r="M2546" s="2">
        <v>500</v>
      </c>
    </row>
    <row r="2547" spans="2:13" ht="12.75" hidden="1">
      <c r="B2547" s="67"/>
      <c r="C2547" s="63"/>
      <c r="D2547" s="63"/>
      <c r="E2547" s="63"/>
      <c r="F2547" s="66"/>
      <c r="H2547" s="5">
        <f t="shared" si="104"/>
        <v>0</v>
      </c>
      <c r="I2547" s="21">
        <f t="shared" si="105"/>
        <v>0</v>
      </c>
      <c r="M2547" s="2">
        <v>500</v>
      </c>
    </row>
    <row r="2548" spans="2:13" ht="12.75" hidden="1">
      <c r="B2548" s="67"/>
      <c r="C2548" s="63"/>
      <c r="D2548" s="63"/>
      <c r="E2548" s="63"/>
      <c r="F2548" s="66"/>
      <c r="H2548" s="5">
        <f t="shared" si="104"/>
        <v>0</v>
      </c>
      <c r="I2548" s="21">
        <f t="shared" si="105"/>
        <v>0</v>
      </c>
      <c r="M2548" s="2">
        <v>500</v>
      </c>
    </row>
    <row r="2549" spans="2:13" ht="12.75" hidden="1">
      <c r="B2549" s="67"/>
      <c r="C2549" s="63"/>
      <c r="D2549" s="63"/>
      <c r="E2549" s="63"/>
      <c r="F2549" s="66"/>
      <c r="H2549" s="5">
        <f t="shared" si="104"/>
        <v>0</v>
      </c>
      <c r="I2549" s="21">
        <f t="shared" si="105"/>
        <v>0</v>
      </c>
      <c r="M2549" s="2">
        <v>500</v>
      </c>
    </row>
    <row r="2550" spans="2:13" ht="12.75" hidden="1">
      <c r="B2550" s="67"/>
      <c r="C2550" s="63"/>
      <c r="D2550" s="63"/>
      <c r="E2550" s="63"/>
      <c r="F2550" s="66"/>
      <c r="H2550" s="5">
        <f t="shared" si="104"/>
        <v>0</v>
      </c>
      <c r="I2550" s="21">
        <f t="shared" si="105"/>
        <v>0</v>
      </c>
      <c r="M2550" s="2">
        <v>500</v>
      </c>
    </row>
    <row r="2551" spans="2:13" ht="12.75" hidden="1">
      <c r="B2551" s="67"/>
      <c r="C2551" s="63"/>
      <c r="D2551" s="63"/>
      <c r="E2551" s="63"/>
      <c r="F2551" s="66"/>
      <c r="H2551" s="5">
        <f t="shared" si="104"/>
        <v>0</v>
      </c>
      <c r="I2551" s="21">
        <f t="shared" si="105"/>
        <v>0</v>
      </c>
      <c r="M2551" s="2">
        <v>500</v>
      </c>
    </row>
    <row r="2552" spans="2:13" ht="12.75" hidden="1">
      <c r="B2552" s="250"/>
      <c r="C2552" s="63"/>
      <c r="D2552" s="63"/>
      <c r="E2552" s="63"/>
      <c r="F2552" s="66"/>
      <c r="H2552" s="5">
        <f>H2551-B2552</f>
        <v>0</v>
      </c>
      <c r="I2552" s="21">
        <f t="shared" si="105"/>
        <v>0</v>
      </c>
      <c r="M2552" s="2">
        <v>500</v>
      </c>
    </row>
    <row r="2553" spans="2:13" ht="12.75" hidden="1">
      <c r="B2553" s="67"/>
      <c r="C2553" s="63"/>
      <c r="D2553" s="63"/>
      <c r="E2553" s="63"/>
      <c r="F2553" s="66"/>
      <c r="H2553" s="5">
        <f aca="true" t="shared" si="106" ref="H2553:H2616">H2552-B2553</f>
        <v>0</v>
      </c>
      <c r="I2553" s="21">
        <f t="shared" si="105"/>
        <v>0</v>
      </c>
      <c r="M2553" s="2">
        <v>500</v>
      </c>
    </row>
    <row r="2554" spans="2:13" ht="12.75" hidden="1">
      <c r="B2554" s="67"/>
      <c r="C2554" s="63"/>
      <c r="D2554" s="63"/>
      <c r="E2554" s="63"/>
      <c r="F2554" s="66"/>
      <c r="H2554" s="5">
        <f t="shared" si="106"/>
        <v>0</v>
      </c>
      <c r="I2554" s="21">
        <f t="shared" si="105"/>
        <v>0</v>
      </c>
      <c r="M2554" s="2">
        <v>500</v>
      </c>
    </row>
    <row r="2555" spans="2:13" ht="12.75" hidden="1">
      <c r="B2555" s="67"/>
      <c r="C2555" s="63"/>
      <c r="D2555" s="63"/>
      <c r="E2555" s="63"/>
      <c r="F2555" s="66"/>
      <c r="H2555" s="5">
        <f t="shared" si="106"/>
        <v>0</v>
      </c>
      <c r="I2555" s="21">
        <f t="shared" si="105"/>
        <v>0</v>
      </c>
      <c r="M2555" s="2">
        <v>500</v>
      </c>
    </row>
    <row r="2556" spans="2:13" ht="12.75" hidden="1">
      <c r="B2556" s="67"/>
      <c r="C2556" s="63"/>
      <c r="D2556" s="63"/>
      <c r="E2556" s="63"/>
      <c r="F2556" s="66"/>
      <c r="H2556" s="5">
        <f t="shared" si="106"/>
        <v>0</v>
      </c>
      <c r="I2556" s="21">
        <f t="shared" si="105"/>
        <v>0</v>
      </c>
      <c r="M2556" s="2">
        <v>500</v>
      </c>
    </row>
    <row r="2557" spans="2:13" ht="12.75" hidden="1">
      <c r="B2557" s="67"/>
      <c r="C2557" s="63"/>
      <c r="D2557" s="63"/>
      <c r="E2557" s="63"/>
      <c r="F2557" s="66"/>
      <c r="H2557" s="5">
        <f t="shared" si="106"/>
        <v>0</v>
      </c>
      <c r="I2557" s="21">
        <f t="shared" si="105"/>
        <v>0</v>
      </c>
      <c r="M2557" s="2">
        <v>500</v>
      </c>
    </row>
    <row r="2558" spans="2:13" ht="12.75" hidden="1">
      <c r="B2558" s="67"/>
      <c r="C2558" s="63"/>
      <c r="D2558" s="63"/>
      <c r="E2558" s="63"/>
      <c r="F2558" s="66"/>
      <c r="H2558" s="5">
        <f t="shared" si="106"/>
        <v>0</v>
      </c>
      <c r="I2558" s="21">
        <f t="shared" si="105"/>
        <v>0</v>
      </c>
      <c r="M2558" s="2">
        <v>500</v>
      </c>
    </row>
    <row r="2559" spans="2:13" ht="12.75" hidden="1">
      <c r="B2559" s="67"/>
      <c r="C2559" s="63"/>
      <c r="D2559" s="63"/>
      <c r="E2559" s="63"/>
      <c r="F2559" s="66"/>
      <c r="H2559" s="5">
        <f t="shared" si="106"/>
        <v>0</v>
      </c>
      <c r="I2559" s="21">
        <f t="shared" si="105"/>
        <v>0</v>
      </c>
      <c r="M2559" s="2">
        <v>500</v>
      </c>
    </row>
    <row r="2560" spans="2:13" ht="12.75" hidden="1">
      <c r="B2560" s="67"/>
      <c r="C2560" s="63"/>
      <c r="D2560" s="63"/>
      <c r="E2560" s="63"/>
      <c r="F2560" s="66"/>
      <c r="H2560" s="5">
        <f t="shared" si="106"/>
        <v>0</v>
      </c>
      <c r="I2560" s="21">
        <f t="shared" si="105"/>
        <v>0</v>
      </c>
      <c r="M2560" s="2">
        <v>500</v>
      </c>
    </row>
    <row r="2561" spans="2:13" ht="12.75" hidden="1">
      <c r="B2561" s="67"/>
      <c r="C2561" s="63"/>
      <c r="D2561" s="63"/>
      <c r="E2561" s="63"/>
      <c r="F2561" s="66"/>
      <c r="H2561" s="5">
        <f t="shared" si="106"/>
        <v>0</v>
      </c>
      <c r="I2561" s="21">
        <f t="shared" si="105"/>
        <v>0</v>
      </c>
      <c r="M2561" s="2">
        <v>500</v>
      </c>
    </row>
    <row r="2562" spans="2:13" ht="12.75" hidden="1">
      <c r="B2562" s="67"/>
      <c r="C2562" s="63"/>
      <c r="D2562" s="63"/>
      <c r="E2562" s="63"/>
      <c r="F2562" s="66"/>
      <c r="H2562" s="5">
        <f t="shared" si="106"/>
        <v>0</v>
      </c>
      <c r="I2562" s="21">
        <f t="shared" si="105"/>
        <v>0</v>
      </c>
      <c r="M2562" s="2">
        <v>500</v>
      </c>
    </row>
    <row r="2563" spans="2:13" ht="12.75" hidden="1">
      <c r="B2563" s="67"/>
      <c r="C2563" s="63"/>
      <c r="D2563" s="63"/>
      <c r="E2563" s="63"/>
      <c r="F2563" s="66"/>
      <c r="H2563" s="5">
        <f t="shared" si="106"/>
        <v>0</v>
      </c>
      <c r="I2563" s="21">
        <f t="shared" si="105"/>
        <v>0</v>
      </c>
      <c r="M2563" s="2">
        <v>500</v>
      </c>
    </row>
    <row r="2564" spans="2:13" ht="12.75" hidden="1">
      <c r="B2564" s="67"/>
      <c r="C2564" s="63"/>
      <c r="D2564" s="63"/>
      <c r="E2564" s="63"/>
      <c r="F2564" s="66"/>
      <c r="H2564" s="5">
        <f t="shared" si="106"/>
        <v>0</v>
      </c>
      <c r="I2564" s="21">
        <f t="shared" si="105"/>
        <v>0</v>
      </c>
      <c r="M2564" s="2">
        <v>500</v>
      </c>
    </row>
    <row r="2565" spans="2:13" ht="12.75" hidden="1">
      <c r="B2565" s="67"/>
      <c r="C2565" s="63"/>
      <c r="D2565" s="63"/>
      <c r="E2565" s="63"/>
      <c r="F2565" s="66"/>
      <c r="H2565" s="5">
        <f t="shared" si="106"/>
        <v>0</v>
      </c>
      <c r="I2565" s="21">
        <f t="shared" si="105"/>
        <v>0</v>
      </c>
      <c r="M2565" s="2">
        <v>500</v>
      </c>
    </row>
    <row r="2566" spans="2:13" ht="12.75" hidden="1">
      <c r="B2566" s="67"/>
      <c r="C2566" s="63"/>
      <c r="D2566" s="63"/>
      <c r="E2566" s="63"/>
      <c r="F2566" s="66"/>
      <c r="H2566" s="5">
        <f t="shared" si="106"/>
        <v>0</v>
      </c>
      <c r="I2566" s="21">
        <f t="shared" si="105"/>
        <v>0</v>
      </c>
      <c r="M2566" s="2">
        <v>500</v>
      </c>
    </row>
    <row r="2567" spans="2:13" ht="12.75" hidden="1">
      <c r="B2567" s="67"/>
      <c r="C2567" s="63"/>
      <c r="D2567" s="63"/>
      <c r="E2567" s="63"/>
      <c r="F2567" s="66"/>
      <c r="H2567" s="5">
        <f t="shared" si="106"/>
        <v>0</v>
      </c>
      <c r="I2567" s="21">
        <f t="shared" si="105"/>
        <v>0</v>
      </c>
      <c r="M2567" s="2">
        <v>500</v>
      </c>
    </row>
    <row r="2568" spans="2:13" ht="12.75" hidden="1">
      <c r="B2568" s="67"/>
      <c r="C2568" s="63"/>
      <c r="D2568" s="63"/>
      <c r="E2568" s="63"/>
      <c r="F2568" s="66"/>
      <c r="H2568" s="5">
        <f t="shared" si="106"/>
        <v>0</v>
      </c>
      <c r="I2568" s="21">
        <f t="shared" si="105"/>
        <v>0</v>
      </c>
      <c r="M2568" s="2">
        <v>500</v>
      </c>
    </row>
    <row r="2569" spans="2:13" ht="12.75" hidden="1">
      <c r="B2569" s="67"/>
      <c r="C2569" s="63"/>
      <c r="D2569" s="63"/>
      <c r="E2569" s="63"/>
      <c r="F2569" s="66"/>
      <c r="H2569" s="5">
        <f t="shared" si="106"/>
        <v>0</v>
      </c>
      <c r="I2569" s="21">
        <f t="shared" si="105"/>
        <v>0</v>
      </c>
      <c r="M2569" s="2">
        <v>500</v>
      </c>
    </row>
    <row r="2570" spans="2:13" ht="12.75" hidden="1">
      <c r="B2570" s="67"/>
      <c r="C2570" s="63"/>
      <c r="D2570" s="63"/>
      <c r="E2570" s="63"/>
      <c r="F2570" s="66"/>
      <c r="H2570" s="5">
        <f t="shared" si="106"/>
        <v>0</v>
      </c>
      <c r="I2570" s="21">
        <f t="shared" si="105"/>
        <v>0</v>
      </c>
      <c r="M2570" s="2">
        <v>500</v>
      </c>
    </row>
    <row r="2571" spans="2:13" ht="12.75" hidden="1">
      <c r="B2571" s="67"/>
      <c r="C2571" s="63"/>
      <c r="D2571" s="63"/>
      <c r="E2571" s="63"/>
      <c r="F2571" s="66"/>
      <c r="H2571" s="5">
        <f t="shared" si="106"/>
        <v>0</v>
      </c>
      <c r="I2571" s="21">
        <f t="shared" si="105"/>
        <v>0</v>
      </c>
      <c r="M2571" s="2">
        <v>500</v>
      </c>
    </row>
    <row r="2572" spans="2:13" ht="12.75" hidden="1">
      <c r="B2572" s="67"/>
      <c r="C2572" s="63"/>
      <c r="D2572" s="63"/>
      <c r="E2572" s="63"/>
      <c r="F2572" s="66"/>
      <c r="H2572" s="5">
        <f t="shared" si="106"/>
        <v>0</v>
      </c>
      <c r="I2572" s="21">
        <f t="shared" si="105"/>
        <v>0</v>
      </c>
      <c r="M2572" s="2">
        <v>500</v>
      </c>
    </row>
    <row r="2573" spans="2:13" ht="12.75" hidden="1">
      <c r="B2573" s="67"/>
      <c r="C2573" s="63"/>
      <c r="D2573" s="63"/>
      <c r="E2573" s="63"/>
      <c r="F2573" s="66"/>
      <c r="H2573" s="5">
        <f t="shared" si="106"/>
        <v>0</v>
      </c>
      <c r="I2573" s="21">
        <f t="shared" si="105"/>
        <v>0</v>
      </c>
      <c r="M2573" s="2">
        <v>500</v>
      </c>
    </row>
    <row r="2574" spans="2:13" ht="12.75" hidden="1">
      <c r="B2574" s="67"/>
      <c r="C2574" s="63"/>
      <c r="D2574" s="63"/>
      <c r="E2574" s="63"/>
      <c r="F2574" s="66"/>
      <c r="H2574" s="5">
        <f t="shared" si="106"/>
        <v>0</v>
      </c>
      <c r="I2574" s="21">
        <f t="shared" si="105"/>
        <v>0</v>
      </c>
      <c r="M2574" s="2">
        <v>500</v>
      </c>
    </row>
    <row r="2575" spans="2:13" ht="12.75" hidden="1">
      <c r="B2575" s="67"/>
      <c r="C2575" s="63"/>
      <c r="D2575" s="63"/>
      <c r="E2575" s="63"/>
      <c r="F2575" s="66"/>
      <c r="H2575" s="5">
        <f t="shared" si="106"/>
        <v>0</v>
      </c>
      <c r="I2575" s="21">
        <f t="shared" si="105"/>
        <v>0</v>
      </c>
      <c r="M2575" s="2">
        <v>500</v>
      </c>
    </row>
    <row r="2576" spans="2:13" ht="12.75" hidden="1">
      <c r="B2576" s="67"/>
      <c r="C2576" s="63"/>
      <c r="D2576" s="63"/>
      <c r="E2576" s="63"/>
      <c r="F2576" s="66"/>
      <c r="H2576" s="5">
        <f t="shared" si="106"/>
        <v>0</v>
      </c>
      <c r="I2576" s="21">
        <f t="shared" si="105"/>
        <v>0</v>
      </c>
      <c r="M2576" s="2">
        <v>500</v>
      </c>
    </row>
    <row r="2577" spans="2:13" ht="12.75" hidden="1">
      <c r="B2577" s="67"/>
      <c r="C2577" s="63"/>
      <c r="D2577" s="63"/>
      <c r="E2577" s="63"/>
      <c r="F2577" s="66"/>
      <c r="H2577" s="5">
        <f t="shared" si="106"/>
        <v>0</v>
      </c>
      <c r="I2577" s="21">
        <f t="shared" si="105"/>
        <v>0</v>
      </c>
      <c r="M2577" s="2">
        <v>500</v>
      </c>
    </row>
    <row r="2578" spans="2:13" ht="12.75" hidden="1">
      <c r="B2578" s="67"/>
      <c r="C2578" s="63"/>
      <c r="D2578" s="63"/>
      <c r="E2578" s="63"/>
      <c r="F2578" s="66"/>
      <c r="H2578" s="5">
        <f t="shared" si="106"/>
        <v>0</v>
      </c>
      <c r="I2578" s="21">
        <f t="shared" si="105"/>
        <v>0</v>
      </c>
      <c r="M2578" s="2">
        <v>500</v>
      </c>
    </row>
    <row r="2579" spans="2:13" ht="12.75" hidden="1">
      <c r="B2579" s="67"/>
      <c r="C2579" s="63"/>
      <c r="D2579" s="63"/>
      <c r="E2579" s="63"/>
      <c r="F2579" s="66"/>
      <c r="H2579" s="5">
        <f t="shared" si="106"/>
        <v>0</v>
      </c>
      <c r="I2579" s="21">
        <f t="shared" si="105"/>
        <v>0</v>
      </c>
      <c r="M2579" s="2">
        <v>500</v>
      </c>
    </row>
    <row r="2580" spans="2:13" ht="12.75" hidden="1">
      <c r="B2580" s="67"/>
      <c r="C2580" s="63"/>
      <c r="D2580" s="63"/>
      <c r="E2580" s="63"/>
      <c r="F2580" s="66"/>
      <c r="H2580" s="5">
        <f t="shared" si="106"/>
        <v>0</v>
      </c>
      <c r="I2580" s="21">
        <f t="shared" si="105"/>
        <v>0</v>
      </c>
      <c r="M2580" s="2">
        <v>500</v>
      </c>
    </row>
    <row r="2581" spans="2:13" ht="12.75" hidden="1">
      <c r="B2581" s="67"/>
      <c r="C2581" s="63"/>
      <c r="D2581" s="63"/>
      <c r="E2581" s="63"/>
      <c r="F2581" s="66"/>
      <c r="H2581" s="5">
        <f t="shared" si="106"/>
        <v>0</v>
      </c>
      <c r="I2581" s="21">
        <f t="shared" si="105"/>
        <v>0</v>
      </c>
      <c r="M2581" s="2">
        <v>500</v>
      </c>
    </row>
    <row r="2582" spans="2:13" ht="12.75" hidden="1">
      <c r="B2582" s="67"/>
      <c r="C2582" s="63"/>
      <c r="D2582" s="63"/>
      <c r="E2582" s="63"/>
      <c r="F2582" s="66"/>
      <c r="H2582" s="5">
        <f t="shared" si="106"/>
        <v>0</v>
      </c>
      <c r="I2582" s="21">
        <f t="shared" si="105"/>
        <v>0</v>
      </c>
      <c r="M2582" s="2">
        <v>500</v>
      </c>
    </row>
    <row r="2583" spans="2:13" ht="12.75" hidden="1">
      <c r="B2583" s="67"/>
      <c r="C2583" s="63"/>
      <c r="D2583" s="63"/>
      <c r="E2583" s="63"/>
      <c r="F2583" s="66"/>
      <c r="H2583" s="5">
        <f t="shared" si="106"/>
        <v>0</v>
      </c>
      <c r="I2583" s="21">
        <f t="shared" si="105"/>
        <v>0</v>
      </c>
      <c r="M2583" s="2">
        <v>500</v>
      </c>
    </row>
    <row r="2584" spans="2:13" ht="12.75" hidden="1">
      <c r="B2584" s="67"/>
      <c r="C2584" s="63"/>
      <c r="D2584" s="63"/>
      <c r="E2584" s="63"/>
      <c r="F2584" s="66"/>
      <c r="H2584" s="5">
        <f t="shared" si="106"/>
        <v>0</v>
      </c>
      <c r="I2584" s="21">
        <f t="shared" si="105"/>
        <v>0</v>
      </c>
      <c r="M2584" s="2">
        <v>500</v>
      </c>
    </row>
    <row r="2585" spans="2:13" ht="12.75" hidden="1">
      <c r="B2585" s="67"/>
      <c r="C2585" s="63"/>
      <c r="D2585" s="63"/>
      <c r="E2585" s="63"/>
      <c r="F2585" s="66"/>
      <c r="H2585" s="5">
        <f t="shared" si="106"/>
        <v>0</v>
      </c>
      <c r="I2585" s="21">
        <f t="shared" si="105"/>
        <v>0</v>
      </c>
      <c r="M2585" s="2">
        <v>500</v>
      </c>
    </row>
    <row r="2586" spans="2:13" ht="12.75" hidden="1">
      <c r="B2586" s="67"/>
      <c r="C2586" s="63"/>
      <c r="D2586" s="63"/>
      <c r="E2586" s="63"/>
      <c r="F2586" s="66"/>
      <c r="H2586" s="5">
        <f t="shared" si="106"/>
        <v>0</v>
      </c>
      <c r="I2586" s="21">
        <f t="shared" si="105"/>
        <v>0</v>
      </c>
      <c r="M2586" s="2">
        <v>500</v>
      </c>
    </row>
    <row r="2587" spans="2:13" ht="12.75" hidden="1">
      <c r="B2587" s="67"/>
      <c r="C2587" s="63"/>
      <c r="D2587" s="63"/>
      <c r="E2587" s="63"/>
      <c r="F2587" s="66"/>
      <c r="H2587" s="5">
        <f t="shared" si="106"/>
        <v>0</v>
      </c>
      <c r="I2587" s="21">
        <f t="shared" si="105"/>
        <v>0</v>
      </c>
      <c r="M2587" s="2">
        <v>500</v>
      </c>
    </row>
    <row r="2588" spans="2:13" ht="12.75" hidden="1">
      <c r="B2588" s="67"/>
      <c r="C2588" s="63"/>
      <c r="D2588" s="63"/>
      <c r="E2588" s="63"/>
      <c r="F2588" s="66"/>
      <c r="H2588" s="5">
        <f t="shared" si="106"/>
        <v>0</v>
      </c>
      <c r="I2588" s="21">
        <f t="shared" si="105"/>
        <v>0</v>
      </c>
      <c r="M2588" s="2">
        <v>500</v>
      </c>
    </row>
    <row r="2589" spans="2:13" ht="12.75" hidden="1">
      <c r="B2589" s="67"/>
      <c r="C2589" s="63"/>
      <c r="D2589" s="63"/>
      <c r="E2589" s="63"/>
      <c r="F2589" s="66"/>
      <c r="H2589" s="5">
        <f t="shared" si="106"/>
        <v>0</v>
      </c>
      <c r="I2589" s="21">
        <f t="shared" si="105"/>
        <v>0</v>
      </c>
      <c r="M2589" s="2">
        <v>500</v>
      </c>
    </row>
    <row r="2590" spans="2:13" ht="12.75" hidden="1">
      <c r="B2590" s="67"/>
      <c r="C2590" s="63"/>
      <c r="D2590" s="63"/>
      <c r="E2590" s="63"/>
      <c r="F2590" s="66"/>
      <c r="H2590" s="5">
        <f t="shared" si="106"/>
        <v>0</v>
      </c>
      <c r="I2590" s="21">
        <f t="shared" si="105"/>
        <v>0</v>
      </c>
      <c r="M2590" s="2">
        <v>500</v>
      </c>
    </row>
    <row r="2591" spans="2:13" ht="12.75" hidden="1">
      <c r="B2591" s="67"/>
      <c r="C2591" s="63"/>
      <c r="D2591" s="63"/>
      <c r="E2591" s="63"/>
      <c r="F2591" s="66"/>
      <c r="H2591" s="5">
        <f t="shared" si="106"/>
        <v>0</v>
      </c>
      <c r="I2591" s="21">
        <f t="shared" si="105"/>
        <v>0</v>
      </c>
      <c r="M2591" s="2">
        <v>500</v>
      </c>
    </row>
    <row r="2592" spans="2:13" ht="12.75" hidden="1">
      <c r="B2592" s="67"/>
      <c r="C2592" s="63"/>
      <c r="D2592" s="63"/>
      <c r="E2592" s="63"/>
      <c r="F2592" s="66"/>
      <c r="H2592" s="5">
        <f t="shared" si="106"/>
        <v>0</v>
      </c>
      <c r="I2592" s="21">
        <f t="shared" si="105"/>
        <v>0</v>
      </c>
      <c r="M2592" s="2">
        <v>500</v>
      </c>
    </row>
    <row r="2593" spans="2:13" ht="12.75" hidden="1">
      <c r="B2593" s="67"/>
      <c r="C2593" s="63"/>
      <c r="D2593" s="63"/>
      <c r="E2593" s="63"/>
      <c r="F2593" s="66"/>
      <c r="H2593" s="5">
        <f t="shared" si="106"/>
        <v>0</v>
      </c>
      <c r="I2593" s="21">
        <f t="shared" si="105"/>
        <v>0</v>
      </c>
      <c r="M2593" s="2">
        <v>500</v>
      </c>
    </row>
    <row r="2594" spans="2:13" ht="12.75" hidden="1">
      <c r="B2594" s="67"/>
      <c r="C2594" s="63"/>
      <c r="D2594" s="63"/>
      <c r="E2594" s="63"/>
      <c r="F2594" s="66"/>
      <c r="H2594" s="5">
        <f t="shared" si="106"/>
        <v>0</v>
      </c>
      <c r="I2594" s="21">
        <f t="shared" si="105"/>
        <v>0</v>
      </c>
      <c r="M2594" s="2">
        <v>500</v>
      </c>
    </row>
    <row r="2595" spans="2:13" ht="12.75" hidden="1">
      <c r="B2595" s="67"/>
      <c r="C2595" s="63"/>
      <c r="D2595" s="63"/>
      <c r="E2595" s="63"/>
      <c r="F2595" s="66"/>
      <c r="H2595" s="5">
        <f t="shared" si="106"/>
        <v>0</v>
      </c>
      <c r="I2595" s="21">
        <f t="shared" si="105"/>
        <v>0</v>
      </c>
      <c r="M2595" s="2">
        <v>500</v>
      </c>
    </row>
    <row r="2596" spans="2:13" ht="12.75" hidden="1">
      <c r="B2596" s="67"/>
      <c r="C2596" s="63"/>
      <c r="D2596" s="63"/>
      <c r="E2596" s="63"/>
      <c r="F2596" s="66"/>
      <c r="H2596" s="5">
        <f t="shared" si="106"/>
        <v>0</v>
      </c>
      <c r="I2596" s="21">
        <f t="shared" si="105"/>
        <v>0</v>
      </c>
      <c r="M2596" s="2">
        <v>500</v>
      </c>
    </row>
    <row r="2597" spans="2:13" ht="12.75" hidden="1">
      <c r="B2597" s="67"/>
      <c r="C2597" s="63"/>
      <c r="D2597" s="63"/>
      <c r="E2597" s="63"/>
      <c r="F2597" s="66"/>
      <c r="H2597" s="5">
        <f t="shared" si="106"/>
        <v>0</v>
      </c>
      <c r="I2597" s="21">
        <f t="shared" si="105"/>
        <v>0</v>
      </c>
      <c r="M2597" s="2">
        <v>500</v>
      </c>
    </row>
    <row r="2598" spans="2:13" ht="12.75" hidden="1">
      <c r="B2598" s="67"/>
      <c r="C2598" s="63"/>
      <c r="D2598" s="63"/>
      <c r="E2598" s="63"/>
      <c r="F2598" s="66"/>
      <c r="H2598" s="5">
        <f t="shared" si="106"/>
        <v>0</v>
      </c>
      <c r="I2598" s="21">
        <f t="shared" si="105"/>
        <v>0</v>
      </c>
      <c r="M2598" s="2">
        <v>500</v>
      </c>
    </row>
    <row r="2599" spans="2:13" ht="12.75" hidden="1">
      <c r="B2599" s="67"/>
      <c r="C2599" s="63"/>
      <c r="D2599" s="63"/>
      <c r="E2599" s="63"/>
      <c r="F2599" s="66"/>
      <c r="H2599" s="5">
        <f t="shared" si="106"/>
        <v>0</v>
      </c>
      <c r="I2599" s="21">
        <f t="shared" si="105"/>
        <v>0</v>
      </c>
      <c r="M2599" s="2">
        <v>500</v>
      </c>
    </row>
    <row r="2600" spans="2:13" ht="12.75" hidden="1">
      <c r="B2600" s="67"/>
      <c r="C2600" s="63"/>
      <c r="D2600" s="63"/>
      <c r="E2600" s="63"/>
      <c r="F2600" s="66"/>
      <c r="H2600" s="5">
        <f t="shared" si="106"/>
        <v>0</v>
      </c>
      <c r="I2600" s="21">
        <f t="shared" si="105"/>
        <v>0</v>
      </c>
      <c r="M2600" s="2">
        <v>500</v>
      </c>
    </row>
    <row r="2601" spans="2:13" ht="12.75" hidden="1">
      <c r="B2601" s="67"/>
      <c r="C2601" s="63"/>
      <c r="D2601" s="63"/>
      <c r="E2601" s="63"/>
      <c r="F2601" s="66"/>
      <c r="H2601" s="5">
        <f t="shared" si="106"/>
        <v>0</v>
      </c>
      <c r="I2601" s="21">
        <f t="shared" si="105"/>
        <v>0</v>
      </c>
      <c r="M2601" s="2">
        <v>500</v>
      </c>
    </row>
    <row r="2602" spans="2:13" ht="12.75" hidden="1">
      <c r="B2602" s="67"/>
      <c r="C2602" s="63"/>
      <c r="D2602" s="63"/>
      <c r="E2602" s="63"/>
      <c r="F2602" s="66"/>
      <c r="H2602" s="5">
        <f t="shared" si="106"/>
        <v>0</v>
      </c>
      <c r="I2602" s="21">
        <f t="shared" si="105"/>
        <v>0</v>
      </c>
      <c r="M2602" s="2">
        <v>500</v>
      </c>
    </row>
    <row r="2603" spans="2:13" ht="12.75" hidden="1">
      <c r="B2603" s="67"/>
      <c r="C2603" s="63"/>
      <c r="D2603" s="63"/>
      <c r="E2603" s="63"/>
      <c r="F2603" s="66"/>
      <c r="H2603" s="5">
        <f t="shared" si="106"/>
        <v>0</v>
      </c>
      <c r="I2603" s="21">
        <f aca="true" t="shared" si="107" ref="I2603:I2666">+B2603/M2603</f>
        <v>0</v>
      </c>
      <c r="M2603" s="2">
        <v>500</v>
      </c>
    </row>
    <row r="2604" spans="2:13" ht="12.75" hidden="1">
      <c r="B2604" s="67"/>
      <c r="C2604" s="63"/>
      <c r="D2604" s="63"/>
      <c r="E2604" s="63"/>
      <c r="F2604" s="66"/>
      <c r="H2604" s="5">
        <f t="shared" si="106"/>
        <v>0</v>
      </c>
      <c r="I2604" s="21">
        <f t="shared" si="107"/>
        <v>0</v>
      </c>
      <c r="M2604" s="2">
        <v>500</v>
      </c>
    </row>
    <row r="2605" spans="2:13" ht="12.75" hidden="1">
      <c r="B2605" s="67"/>
      <c r="C2605" s="63"/>
      <c r="D2605" s="63"/>
      <c r="E2605" s="63"/>
      <c r="F2605" s="66"/>
      <c r="H2605" s="5">
        <f t="shared" si="106"/>
        <v>0</v>
      </c>
      <c r="I2605" s="21">
        <f t="shared" si="107"/>
        <v>0</v>
      </c>
      <c r="M2605" s="2">
        <v>500</v>
      </c>
    </row>
    <row r="2606" spans="2:13" ht="12.75" hidden="1">
      <c r="B2606" s="67"/>
      <c r="C2606" s="63"/>
      <c r="D2606" s="63"/>
      <c r="E2606" s="63"/>
      <c r="F2606" s="66"/>
      <c r="H2606" s="5">
        <f t="shared" si="106"/>
        <v>0</v>
      </c>
      <c r="I2606" s="21">
        <f t="shared" si="107"/>
        <v>0</v>
      </c>
      <c r="M2606" s="2">
        <v>500</v>
      </c>
    </row>
    <row r="2607" spans="2:13" ht="12.75" hidden="1">
      <c r="B2607" s="67"/>
      <c r="C2607" s="63"/>
      <c r="D2607" s="63"/>
      <c r="E2607" s="63"/>
      <c r="F2607" s="66"/>
      <c r="H2607" s="5">
        <f t="shared" si="106"/>
        <v>0</v>
      </c>
      <c r="I2607" s="21">
        <f t="shared" si="107"/>
        <v>0</v>
      </c>
      <c r="M2607" s="2">
        <v>500</v>
      </c>
    </row>
    <row r="2608" spans="2:13" ht="12.75" hidden="1">
      <c r="B2608" s="67"/>
      <c r="C2608" s="63"/>
      <c r="D2608" s="63"/>
      <c r="E2608" s="63"/>
      <c r="F2608" s="66"/>
      <c r="H2608" s="5">
        <f t="shared" si="106"/>
        <v>0</v>
      </c>
      <c r="I2608" s="21">
        <f t="shared" si="107"/>
        <v>0</v>
      </c>
      <c r="M2608" s="2">
        <v>500</v>
      </c>
    </row>
    <row r="2609" spans="2:13" ht="12.75" hidden="1">
      <c r="B2609" s="67"/>
      <c r="C2609" s="63"/>
      <c r="D2609" s="63"/>
      <c r="E2609" s="63"/>
      <c r="F2609" s="66"/>
      <c r="H2609" s="5">
        <f t="shared" si="106"/>
        <v>0</v>
      </c>
      <c r="I2609" s="21">
        <f t="shared" si="107"/>
        <v>0</v>
      </c>
      <c r="M2609" s="2">
        <v>500</v>
      </c>
    </row>
    <row r="2610" spans="2:13" ht="12.75" hidden="1">
      <c r="B2610" s="67"/>
      <c r="C2610" s="63"/>
      <c r="D2610" s="63"/>
      <c r="E2610" s="63"/>
      <c r="F2610" s="66"/>
      <c r="H2610" s="5">
        <f t="shared" si="106"/>
        <v>0</v>
      </c>
      <c r="I2610" s="21">
        <f t="shared" si="107"/>
        <v>0</v>
      </c>
      <c r="M2610" s="2">
        <v>500</v>
      </c>
    </row>
    <row r="2611" spans="2:13" ht="12.75" hidden="1">
      <c r="B2611" s="67"/>
      <c r="C2611" s="63"/>
      <c r="D2611" s="63"/>
      <c r="E2611" s="63"/>
      <c r="F2611" s="66"/>
      <c r="H2611" s="5">
        <f t="shared" si="106"/>
        <v>0</v>
      </c>
      <c r="I2611" s="21">
        <f t="shared" si="107"/>
        <v>0</v>
      </c>
      <c r="M2611" s="2">
        <v>500</v>
      </c>
    </row>
    <row r="2612" spans="2:13" ht="12.75" hidden="1">
      <c r="B2612" s="67"/>
      <c r="C2612" s="63"/>
      <c r="D2612" s="63"/>
      <c r="E2612" s="63"/>
      <c r="F2612" s="66"/>
      <c r="H2612" s="5">
        <f t="shared" si="106"/>
        <v>0</v>
      </c>
      <c r="I2612" s="21">
        <f t="shared" si="107"/>
        <v>0</v>
      </c>
      <c r="M2612" s="2">
        <v>500</v>
      </c>
    </row>
    <row r="2613" spans="2:13" ht="12.75" hidden="1">
      <c r="B2613" s="67"/>
      <c r="C2613" s="63"/>
      <c r="D2613" s="63"/>
      <c r="E2613" s="63"/>
      <c r="F2613" s="66"/>
      <c r="H2613" s="5">
        <f t="shared" si="106"/>
        <v>0</v>
      </c>
      <c r="I2613" s="21">
        <f t="shared" si="107"/>
        <v>0</v>
      </c>
      <c r="M2613" s="2">
        <v>500</v>
      </c>
    </row>
    <row r="2614" spans="2:13" ht="12.75" hidden="1">
      <c r="B2614" s="67"/>
      <c r="C2614" s="63"/>
      <c r="D2614" s="63"/>
      <c r="E2614" s="63"/>
      <c r="F2614" s="66"/>
      <c r="H2614" s="5">
        <f t="shared" si="106"/>
        <v>0</v>
      </c>
      <c r="I2614" s="21">
        <f t="shared" si="107"/>
        <v>0</v>
      </c>
      <c r="M2614" s="2">
        <v>500</v>
      </c>
    </row>
    <row r="2615" spans="2:13" ht="12.75" hidden="1">
      <c r="B2615" s="67"/>
      <c r="C2615" s="63"/>
      <c r="D2615" s="63"/>
      <c r="E2615" s="63"/>
      <c r="F2615" s="66"/>
      <c r="H2615" s="5">
        <f t="shared" si="106"/>
        <v>0</v>
      </c>
      <c r="I2615" s="21">
        <f t="shared" si="107"/>
        <v>0</v>
      </c>
      <c r="M2615" s="2">
        <v>500</v>
      </c>
    </row>
    <row r="2616" spans="2:13" ht="12.75" hidden="1">
      <c r="B2616" s="67"/>
      <c r="C2616" s="63"/>
      <c r="D2616" s="63"/>
      <c r="E2616" s="63"/>
      <c r="F2616" s="66"/>
      <c r="H2616" s="5">
        <f t="shared" si="106"/>
        <v>0</v>
      </c>
      <c r="I2616" s="21">
        <f t="shared" si="107"/>
        <v>0</v>
      </c>
      <c r="M2616" s="2">
        <v>500</v>
      </c>
    </row>
    <row r="2617" spans="2:13" ht="12.75" hidden="1">
      <c r="B2617" s="67"/>
      <c r="C2617" s="63"/>
      <c r="D2617" s="63"/>
      <c r="E2617" s="63"/>
      <c r="F2617" s="66"/>
      <c r="H2617" s="5">
        <f aca="true" t="shared" si="108" ref="H2617:H2644">H2616-B2617</f>
        <v>0</v>
      </c>
      <c r="I2617" s="21">
        <f t="shared" si="107"/>
        <v>0</v>
      </c>
      <c r="M2617" s="2">
        <v>500</v>
      </c>
    </row>
    <row r="2618" spans="2:13" ht="12.75" hidden="1">
      <c r="B2618" s="67"/>
      <c r="C2618" s="63"/>
      <c r="D2618" s="63"/>
      <c r="E2618" s="63"/>
      <c r="F2618" s="66"/>
      <c r="H2618" s="5">
        <f t="shared" si="108"/>
        <v>0</v>
      </c>
      <c r="I2618" s="21">
        <f t="shared" si="107"/>
        <v>0</v>
      </c>
      <c r="M2618" s="2">
        <v>500</v>
      </c>
    </row>
    <row r="2619" spans="2:13" ht="12.75" hidden="1">
      <c r="B2619" s="67"/>
      <c r="C2619" s="63"/>
      <c r="D2619" s="63"/>
      <c r="E2619" s="63"/>
      <c r="F2619" s="66"/>
      <c r="H2619" s="5">
        <f t="shared" si="108"/>
        <v>0</v>
      </c>
      <c r="I2619" s="21">
        <f t="shared" si="107"/>
        <v>0</v>
      </c>
      <c r="M2619" s="2">
        <v>500</v>
      </c>
    </row>
    <row r="2620" spans="2:13" ht="12.75" hidden="1">
      <c r="B2620" s="67"/>
      <c r="C2620" s="63"/>
      <c r="D2620" s="63"/>
      <c r="E2620" s="63"/>
      <c r="F2620" s="66"/>
      <c r="H2620" s="5">
        <f t="shared" si="108"/>
        <v>0</v>
      </c>
      <c r="I2620" s="21">
        <f t="shared" si="107"/>
        <v>0</v>
      </c>
      <c r="M2620" s="2">
        <v>500</v>
      </c>
    </row>
    <row r="2621" spans="2:13" ht="12.75" hidden="1">
      <c r="B2621" s="67"/>
      <c r="C2621" s="63"/>
      <c r="D2621" s="63"/>
      <c r="E2621" s="63"/>
      <c r="F2621" s="66"/>
      <c r="H2621" s="5">
        <f t="shared" si="108"/>
        <v>0</v>
      </c>
      <c r="I2621" s="21">
        <f t="shared" si="107"/>
        <v>0</v>
      </c>
      <c r="M2621" s="2">
        <v>500</v>
      </c>
    </row>
    <row r="2622" spans="2:13" ht="12.75" hidden="1">
      <c r="B2622" s="67"/>
      <c r="C2622" s="63"/>
      <c r="D2622" s="63"/>
      <c r="E2622" s="63"/>
      <c r="F2622" s="66"/>
      <c r="H2622" s="5">
        <f t="shared" si="108"/>
        <v>0</v>
      </c>
      <c r="I2622" s="21">
        <f t="shared" si="107"/>
        <v>0</v>
      </c>
      <c r="M2622" s="2">
        <v>500</v>
      </c>
    </row>
    <row r="2623" spans="2:13" ht="12.75" hidden="1">
      <c r="B2623" s="67"/>
      <c r="C2623" s="63"/>
      <c r="D2623" s="63"/>
      <c r="E2623" s="63"/>
      <c r="F2623" s="66"/>
      <c r="H2623" s="5">
        <f t="shared" si="108"/>
        <v>0</v>
      </c>
      <c r="I2623" s="21">
        <f t="shared" si="107"/>
        <v>0</v>
      </c>
      <c r="M2623" s="2">
        <v>500</v>
      </c>
    </row>
    <row r="2624" spans="2:13" ht="12.75" hidden="1">
      <c r="B2624" s="67"/>
      <c r="C2624" s="63"/>
      <c r="D2624" s="63"/>
      <c r="E2624" s="63"/>
      <c r="F2624" s="66"/>
      <c r="H2624" s="5">
        <f t="shared" si="108"/>
        <v>0</v>
      </c>
      <c r="I2624" s="21">
        <f t="shared" si="107"/>
        <v>0</v>
      </c>
      <c r="M2624" s="2">
        <v>500</v>
      </c>
    </row>
    <row r="2625" spans="2:13" ht="12.75" hidden="1">
      <c r="B2625" s="67"/>
      <c r="C2625" s="63"/>
      <c r="D2625" s="63"/>
      <c r="E2625" s="63"/>
      <c r="F2625" s="66"/>
      <c r="H2625" s="5">
        <f t="shared" si="108"/>
        <v>0</v>
      </c>
      <c r="I2625" s="21">
        <f t="shared" si="107"/>
        <v>0</v>
      </c>
      <c r="M2625" s="2">
        <v>500</v>
      </c>
    </row>
    <row r="2626" spans="2:13" ht="12.75" hidden="1">
      <c r="B2626" s="67"/>
      <c r="C2626" s="63"/>
      <c r="D2626" s="63"/>
      <c r="E2626" s="63"/>
      <c r="F2626" s="66"/>
      <c r="H2626" s="5">
        <f t="shared" si="108"/>
        <v>0</v>
      </c>
      <c r="I2626" s="21">
        <f t="shared" si="107"/>
        <v>0</v>
      </c>
      <c r="M2626" s="2">
        <v>500</v>
      </c>
    </row>
    <row r="2627" spans="2:13" ht="12.75" hidden="1">
      <c r="B2627" s="67"/>
      <c r="C2627" s="63"/>
      <c r="D2627" s="63"/>
      <c r="E2627" s="63"/>
      <c r="F2627" s="66"/>
      <c r="H2627" s="5">
        <f t="shared" si="108"/>
        <v>0</v>
      </c>
      <c r="I2627" s="21">
        <f t="shared" si="107"/>
        <v>0</v>
      </c>
      <c r="M2627" s="2">
        <v>500</v>
      </c>
    </row>
    <row r="2628" spans="2:13" ht="12.75" hidden="1">
      <c r="B2628" s="67"/>
      <c r="C2628" s="63"/>
      <c r="D2628" s="63"/>
      <c r="E2628" s="63"/>
      <c r="F2628" s="66"/>
      <c r="H2628" s="5">
        <f t="shared" si="108"/>
        <v>0</v>
      </c>
      <c r="I2628" s="21">
        <f t="shared" si="107"/>
        <v>0</v>
      </c>
      <c r="M2628" s="2">
        <v>500</v>
      </c>
    </row>
    <row r="2629" spans="2:13" ht="12.75" hidden="1">
      <c r="B2629" s="67"/>
      <c r="C2629" s="63"/>
      <c r="D2629" s="63"/>
      <c r="E2629" s="63"/>
      <c r="F2629" s="66"/>
      <c r="H2629" s="5">
        <f t="shared" si="108"/>
        <v>0</v>
      </c>
      <c r="I2629" s="21">
        <f t="shared" si="107"/>
        <v>0</v>
      </c>
      <c r="M2629" s="2">
        <v>500</v>
      </c>
    </row>
    <row r="2630" spans="2:13" ht="12.75" hidden="1">
      <c r="B2630" s="67"/>
      <c r="C2630" s="63"/>
      <c r="D2630" s="63"/>
      <c r="E2630" s="63"/>
      <c r="F2630" s="66"/>
      <c r="H2630" s="5">
        <f t="shared" si="108"/>
        <v>0</v>
      </c>
      <c r="I2630" s="21">
        <f t="shared" si="107"/>
        <v>0</v>
      </c>
      <c r="M2630" s="2">
        <v>500</v>
      </c>
    </row>
    <row r="2631" spans="2:13" ht="12.75" hidden="1">
      <c r="B2631" s="67"/>
      <c r="C2631" s="63"/>
      <c r="D2631" s="63"/>
      <c r="E2631" s="63"/>
      <c r="F2631" s="66"/>
      <c r="H2631" s="5">
        <f t="shared" si="108"/>
        <v>0</v>
      </c>
      <c r="I2631" s="21">
        <f t="shared" si="107"/>
        <v>0</v>
      </c>
      <c r="M2631" s="2">
        <v>500</v>
      </c>
    </row>
    <row r="2632" spans="2:13" ht="12.75" hidden="1">
      <c r="B2632" s="67"/>
      <c r="C2632" s="63"/>
      <c r="D2632" s="63"/>
      <c r="E2632" s="63"/>
      <c r="F2632" s="66"/>
      <c r="H2632" s="5">
        <f t="shared" si="108"/>
        <v>0</v>
      </c>
      <c r="I2632" s="21">
        <f t="shared" si="107"/>
        <v>0</v>
      </c>
      <c r="M2632" s="2">
        <v>500</v>
      </c>
    </row>
    <row r="2633" spans="2:13" ht="12.75" hidden="1">
      <c r="B2633" s="67"/>
      <c r="C2633" s="63"/>
      <c r="D2633" s="63"/>
      <c r="E2633" s="63"/>
      <c r="F2633" s="66"/>
      <c r="H2633" s="5">
        <f t="shared" si="108"/>
        <v>0</v>
      </c>
      <c r="I2633" s="21">
        <f t="shared" si="107"/>
        <v>0</v>
      </c>
      <c r="M2633" s="2">
        <v>500</v>
      </c>
    </row>
    <row r="2634" spans="2:13" ht="12.75" hidden="1">
      <c r="B2634" s="67"/>
      <c r="C2634" s="63"/>
      <c r="D2634" s="63"/>
      <c r="E2634" s="63"/>
      <c r="F2634" s="66"/>
      <c r="H2634" s="5">
        <f t="shared" si="108"/>
        <v>0</v>
      </c>
      <c r="I2634" s="21">
        <f t="shared" si="107"/>
        <v>0</v>
      </c>
      <c r="M2634" s="2">
        <v>500</v>
      </c>
    </row>
    <row r="2635" spans="2:13" ht="12.75" hidden="1">
      <c r="B2635" s="67"/>
      <c r="C2635" s="63"/>
      <c r="D2635" s="63"/>
      <c r="E2635" s="63"/>
      <c r="F2635" s="66"/>
      <c r="H2635" s="5">
        <f t="shared" si="108"/>
        <v>0</v>
      </c>
      <c r="I2635" s="21">
        <f t="shared" si="107"/>
        <v>0</v>
      </c>
      <c r="M2635" s="2">
        <v>500</v>
      </c>
    </row>
    <row r="2636" spans="2:13" ht="12.75" hidden="1">
      <c r="B2636" s="67"/>
      <c r="C2636" s="63"/>
      <c r="D2636" s="63"/>
      <c r="E2636" s="63"/>
      <c r="F2636" s="66"/>
      <c r="H2636" s="5">
        <f t="shared" si="108"/>
        <v>0</v>
      </c>
      <c r="I2636" s="21">
        <f t="shared" si="107"/>
        <v>0</v>
      </c>
      <c r="M2636" s="2">
        <v>500</v>
      </c>
    </row>
    <row r="2637" spans="1:13" s="14" customFormat="1" ht="12.75" hidden="1">
      <c r="A2637" s="1"/>
      <c r="B2637" s="67"/>
      <c r="C2637" s="63"/>
      <c r="D2637" s="63"/>
      <c r="E2637" s="63"/>
      <c r="F2637" s="66"/>
      <c r="G2637" s="26"/>
      <c r="H2637" s="5">
        <f t="shared" si="108"/>
        <v>0</v>
      </c>
      <c r="I2637" s="21">
        <f t="shared" si="107"/>
        <v>0</v>
      </c>
      <c r="J2637"/>
      <c r="L2637"/>
      <c r="M2637" s="2">
        <v>500</v>
      </c>
    </row>
    <row r="2638" spans="2:13" ht="12.75" hidden="1">
      <c r="B2638" s="65"/>
      <c r="C2638" s="63"/>
      <c r="D2638" s="63"/>
      <c r="E2638" s="63"/>
      <c r="F2638" s="66"/>
      <c r="G2638" s="30"/>
      <c r="H2638" s="5">
        <f t="shared" si="108"/>
        <v>0</v>
      </c>
      <c r="I2638" s="21">
        <f t="shared" si="107"/>
        <v>0</v>
      </c>
      <c r="M2638" s="2">
        <v>500</v>
      </c>
    </row>
    <row r="2639" spans="2:13" ht="12.75" hidden="1">
      <c r="B2639" s="65"/>
      <c r="C2639" s="257"/>
      <c r="D2639" s="63"/>
      <c r="E2639" s="257"/>
      <c r="F2639" s="66"/>
      <c r="G2639" s="30"/>
      <c r="H2639" s="5">
        <f>H2638-B2639</f>
        <v>0</v>
      </c>
      <c r="I2639" s="21">
        <f t="shared" si="107"/>
        <v>0</v>
      </c>
      <c r="M2639" s="2">
        <v>500</v>
      </c>
    </row>
    <row r="2640" spans="2:13" ht="12.75" hidden="1">
      <c r="B2640" s="65"/>
      <c r="C2640" s="63"/>
      <c r="D2640" s="63"/>
      <c r="E2640" s="258"/>
      <c r="F2640" s="66"/>
      <c r="G2640" s="34"/>
      <c r="H2640" s="5">
        <f>H2639-B2640</f>
        <v>0</v>
      </c>
      <c r="I2640" s="21">
        <f t="shared" si="107"/>
        <v>0</v>
      </c>
      <c r="M2640" s="2">
        <v>500</v>
      </c>
    </row>
    <row r="2641" spans="2:14" ht="12.75" hidden="1">
      <c r="B2641" s="65"/>
      <c r="C2641" s="63"/>
      <c r="D2641" s="63"/>
      <c r="E2641" s="63"/>
      <c r="F2641" s="66"/>
      <c r="G2641" s="29"/>
      <c r="H2641" s="5">
        <f>H2640-B2641</f>
        <v>0</v>
      </c>
      <c r="I2641" s="21">
        <f t="shared" si="107"/>
        <v>0</v>
      </c>
      <c r="M2641" s="2">
        <v>500</v>
      </c>
      <c r="N2641" s="37">
        <v>500</v>
      </c>
    </row>
    <row r="2642" spans="1:13" ht="12.75" hidden="1">
      <c r="A2642" s="11"/>
      <c r="B2642" s="65"/>
      <c r="C2642" s="63"/>
      <c r="D2642" s="63"/>
      <c r="E2642" s="63"/>
      <c r="F2642" s="66"/>
      <c r="G2642" s="29"/>
      <c r="H2642" s="5">
        <f>H2641-B2642</f>
        <v>0</v>
      </c>
      <c r="I2642" s="38">
        <f t="shared" si="107"/>
        <v>0</v>
      </c>
      <c r="J2642" s="14"/>
      <c r="L2642" s="14"/>
      <c r="M2642" s="39">
        <v>500</v>
      </c>
    </row>
    <row r="2643" spans="2:13" ht="12.75" hidden="1">
      <c r="B2643" s="65"/>
      <c r="C2643" s="63"/>
      <c r="D2643" s="63"/>
      <c r="E2643" s="63"/>
      <c r="F2643" s="66"/>
      <c r="H2643" s="5">
        <f>H2642-B2643</f>
        <v>0</v>
      </c>
      <c r="I2643" s="21">
        <f t="shared" si="107"/>
        <v>0</v>
      </c>
      <c r="M2643" s="2">
        <v>500</v>
      </c>
    </row>
    <row r="2644" spans="2:13" ht="12.75" hidden="1">
      <c r="B2644" s="67"/>
      <c r="C2644" s="63"/>
      <c r="D2644" s="63"/>
      <c r="E2644" s="63"/>
      <c r="F2644" s="66"/>
      <c r="H2644" s="5">
        <f t="shared" si="108"/>
        <v>0</v>
      </c>
      <c r="I2644" s="21">
        <f t="shared" si="107"/>
        <v>0</v>
      </c>
      <c r="M2644" s="2">
        <v>500</v>
      </c>
    </row>
    <row r="2645" spans="2:13" ht="12.75" hidden="1">
      <c r="B2645" s="67"/>
      <c r="C2645" s="63"/>
      <c r="D2645" s="63"/>
      <c r="E2645" s="63"/>
      <c r="F2645" s="66"/>
      <c r="H2645" s="5">
        <f>H2644-B2645</f>
        <v>0</v>
      </c>
      <c r="I2645" s="21">
        <f t="shared" si="107"/>
        <v>0</v>
      </c>
      <c r="M2645" s="2">
        <v>500</v>
      </c>
    </row>
    <row r="2646" spans="2:13" ht="12.75" hidden="1">
      <c r="B2646" s="67"/>
      <c r="C2646" s="250"/>
      <c r="D2646" s="63"/>
      <c r="E2646" s="250"/>
      <c r="F2646" s="66"/>
      <c r="H2646" s="5">
        <f>H2645-B2646</f>
        <v>0</v>
      </c>
      <c r="I2646" s="21">
        <f t="shared" si="107"/>
        <v>0</v>
      </c>
      <c r="J2646" s="35"/>
      <c r="K2646" s="36"/>
      <c r="L2646" s="35"/>
      <c r="M2646" s="35">
        <v>500</v>
      </c>
    </row>
    <row r="2647" spans="2:13" ht="12.75" hidden="1">
      <c r="B2647" s="67"/>
      <c r="C2647" s="63"/>
      <c r="D2647" s="63"/>
      <c r="E2647" s="63"/>
      <c r="F2647" s="66"/>
      <c r="H2647" s="5">
        <f aca="true" t="shared" si="109" ref="H2647:H2710">H2646-B2647</f>
        <v>0</v>
      </c>
      <c r="I2647" s="21">
        <f t="shared" si="107"/>
        <v>0</v>
      </c>
      <c r="M2647" s="2">
        <v>500</v>
      </c>
    </row>
    <row r="2648" spans="2:13" ht="12.75" hidden="1">
      <c r="B2648" s="67"/>
      <c r="C2648" s="63"/>
      <c r="D2648" s="63"/>
      <c r="E2648" s="63"/>
      <c r="F2648" s="66"/>
      <c r="H2648" s="5">
        <f t="shared" si="109"/>
        <v>0</v>
      </c>
      <c r="I2648" s="21">
        <f t="shared" si="107"/>
        <v>0</v>
      </c>
      <c r="M2648" s="2">
        <v>500</v>
      </c>
    </row>
    <row r="2649" spans="2:13" ht="12.75" hidden="1">
      <c r="B2649" s="67"/>
      <c r="C2649" s="63"/>
      <c r="D2649" s="63"/>
      <c r="E2649" s="63"/>
      <c r="F2649" s="66"/>
      <c r="H2649" s="5">
        <f t="shared" si="109"/>
        <v>0</v>
      </c>
      <c r="I2649" s="21">
        <f t="shared" si="107"/>
        <v>0</v>
      </c>
      <c r="M2649" s="2">
        <v>500</v>
      </c>
    </row>
    <row r="2650" spans="2:13" ht="12.75" hidden="1">
      <c r="B2650" s="67"/>
      <c r="C2650" s="63"/>
      <c r="D2650" s="63"/>
      <c r="E2650" s="63"/>
      <c r="F2650" s="66"/>
      <c r="H2650" s="5">
        <f t="shared" si="109"/>
        <v>0</v>
      </c>
      <c r="I2650" s="21">
        <f t="shared" si="107"/>
        <v>0</v>
      </c>
      <c r="M2650" s="2">
        <v>500</v>
      </c>
    </row>
    <row r="2651" spans="2:13" ht="12.75" hidden="1">
      <c r="B2651" s="67"/>
      <c r="C2651" s="63"/>
      <c r="D2651" s="63"/>
      <c r="E2651" s="63"/>
      <c r="F2651" s="66"/>
      <c r="H2651" s="5">
        <f t="shared" si="109"/>
        <v>0</v>
      </c>
      <c r="I2651" s="21">
        <f t="shared" si="107"/>
        <v>0</v>
      </c>
      <c r="M2651" s="2">
        <v>500</v>
      </c>
    </row>
    <row r="2652" spans="2:13" ht="12.75" hidden="1">
      <c r="B2652" s="67"/>
      <c r="C2652" s="63"/>
      <c r="D2652" s="63"/>
      <c r="E2652" s="63"/>
      <c r="F2652" s="66"/>
      <c r="H2652" s="5">
        <f t="shared" si="109"/>
        <v>0</v>
      </c>
      <c r="I2652" s="21">
        <f t="shared" si="107"/>
        <v>0</v>
      </c>
      <c r="M2652" s="2">
        <v>500</v>
      </c>
    </row>
    <row r="2653" spans="2:13" ht="12.75" hidden="1">
      <c r="B2653" s="67"/>
      <c r="C2653" s="63"/>
      <c r="D2653" s="63"/>
      <c r="E2653" s="63"/>
      <c r="F2653" s="66"/>
      <c r="H2653" s="5">
        <f t="shared" si="109"/>
        <v>0</v>
      </c>
      <c r="I2653" s="21">
        <f t="shared" si="107"/>
        <v>0</v>
      </c>
      <c r="M2653" s="2">
        <v>500</v>
      </c>
    </row>
    <row r="2654" spans="2:13" ht="12.75" hidden="1">
      <c r="B2654" s="67"/>
      <c r="C2654" s="63"/>
      <c r="D2654" s="63"/>
      <c r="E2654" s="63"/>
      <c r="F2654" s="66"/>
      <c r="H2654" s="5">
        <f t="shared" si="109"/>
        <v>0</v>
      </c>
      <c r="I2654" s="21">
        <f t="shared" si="107"/>
        <v>0</v>
      </c>
      <c r="M2654" s="2">
        <v>500</v>
      </c>
    </row>
    <row r="2655" spans="2:13" ht="12.75" hidden="1">
      <c r="B2655" s="67"/>
      <c r="C2655" s="63"/>
      <c r="D2655" s="63"/>
      <c r="E2655" s="63"/>
      <c r="F2655" s="66"/>
      <c r="H2655" s="5">
        <f t="shared" si="109"/>
        <v>0</v>
      </c>
      <c r="I2655" s="21">
        <f t="shared" si="107"/>
        <v>0</v>
      </c>
      <c r="M2655" s="2">
        <v>500</v>
      </c>
    </row>
    <row r="2656" spans="2:13" ht="12.75" hidden="1">
      <c r="B2656" s="67"/>
      <c r="C2656" s="63"/>
      <c r="D2656" s="63"/>
      <c r="E2656" s="63"/>
      <c r="F2656" s="66"/>
      <c r="H2656" s="5">
        <f t="shared" si="109"/>
        <v>0</v>
      </c>
      <c r="I2656" s="21">
        <f t="shared" si="107"/>
        <v>0</v>
      </c>
      <c r="M2656" s="2">
        <v>500</v>
      </c>
    </row>
    <row r="2657" spans="2:13" ht="12.75" hidden="1">
      <c r="B2657" s="67"/>
      <c r="C2657" s="63"/>
      <c r="D2657" s="63"/>
      <c r="E2657" s="63"/>
      <c r="F2657" s="66"/>
      <c r="H2657" s="5">
        <f t="shared" si="109"/>
        <v>0</v>
      </c>
      <c r="I2657" s="21">
        <f t="shared" si="107"/>
        <v>0</v>
      </c>
      <c r="M2657" s="2">
        <v>500</v>
      </c>
    </row>
    <row r="2658" spans="2:13" ht="12.75" hidden="1">
      <c r="B2658" s="67"/>
      <c r="C2658" s="63"/>
      <c r="D2658" s="63"/>
      <c r="E2658" s="63"/>
      <c r="F2658" s="66"/>
      <c r="H2658" s="5">
        <f t="shared" si="109"/>
        <v>0</v>
      </c>
      <c r="I2658" s="21">
        <f t="shared" si="107"/>
        <v>0</v>
      </c>
      <c r="M2658" s="2">
        <v>500</v>
      </c>
    </row>
    <row r="2659" spans="2:13" ht="12.75" hidden="1">
      <c r="B2659" s="67"/>
      <c r="C2659" s="63"/>
      <c r="D2659" s="63"/>
      <c r="E2659" s="63"/>
      <c r="F2659" s="66"/>
      <c r="H2659" s="5">
        <f t="shared" si="109"/>
        <v>0</v>
      </c>
      <c r="I2659" s="21">
        <f t="shared" si="107"/>
        <v>0</v>
      </c>
      <c r="M2659" s="2">
        <v>500</v>
      </c>
    </row>
    <row r="2660" spans="2:13" ht="12.75" hidden="1">
      <c r="B2660" s="67"/>
      <c r="C2660" s="63"/>
      <c r="D2660" s="63"/>
      <c r="E2660" s="63"/>
      <c r="F2660" s="66"/>
      <c r="H2660" s="5">
        <f t="shared" si="109"/>
        <v>0</v>
      </c>
      <c r="I2660" s="21">
        <f t="shared" si="107"/>
        <v>0</v>
      </c>
      <c r="M2660" s="2">
        <v>500</v>
      </c>
    </row>
    <row r="2661" spans="2:13" ht="12.75" hidden="1">
      <c r="B2661" s="67"/>
      <c r="C2661" s="63"/>
      <c r="D2661" s="63"/>
      <c r="E2661" s="63"/>
      <c r="F2661" s="66"/>
      <c r="H2661" s="5">
        <f t="shared" si="109"/>
        <v>0</v>
      </c>
      <c r="I2661" s="21">
        <f t="shared" si="107"/>
        <v>0</v>
      </c>
      <c r="M2661" s="2">
        <v>500</v>
      </c>
    </row>
    <row r="2662" spans="2:13" ht="12.75" hidden="1">
      <c r="B2662" s="67"/>
      <c r="C2662" s="63"/>
      <c r="D2662" s="63"/>
      <c r="E2662" s="63"/>
      <c r="F2662" s="66"/>
      <c r="H2662" s="5">
        <f t="shared" si="109"/>
        <v>0</v>
      </c>
      <c r="I2662" s="21">
        <f t="shared" si="107"/>
        <v>0</v>
      </c>
      <c r="M2662" s="2">
        <v>500</v>
      </c>
    </row>
    <row r="2663" spans="2:13" ht="12.75" hidden="1">
      <c r="B2663" s="67"/>
      <c r="C2663" s="63"/>
      <c r="D2663" s="63"/>
      <c r="E2663" s="63"/>
      <c r="F2663" s="66"/>
      <c r="H2663" s="5">
        <f t="shared" si="109"/>
        <v>0</v>
      </c>
      <c r="I2663" s="21">
        <f t="shared" si="107"/>
        <v>0</v>
      </c>
      <c r="M2663" s="2">
        <v>500</v>
      </c>
    </row>
    <row r="2664" spans="2:13" ht="12.75" hidden="1">
      <c r="B2664" s="255"/>
      <c r="C2664" s="63"/>
      <c r="D2664" s="63"/>
      <c r="E2664" s="63"/>
      <c r="F2664" s="66"/>
      <c r="H2664" s="5">
        <f t="shared" si="109"/>
        <v>0</v>
      </c>
      <c r="I2664" s="21">
        <f t="shared" si="107"/>
        <v>0</v>
      </c>
      <c r="M2664" s="2">
        <v>500</v>
      </c>
    </row>
    <row r="2665" spans="2:13" ht="12.75" hidden="1">
      <c r="B2665" s="255"/>
      <c r="C2665" s="63"/>
      <c r="D2665" s="63"/>
      <c r="E2665" s="63"/>
      <c r="F2665" s="66"/>
      <c r="H2665" s="5">
        <f t="shared" si="109"/>
        <v>0</v>
      </c>
      <c r="I2665" s="21">
        <f t="shared" si="107"/>
        <v>0</v>
      </c>
      <c r="M2665" s="2">
        <v>500</v>
      </c>
    </row>
    <row r="2666" spans="2:13" ht="12.75" hidden="1">
      <c r="B2666" s="255"/>
      <c r="C2666" s="63"/>
      <c r="D2666" s="63"/>
      <c r="E2666" s="63"/>
      <c r="F2666" s="66"/>
      <c r="H2666" s="5">
        <f t="shared" si="109"/>
        <v>0</v>
      </c>
      <c r="I2666" s="21">
        <f t="shared" si="107"/>
        <v>0</v>
      </c>
      <c r="M2666" s="2">
        <v>500</v>
      </c>
    </row>
    <row r="2667" spans="2:13" ht="12.75" hidden="1">
      <c r="B2667" s="67"/>
      <c r="C2667" s="63"/>
      <c r="D2667" s="63"/>
      <c r="E2667" s="63"/>
      <c r="F2667" s="66"/>
      <c r="H2667" s="5">
        <f t="shared" si="109"/>
        <v>0</v>
      </c>
      <c r="I2667" s="21">
        <f aca="true" t="shared" si="110" ref="I2667:I2730">+B2667/M2667</f>
        <v>0</v>
      </c>
      <c r="M2667" s="2">
        <v>500</v>
      </c>
    </row>
    <row r="2668" spans="2:13" ht="12.75" hidden="1">
      <c r="B2668" s="65"/>
      <c r="C2668" s="63"/>
      <c r="D2668" s="63"/>
      <c r="E2668" s="63"/>
      <c r="F2668" s="66"/>
      <c r="H2668" s="5">
        <f t="shared" si="109"/>
        <v>0</v>
      </c>
      <c r="I2668" s="21">
        <f t="shared" si="110"/>
        <v>0</v>
      </c>
      <c r="M2668" s="2">
        <v>500</v>
      </c>
    </row>
    <row r="2669" spans="2:13" ht="12.75" hidden="1">
      <c r="B2669" s="67"/>
      <c r="C2669" s="63"/>
      <c r="D2669" s="63"/>
      <c r="E2669" s="63"/>
      <c r="F2669" s="66"/>
      <c r="H2669" s="5">
        <f t="shared" si="109"/>
        <v>0</v>
      </c>
      <c r="I2669" s="21">
        <f t="shared" si="110"/>
        <v>0</v>
      </c>
      <c r="M2669" s="2">
        <v>500</v>
      </c>
    </row>
    <row r="2670" spans="2:13" ht="12.75" hidden="1">
      <c r="B2670" s="67"/>
      <c r="C2670" s="63"/>
      <c r="D2670" s="63"/>
      <c r="E2670" s="63"/>
      <c r="F2670" s="66"/>
      <c r="H2670" s="5">
        <f t="shared" si="109"/>
        <v>0</v>
      </c>
      <c r="I2670" s="21">
        <f t="shared" si="110"/>
        <v>0</v>
      </c>
      <c r="M2670" s="2">
        <v>500</v>
      </c>
    </row>
    <row r="2671" spans="2:13" ht="12.75" hidden="1">
      <c r="B2671" s="67"/>
      <c r="C2671" s="63"/>
      <c r="D2671" s="63"/>
      <c r="E2671" s="63"/>
      <c r="F2671" s="66"/>
      <c r="H2671" s="5">
        <f t="shared" si="109"/>
        <v>0</v>
      </c>
      <c r="I2671" s="21">
        <f t="shared" si="110"/>
        <v>0</v>
      </c>
      <c r="M2671" s="2">
        <v>500</v>
      </c>
    </row>
    <row r="2672" spans="2:13" ht="12.75" hidden="1">
      <c r="B2672" s="67"/>
      <c r="C2672" s="63"/>
      <c r="D2672" s="63"/>
      <c r="E2672" s="63"/>
      <c r="F2672" s="66"/>
      <c r="H2672" s="5">
        <f t="shared" si="109"/>
        <v>0</v>
      </c>
      <c r="I2672" s="21">
        <f t="shared" si="110"/>
        <v>0</v>
      </c>
      <c r="M2672" s="2">
        <v>500</v>
      </c>
    </row>
    <row r="2673" spans="2:13" ht="12.75" hidden="1">
      <c r="B2673" s="67"/>
      <c r="C2673" s="63"/>
      <c r="D2673" s="63"/>
      <c r="E2673" s="63"/>
      <c r="F2673" s="66"/>
      <c r="H2673" s="5">
        <f t="shared" si="109"/>
        <v>0</v>
      </c>
      <c r="I2673" s="21">
        <f t="shared" si="110"/>
        <v>0</v>
      </c>
      <c r="M2673" s="2">
        <v>500</v>
      </c>
    </row>
    <row r="2674" spans="2:13" ht="12.75" hidden="1">
      <c r="B2674" s="67"/>
      <c r="C2674" s="63"/>
      <c r="D2674" s="63"/>
      <c r="E2674" s="63"/>
      <c r="F2674" s="66"/>
      <c r="H2674" s="5">
        <f t="shared" si="109"/>
        <v>0</v>
      </c>
      <c r="I2674" s="21">
        <f t="shared" si="110"/>
        <v>0</v>
      </c>
      <c r="M2674" s="2">
        <v>500</v>
      </c>
    </row>
    <row r="2675" spans="2:13" ht="12.75" hidden="1">
      <c r="B2675" s="67"/>
      <c r="C2675" s="63"/>
      <c r="D2675" s="63"/>
      <c r="E2675" s="63"/>
      <c r="F2675" s="66"/>
      <c r="H2675" s="5">
        <f t="shared" si="109"/>
        <v>0</v>
      </c>
      <c r="I2675" s="21">
        <f t="shared" si="110"/>
        <v>0</v>
      </c>
      <c r="M2675" s="2">
        <v>500</v>
      </c>
    </row>
    <row r="2676" spans="2:13" ht="12.75" hidden="1">
      <c r="B2676" s="67"/>
      <c r="C2676" s="63"/>
      <c r="D2676" s="63"/>
      <c r="E2676" s="63"/>
      <c r="F2676" s="66"/>
      <c r="H2676" s="5">
        <f t="shared" si="109"/>
        <v>0</v>
      </c>
      <c r="I2676" s="21">
        <f t="shared" si="110"/>
        <v>0</v>
      </c>
      <c r="M2676" s="2">
        <v>500</v>
      </c>
    </row>
    <row r="2677" spans="2:13" ht="12.75" hidden="1">
      <c r="B2677" s="67"/>
      <c r="C2677" s="63"/>
      <c r="D2677" s="63"/>
      <c r="E2677" s="63"/>
      <c r="F2677" s="66"/>
      <c r="H2677" s="5">
        <f t="shared" si="109"/>
        <v>0</v>
      </c>
      <c r="I2677" s="21">
        <f t="shared" si="110"/>
        <v>0</v>
      </c>
      <c r="M2677" s="2">
        <v>500</v>
      </c>
    </row>
    <row r="2678" spans="2:13" ht="12.75" hidden="1">
      <c r="B2678" s="67"/>
      <c r="C2678" s="63"/>
      <c r="D2678" s="63"/>
      <c r="E2678" s="63"/>
      <c r="F2678" s="66"/>
      <c r="H2678" s="5">
        <f t="shared" si="109"/>
        <v>0</v>
      </c>
      <c r="I2678" s="21">
        <f t="shared" si="110"/>
        <v>0</v>
      </c>
      <c r="M2678" s="2">
        <v>500</v>
      </c>
    </row>
    <row r="2679" spans="2:13" ht="12.75" hidden="1">
      <c r="B2679" s="67"/>
      <c r="C2679" s="63"/>
      <c r="D2679" s="63"/>
      <c r="E2679" s="63"/>
      <c r="F2679" s="66"/>
      <c r="H2679" s="5">
        <f t="shared" si="109"/>
        <v>0</v>
      </c>
      <c r="I2679" s="21">
        <f t="shared" si="110"/>
        <v>0</v>
      </c>
      <c r="M2679" s="2">
        <v>500</v>
      </c>
    </row>
    <row r="2680" spans="2:13" ht="12.75" hidden="1">
      <c r="B2680" s="67"/>
      <c r="C2680" s="63"/>
      <c r="D2680" s="63"/>
      <c r="E2680" s="63"/>
      <c r="F2680" s="66"/>
      <c r="H2680" s="5">
        <f t="shared" si="109"/>
        <v>0</v>
      </c>
      <c r="I2680" s="21">
        <f t="shared" si="110"/>
        <v>0</v>
      </c>
      <c r="M2680" s="2">
        <v>500</v>
      </c>
    </row>
    <row r="2681" spans="2:13" ht="12.75" hidden="1">
      <c r="B2681" s="67"/>
      <c r="C2681" s="63"/>
      <c r="D2681" s="63"/>
      <c r="E2681" s="63"/>
      <c r="F2681" s="66"/>
      <c r="H2681" s="5">
        <f t="shared" si="109"/>
        <v>0</v>
      </c>
      <c r="I2681" s="21">
        <f t="shared" si="110"/>
        <v>0</v>
      </c>
      <c r="M2681" s="2">
        <v>500</v>
      </c>
    </row>
    <row r="2682" spans="2:13" ht="12.75" hidden="1">
      <c r="B2682" s="67"/>
      <c r="C2682" s="63"/>
      <c r="D2682" s="63"/>
      <c r="E2682" s="63"/>
      <c r="F2682" s="66"/>
      <c r="H2682" s="5">
        <f t="shared" si="109"/>
        <v>0</v>
      </c>
      <c r="I2682" s="21">
        <f t="shared" si="110"/>
        <v>0</v>
      </c>
      <c r="M2682" s="2">
        <v>500</v>
      </c>
    </row>
    <row r="2683" spans="2:13" ht="12.75" hidden="1">
      <c r="B2683" s="67"/>
      <c r="C2683" s="63"/>
      <c r="D2683" s="63"/>
      <c r="E2683" s="63"/>
      <c r="F2683" s="66"/>
      <c r="H2683" s="5">
        <f t="shared" si="109"/>
        <v>0</v>
      </c>
      <c r="I2683" s="21">
        <f t="shared" si="110"/>
        <v>0</v>
      </c>
      <c r="M2683" s="2">
        <v>500</v>
      </c>
    </row>
    <row r="2684" spans="2:13" ht="12.75" hidden="1">
      <c r="B2684" s="67"/>
      <c r="C2684" s="63"/>
      <c r="D2684" s="63"/>
      <c r="E2684" s="63"/>
      <c r="F2684" s="66"/>
      <c r="H2684" s="5">
        <f t="shared" si="109"/>
        <v>0</v>
      </c>
      <c r="I2684" s="21">
        <f t="shared" si="110"/>
        <v>0</v>
      </c>
      <c r="M2684" s="2">
        <v>500</v>
      </c>
    </row>
    <row r="2685" spans="2:13" ht="12.75" hidden="1">
      <c r="B2685" s="67"/>
      <c r="C2685" s="63"/>
      <c r="D2685" s="63"/>
      <c r="E2685" s="63"/>
      <c r="F2685" s="66"/>
      <c r="H2685" s="5">
        <f t="shared" si="109"/>
        <v>0</v>
      </c>
      <c r="I2685" s="21">
        <f t="shared" si="110"/>
        <v>0</v>
      </c>
      <c r="M2685" s="2">
        <v>500</v>
      </c>
    </row>
    <row r="2686" spans="2:13" ht="12.75" hidden="1">
      <c r="B2686" s="67"/>
      <c r="C2686" s="63"/>
      <c r="D2686" s="63"/>
      <c r="E2686" s="63"/>
      <c r="F2686" s="66"/>
      <c r="H2686" s="5">
        <f t="shared" si="109"/>
        <v>0</v>
      </c>
      <c r="I2686" s="21">
        <f t="shared" si="110"/>
        <v>0</v>
      </c>
      <c r="M2686" s="2">
        <v>500</v>
      </c>
    </row>
    <row r="2687" spans="2:13" ht="12.75" hidden="1">
      <c r="B2687" s="67"/>
      <c r="C2687" s="63"/>
      <c r="D2687" s="63"/>
      <c r="E2687" s="63"/>
      <c r="F2687" s="66"/>
      <c r="H2687" s="5">
        <f t="shared" si="109"/>
        <v>0</v>
      </c>
      <c r="I2687" s="21">
        <f t="shared" si="110"/>
        <v>0</v>
      </c>
      <c r="M2687" s="2">
        <v>500</v>
      </c>
    </row>
    <row r="2688" spans="2:13" ht="12.75" hidden="1">
      <c r="B2688" s="67"/>
      <c r="C2688" s="63"/>
      <c r="D2688" s="63"/>
      <c r="E2688" s="63"/>
      <c r="F2688" s="66"/>
      <c r="H2688" s="5">
        <f t="shared" si="109"/>
        <v>0</v>
      </c>
      <c r="I2688" s="21">
        <f t="shared" si="110"/>
        <v>0</v>
      </c>
      <c r="M2688" s="2">
        <v>500</v>
      </c>
    </row>
    <row r="2689" spans="2:13" ht="12.75" hidden="1">
      <c r="B2689" s="67"/>
      <c r="C2689" s="63"/>
      <c r="D2689" s="63"/>
      <c r="E2689" s="63"/>
      <c r="F2689" s="66"/>
      <c r="H2689" s="5">
        <f t="shared" si="109"/>
        <v>0</v>
      </c>
      <c r="I2689" s="21">
        <f t="shared" si="110"/>
        <v>0</v>
      </c>
      <c r="M2689" s="2">
        <v>500</v>
      </c>
    </row>
    <row r="2690" spans="2:13" ht="12.75" hidden="1">
      <c r="B2690" s="67"/>
      <c r="C2690" s="63"/>
      <c r="D2690" s="63"/>
      <c r="E2690" s="63"/>
      <c r="F2690" s="66"/>
      <c r="H2690" s="5">
        <f t="shared" si="109"/>
        <v>0</v>
      </c>
      <c r="I2690" s="21">
        <f t="shared" si="110"/>
        <v>0</v>
      </c>
      <c r="M2690" s="2">
        <v>500</v>
      </c>
    </row>
    <row r="2691" spans="2:13" ht="12.75" hidden="1">
      <c r="B2691" s="67"/>
      <c r="C2691" s="63"/>
      <c r="D2691" s="63"/>
      <c r="E2691" s="63"/>
      <c r="F2691" s="66"/>
      <c r="H2691" s="5">
        <f t="shared" si="109"/>
        <v>0</v>
      </c>
      <c r="I2691" s="21">
        <f t="shared" si="110"/>
        <v>0</v>
      </c>
      <c r="M2691" s="2">
        <v>500</v>
      </c>
    </row>
    <row r="2692" spans="2:13" ht="12.75" hidden="1">
      <c r="B2692" s="67"/>
      <c r="C2692" s="63"/>
      <c r="D2692" s="63"/>
      <c r="E2692" s="63"/>
      <c r="F2692" s="66"/>
      <c r="H2692" s="5">
        <f t="shared" si="109"/>
        <v>0</v>
      </c>
      <c r="I2692" s="21">
        <f t="shared" si="110"/>
        <v>0</v>
      </c>
      <c r="M2692" s="2">
        <v>500</v>
      </c>
    </row>
    <row r="2693" spans="2:13" ht="12.75" hidden="1">
      <c r="B2693" s="67"/>
      <c r="C2693" s="63"/>
      <c r="D2693" s="63"/>
      <c r="E2693" s="63"/>
      <c r="F2693" s="66"/>
      <c r="H2693" s="5">
        <f t="shared" si="109"/>
        <v>0</v>
      </c>
      <c r="I2693" s="21">
        <f t="shared" si="110"/>
        <v>0</v>
      </c>
      <c r="M2693" s="2">
        <v>500</v>
      </c>
    </row>
    <row r="2694" spans="2:13" ht="12.75" hidden="1">
      <c r="B2694" s="67"/>
      <c r="C2694" s="63"/>
      <c r="D2694" s="63"/>
      <c r="E2694" s="63"/>
      <c r="F2694" s="66"/>
      <c r="H2694" s="5">
        <f t="shared" si="109"/>
        <v>0</v>
      </c>
      <c r="I2694" s="21">
        <f t="shared" si="110"/>
        <v>0</v>
      </c>
      <c r="M2694" s="2">
        <v>500</v>
      </c>
    </row>
    <row r="2695" spans="2:13" ht="12.75" hidden="1">
      <c r="B2695" s="67"/>
      <c r="C2695" s="63"/>
      <c r="D2695" s="63"/>
      <c r="E2695" s="63"/>
      <c r="F2695" s="66"/>
      <c r="H2695" s="5">
        <f t="shared" si="109"/>
        <v>0</v>
      </c>
      <c r="I2695" s="21">
        <f t="shared" si="110"/>
        <v>0</v>
      </c>
      <c r="M2695" s="2">
        <v>500</v>
      </c>
    </row>
    <row r="2696" spans="2:13" ht="12.75" hidden="1">
      <c r="B2696" s="67"/>
      <c r="C2696" s="63"/>
      <c r="D2696" s="63"/>
      <c r="E2696" s="63"/>
      <c r="F2696" s="66"/>
      <c r="H2696" s="5">
        <f t="shared" si="109"/>
        <v>0</v>
      </c>
      <c r="I2696" s="21">
        <f t="shared" si="110"/>
        <v>0</v>
      </c>
      <c r="M2696" s="2">
        <v>500</v>
      </c>
    </row>
    <row r="2697" spans="2:13" ht="12.75" hidden="1">
      <c r="B2697" s="67"/>
      <c r="C2697" s="63"/>
      <c r="D2697" s="63"/>
      <c r="E2697" s="63"/>
      <c r="F2697" s="66"/>
      <c r="H2697" s="5">
        <f t="shared" si="109"/>
        <v>0</v>
      </c>
      <c r="I2697" s="21">
        <f t="shared" si="110"/>
        <v>0</v>
      </c>
      <c r="M2697" s="2">
        <v>500</v>
      </c>
    </row>
    <row r="2698" spans="2:13" ht="12.75" hidden="1">
      <c r="B2698" s="67"/>
      <c r="C2698" s="63"/>
      <c r="D2698" s="63"/>
      <c r="E2698" s="63"/>
      <c r="F2698" s="66"/>
      <c r="H2698" s="5">
        <f t="shared" si="109"/>
        <v>0</v>
      </c>
      <c r="I2698" s="21">
        <f t="shared" si="110"/>
        <v>0</v>
      </c>
      <c r="M2698" s="2">
        <v>500</v>
      </c>
    </row>
    <row r="2699" spans="2:13" ht="12.75" hidden="1">
      <c r="B2699" s="67"/>
      <c r="C2699" s="63"/>
      <c r="D2699" s="63"/>
      <c r="E2699" s="63"/>
      <c r="F2699" s="66"/>
      <c r="H2699" s="5">
        <f t="shared" si="109"/>
        <v>0</v>
      </c>
      <c r="I2699" s="21">
        <f t="shared" si="110"/>
        <v>0</v>
      </c>
      <c r="M2699" s="2">
        <v>500</v>
      </c>
    </row>
    <row r="2700" spans="2:13" ht="12.75" hidden="1">
      <c r="B2700" s="67"/>
      <c r="C2700" s="63"/>
      <c r="D2700" s="63"/>
      <c r="E2700" s="63"/>
      <c r="F2700" s="66"/>
      <c r="H2700" s="5">
        <f t="shared" si="109"/>
        <v>0</v>
      </c>
      <c r="I2700" s="21">
        <f t="shared" si="110"/>
        <v>0</v>
      </c>
      <c r="M2700" s="2">
        <v>500</v>
      </c>
    </row>
    <row r="2701" spans="2:13" ht="12.75" hidden="1">
      <c r="B2701" s="67"/>
      <c r="C2701" s="63"/>
      <c r="D2701" s="63"/>
      <c r="E2701" s="63"/>
      <c r="F2701" s="66"/>
      <c r="H2701" s="5">
        <f t="shared" si="109"/>
        <v>0</v>
      </c>
      <c r="I2701" s="21">
        <f t="shared" si="110"/>
        <v>0</v>
      </c>
      <c r="M2701" s="2">
        <v>500</v>
      </c>
    </row>
    <row r="2702" spans="2:13" ht="12.75" hidden="1">
      <c r="B2702" s="67"/>
      <c r="C2702" s="63"/>
      <c r="D2702" s="63"/>
      <c r="E2702" s="63"/>
      <c r="F2702" s="66"/>
      <c r="H2702" s="5">
        <f t="shared" si="109"/>
        <v>0</v>
      </c>
      <c r="I2702" s="21">
        <f t="shared" si="110"/>
        <v>0</v>
      </c>
      <c r="M2702" s="2">
        <v>500</v>
      </c>
    </row>
    <row r="2703" spans="2:13" ht="12.75" hidden="1">
      <c r="B2703" s="67"/>
      <c r="C2703" s="63"/>
      <c r="D2703" s="63"/>
      <c r="E2703" s="63"/>
      <c r="F2703" s="66"/>
      <c r="H2703" s="5">
        <f t="shared" si="109"/>
        <v>0</v>
      </c>
      <c r="I2703" s="21">
        <f t="shared" si="110"/>
        <v>0</v>
      </c>
      <c r="M2703" s="2">
        <v>500</v>
      </c>
    </row>
    <row r="2704" spans="2:13" ht="12.75" hidden="1">
      <c r="B2704" s="67"/>
      <c r="C2704" s="63"/>
      <c r="D2704" s="63"/>
      <c r="E2704" s="63"/>
      <c r="F2704" s="66"/>
      <c r="H2704" s="5">
        <f t="shared" si="109"/>
        <v>0</v>
      </c>
      <c r="I2704" s="21">
        <f t="shared" si="110"/>
        <v>0</v>
      </c>
      <c r="M2704" s="2">
        <v>500</v>
      </c>
    </row>
    <row r="2705" spans="2:13" ht="12.75" hidden="1">
      <c r="B2705" s="67"/>
      <c r="C2705" s="63"/>
      <c r="D2705" s="63"/>
      <c r="E2705" s="63"/>
      <c r="F2705" s="66"/>
      <c r="H2705" s="5">
        <f t="shared" si="109"/>
        <v>0</v>
      </c>
      <c r="I2705" s="21">
        <f t="shared" si="110"/>
        <v>0</v>
      </c>
      <c r="M2705" s="2">
        <v>500</v>
      </c>
    </row>
    <row r="2706" spans="2:13" ht="12.75" hidden="1">
      <c r="B2706" s="67"/>
      <c r="C2706" s="63"/>
      <c r="D2706" s="63"/>
      <c r="E2706" s="63"/>
      <c r="F2706" s="66"/>
      <c r="H2706" s="5">
        <f t="shared" si="109"/>
        <v>0</v>
      </c>
      <c r="I2706" s="21">
        <f t="shared" si="110"/>
        <v>0</v>
      </c>
      <c r="M2706" s="2">
        <v>500</v>
      </c>
    </row>
    <row r="2707" spans="2:13" ht="12.75" hidden="1">
      <c r="B2707" s="67"/>
      <c r="C2707" s="63"/>
      <c r="D2707" s="63"/>
      <c r="E2707" s="63"/>
      <c r="F2707" s="66"/>
      <c r="H2707" s="5">
        <f t="shared" si="109"/>
        <v>0</v>
      </c>
      <c r="I2707" s="21">
        <f t="shared" si="110"/>
        <v>0</v>
      </c>
      <c r="M2707" s="2">
        <v>500</v>
      </c>
    </row>
    <row r="2708" spans="2:13" ht="12.75" hidden="1">
      <c r="B2708" s="67"/>
      <c r="C2708" s="63"/>
      <c r="D2708" s="63"/>
      <c r="E2708" s="63"/>
      <c r="F2708" s="66"/>
      <c r="H2708" s="5">
        <f t="shared" si="109"/>
        <v>0</v>
      </c>
      <c r="I2708" s="21">
        <f t="shared" si="110"/>
        <v>0</v>
      </c>
      <c r="M2708" s="2">
        <v>500</v>
      </c>
    </row>
    <row r="2709" spans="2:13" ht="12.75" hidden="1">
      <c r="B2709" s="67"/>
      <c r="C2709" s="63"/>
      <c r="D2709" s="63"/>
      <c r="E2709" s="63"/>
      <c r="F2709" s="66"/>
      <c r="H2709" s="5">
        <f t="shared" si="109"/>
        <v>0</v>
      </c>
      <c r="I2709" s="21">
        <f t="shared" si="110"/>
        <v>0</v>
      </c>
      <c r="M2709" s="2">
        <v>500</v>
      </c>
    </row>
    <row r="2710" spans="2:13" ht="12.75" hidden="1">
      <c r="B2710" s="67"/>
      <c r="C2710" s="63"/>
      <c r="D2710" s="63"/>
      <c r="E2710" s="63"/>
      <c r="F2710" s="66"/>
      <c r="H2710" s="5">
        <f t="shared" si="109"/>
        <v>0</v>
      </c>
      <c r="I2710" s="21">
        <f t="shared" si="110"/>
        <v>0</v>
      </c>
      <c r="M2710" s="2">
        <v>500</v>
      </c>
    </row>
    <row r="2711" spans="2:13" ht="12.75" hidden="1">
      <c r="B2711" s="67"/>
      <c r="C2711" s="63"/>
      <c r="D2711" s="63"/>
      <c r="E2711" s="63"/>
      <c r="F2711" s="66"/>
      <c r="H2711" s="5">
        <f aca="true" t="shared" si="111" ref="H2711:H2786">H2710-B2711</f>
        <v>0</v>
      </c>
      <c r="I2711" s="21">
        <f t="shared" si="110"/>
        <v>0</v>
      </c>
      <c r="M2711" s="2">
        <v>500</v>
      </c>
    </row>
    <row r="2712" spans="2:13" ht="12.75" hidden="1">
      <c r="B2712" s="67"/>
      <c r="C2712" s="63"/>
      <c r="D2712" s="63"/>
      <c r="E2712" s="63"/>
      <c r="F2712" s="66"/>
      <c r="H2712" s="5">
        <f t="shared" si="111"/>
        <v>0</v>
      </c>
      <c r="I2712" s="21">
        <f t="shared" si="110"/>
        <v>0</v>
      </c>
      <c r="M2712" s="2">
        <v>500</v>
      </c>
    </row>
    <row r="2713" spans="2:13" ht="12.75" hidden="1">
      <c r="B2713" s="67"/>
      <c r="C2713" s="63"/>
      <c r="D2713" s="63"/>
      <c r="E2713" s="63"/>
      <c r="F2713" s="66"/>
      <c r="H2713" s="5">
        <f t="shared" si="111"/>
        <v>0</v>
      </c>
      <c r="I2713" s="21">
        <f t="shared" si="110"/>
        <v>0</v>
      </c>
      <c r="M2713" s="2">
        <v>500</v>
      </c>
    </row>
    <row r="2714" spans="2:13" ht="12.75" hidden="1">
      <c r="B2714" s="67"/>
      <c r="C2714" s="63"/>
      <c r="D2714" s="63"/>
      <c r="E2714" s="63"/>
      <c r="F2714" s="66"/>
      <c r="H2714" s="5">
        <f t="shared" si="111"/>
        <v>0</v>
      </c>
      <c r="I2714" s="21">
        <f t="shared" si="110"/>
        <v>0</v>
      </c>
      <c r="M2714" s="2">
        <v>500</v>
      </c>
    </row>
    <row r="2715" spans="2:13" ht="12.75" hidden="1">
      <c r="B2715" s="67"/>
      <c r="C2715" s="63"/>
      <c r="D2715" s="63"/>
      <c r="E2715" s="63"/>
      <c r="F2715" s="66"/>
      <c r="H2715" s="5">
        <f t="shared" si="111"/>
        <v>0</v>
      </c>
      <c r="I2715" s="21">
        <f t="shared" si="110"/>
        <v>0</v>
      </c>
      <c r="M2715" s="2">
        <v>500</v>
      </c>
    </row>
    <row r="2716" spans="2:13" ht="12.75" hidden="1">
      <c r="B2716" s="67"/>
      <c r="C2716" s="63"/>
      <c r="D2716" s="63"/>
      <c r="E2716" s="63"/>
      <c r="F2716" s="66"/>
      <c r="H2716" s="5">
        <f t="shared" si="111"/>
        <v>0</v>
      </c>
      <c r="I2716" s="21">
        <f t="shared" si="110"/>
        <v>0</v>
      </c>
      <c r="M2716" s="2">
        <v>500</v>
      </c>
    </row>
    <row r="2717" spans="2:13" ht="12.75" hidden="1">
      <c r="B2717" s="67"/>
      <c r="C2717" s="63"/>
      <c r="D2717" s="63"/>
      <c r="E2717" s="63"/>
      <c r="F2717" s="66"/>
      <c r="H2717" s="5">
        <f t="shared" si="111"/>
        <v>0</v>
      </c>
      <c r="I2717" s="21">
        <f t="shared" si="110"/>
        <v>0</v>
      </c>
      <c r="M2717" s="2">
        <v>500</v>
      </c>
    </row>
    <row r="2718" spans="2:13" ht="12.75" hidden="1">
      <c r="B2718" s="67"/>
      <c r="C2718" s="63"/>
      <c r="D2718" s="63"/>
      <c r="E2718" s="63"/>
      <c r="F2718" s="66"/>
      <c r="H2718" s="5">
        <f t="shared" si="111"/>
        <v>0</v>
      </c>
      <c r="I2718" s="21">
        <f t="shared" si="110"/>
        <v>0</v>
      </c>
      <c r="M2718" s="2">
        <v>500</v>
      </c>
    </row>
    <row r="2719" spans="2:13" ht="12.75" hidden="1">
      <c r="B2719" s="67"/>
      <c r="C2719" s="63"/>
      <c r="D2719" s="63"/>
      <c r="E2719" s="63"/>
      <c r="F2719" s="66"/>
      <c r="H2719" s="5">
        <f t="shared" si="111"/>
        <v>0</v>
      </c>
      <c r="I2719" s="21">
        <f t="shared" si="110"/>
        <v>0</v>
      </c>
      <c r="M2719" s="2">
        <v>500</v>
      </c>
    </row>
    <row r="2720" spans="2:13" ht="12.75" hidden="1">
      <c r="B2720" s="67"/>
      <c r="C2720" s="63"/>
      <c r="D2720" s="63"/>
      <c r="E2720" s="63"/>
      <c r="F2720" s="66"/>
      <c r="H2720" s="5">
        <f t="shared" si="111"/>
        <v>0</v>
      </c>
      <c r="I2720" s="21">
        <f t="shared" si="110"/>
        <v>0</v>
      </c>
      <c r="M2720" s="2">
        <v>500</v>
      </c>
    </row>
    <row r="2721" spans="2:13" ht="12.75" hidden="1">
      <c r="B2721" s="67"/>
      <c r="C2721" s="63"/>
      <c r="D2721" s="63"/>
      <c r="E2721" s="63"/>
      <c r="F2721" s="66"/>
      <c r="H2721" s="5">
        <f t="shared" si="111"/>
        <v>0</v>
      </c>
      <c r="I2721" s="21">
        <f t="shared" si="110"/>
        <v>0</v>
      </c>
      <c r="M2721" s="2">
        <v>500</v>
      </c>
    </row>
    <row r="2722" spans="2:13" ht="12.75" hidden="1">
      <c r="B2722" s="67"/>
      <c r="C2722" s="63"/>
      <c r="D2722" s="63"/>
      <c r="E2722" s="63"/>
      <c r="F2722" s="66"/>
      <c r="H2722" s="5">
        <f t="shared" si="111"/>
        <v>0</v>
      </c>
      <c r="I2722" s="21">
        <f t="shared" si="110"/>
        <v>0</v>
      </c>
      <c r="M2722" s="2">
        <v>500</v>
      </c>
    </row>
    <row r="2723" spans="2:13" ht="12.75" hidden="1">
      <c r="B2723" s="67"/>
      <c r="C2723" s="63"/>
      <c r="D2723" s="63"/>
      <c r="E2723" s="63"/>
      <c r="F2723" s="66"/>
      <c r="H2723" s="5">
        <f t="shared" si="111"/>
        <v>0</v>
      </c>
      <c r="I2723" s="21">
        <f t="shared" si="110"/>
        <v>0</v>
      </c>
      <c r="M2723" s="2">
        <v>500</v>
      </c>
    </row>
    <row r="2724" spans="2:13" ht="12.75" hidden="1">
      <c r="B2724" s="67"/>
      <c r="C2724" s="63"/>
      <c r="D2724" s="63"/>
      <c r="E2724" s="63"/>
      <c r="F2724" s="66"/>
      <c r="H2724" s="5">
        <f t="shared" si="111"/>
        <v>0</v>
      </c>
      <c r="I2724" s="21">
        <f t="shared" si="110"/>
        <v>0</v>
      </c>
      <c r="M2724" s="2">
        <v>500</v>
      </c>
    </row>
    <row r="2725" spans="2:13" ht="12.75" hidden="1">
      <c r="B2725" s="67"/>
      <c r="C2725" s="63"/>
      <c r="D2725" s="63"/>
      <c r="E2725" s="63"/>
      <c r="F2725" s="66"/>
      <c r="H2725" s="5">
        <f t="shared" si="111"/>
        <v>0</v>
      </c>
      <c r="I2725" s="21">
        <f t="shared" si="110"/>
        <v>0</v>
      </c>
      <c r="M2725" s="2">
        <v>500</v>
      </c>
    </row>
    <row r="2726" spans="2:13" ht="12.75" hidden="1">
      <c r="B2726" s="67"/>
      <c r="C2726" s="63"/>
      <c r="D2726" s="63"/>
      <c r="E2726" s="63"/>
      <c r="F2726" s="66"/>
      <c r="H2726" s="5">
        <f t="shared" si="111"/>
        <v>0</v>
      </c>
      <c r="I2726" s="21">
        <f t="shared" si="110"/>
        <v>0</v>
      </c>
      <c r="M2726" s="2">
        <v>500</v>
      </c>
    </row>
    <row r="2727" spans="2:13" ht="12.75" hidden="1">
      <c r="B2727" s="67"/>
      <c r="C2727" s="63"/>
      <c r="D2727" s="63"/>
      <c r="E2727" s="63"/>
      <c r="F2727" s="66"/>
      <c r="H2727" s="5">
        <f t="shared" si="111"/>
        <v>0</v>
      </c>
      <c r="I2727" s="21">
        <f t="shared" si="110"/>
        <v>0</v>
      </c>
      <c r="M2727" s="2">
        <v>500</v>
      </c>
    </row>
    <row r="2728" spans="2:13" ht="12.75" hidden="1">
      <c r="B2728" s="67"/>
      <c r="C2728" s="63"/>
      <c r="D2728" s="63"/>
      <c r="E2728" s="63"/>
      <c r="F2728" s="66"/>
      <c r="H2728" s="5">
        <f t="shared" si="111"/>
        <v>0</v>
      </c>
      <c r="I2728" s="21">
        <f t="shared" si="110"/>
        <v>0</v>
      </c>
      <c r="M2728" s="2">
        <v>500</v>
      </c>
    </row>
    <row r="2729" spans="2:13" ht="12.75" hidden="1">
      <c r="B2729" s="67"/>
      <c r="C2729" s="63"/>
      <c r="D2729" s="63"/>
      <c r="E2729" s="63"/>
      <c r="F2729" s="66"/>
      <c r="H2729" s="5">
        <f t="shared" si="111"/>
        <v>0</v>
      </c>
      <c r="I2729" s="21">
        <f t="shared" si="110"/>
        <v>0</v>
      </c>
      <c r="M2729" s="2">
        <v>500</v>
      </c>
    </row>
    <row r="2730" spans="2:13" ht="12.75" hidden="1">
      <c r="B2730" s="67"/>
      <c r="C2730" s="63"/>
      <c r="D2730" s="63"/>
      <c r="E2730" s="63"/>
      <c r="F2730" s="66"/>
      <c r="H2730" s="5">
        <f t="shared" si="111"/>
        <v>0</v>
      </c>
      <c r="I2730" s="21">
        <f t="shared" si="110"/>
        <v>0</v>
      </c>
      <c r="M2730" s="2">
        <v>500</v>
      </c>
    </row>
    <row r="2731" spans="2:13" ht="12.75" hidden="1">
      <c r="B2731" s="67"/>
      <c r="C2731" s="63"/>
      <c r="D2731" s="63"/>
      <c r="E2731" s="63"/>
      <c r="F2731" s="66"/>
      <c r="H2731" s="5">
        <f t="shared" si="111"/>
        <v>0</v>
      </c>
      <c r="I2731" s="21">
        <f aca="true" t="shared" si="112" ref="I2731:I2794">+B2731/M2731</f>
        <v>0</v>
      </c>
      <c r="M2731" s="2">
        <v>500</v>
      </c>
    </row>
    <row r="2732" spans="2:13" ht="12.75" hidden="1">
      <c r="B2732" s="67"/>
      <c r="C2732" s="253"/>
      <c r="D2732" s="63"/>
      <c r="E2732" s="63"/>
      <c r="F2732" s="66"/>
      <c r="H2732" s="5">
        <f t="shared" si="111"/>
        <v>0</v>
      </c>
      <c r="I2732" s="21">
        <f t="shared" si="112"/>
        <v>0</v>
      </c>
      <c r="M2732" s="2">
        <v>500</v>
      </c>
    </row>
    <row r="2733" spans="2:13" ht="12.75" hidden="1">
      <c r="B2733" s="67"/>
      <c r="C2733" s="63"/>
      <c r="D2733" s="63"/>
      <c r="E2733" s="63"/>
      <c r="F2733" s="66"/>
      <c r="H2733" s="5">
        <f t="shared" si="111"/>
        <v>0</v>
      </c>
      <c r="I2733" s="21">
        <f t="shared" si="112"/>
        <v>0</v>
      </c>
      <c r="M2733" s="2">
        <v>500</v>
      </c>
    </row>
    <row r="2734" spans="2:13" ht="12.75" hidden="1">
      <c r="B2734" s="67"/>
      <c r="C2734" s="63"/>
      <c r="D2734" s="63"/>
      <c r="E2734" s="63"/>
      <c r="F2734" s="66"/>
      <c r="H2734" s="5">
        <f t="shared" si="111"/>
        <v>0</v>
      </c>
      <c r="I2734" s="21">
        <f t="shared" si="112"/>
        <v>0</v>
      </c>
      <c r="M2734" s="2">
        <v>500</v>
      </c>
    </row>
    <row r="2735" spans="2:13" ht="12.75" hidden="1">
      <c r="B2735" s="67"/>
      <c r="C2735" s="63"/>
      <c r="D2735" s="63"/>
      <c r="E2735" s="63"/>
      <c r="F2735" s="66"/>
      <c r="H2735" s="5">
        <f t="shared" si="111"/>
        <v>0</v>
      </c>
      <c r="I2735" s="21">
        <f t="shared" si="112"/>
        <v>0</v>
      </c>
      <c r="M2735" s="2">
        <v>500</v>
      </c>
    </row>
    <row r="2736" spans="2:13" ht="12.75" hidden="1">
      <c r="B2736" s="67"/>
      <c r="C2736" s="63"/>
      <c r="D2736" s="63"/>
      <c r="E2736" s="63"/>
      <c r="F2736" s="66"/>
      <c r="H2736" s="5">
        <f t="shared" si="111"/>
        <v>0</v>
      </c>
      <c r="I2736" s="21">
        <f t="shared" si="112"/>
        <v>0</v>
      </c>
      <c r="M2736" s="2">
        <v>500</v>
      </c>
    </row>
    <row r="2737" spans="2:13" ht="12.75" hidden="1">
      <c r="B2737" s="67"/>
      <c r="C2737" s="63"/>
      <c r="D2737" s="63"/>
      <c r="E2737" s="63"/>
      <c r="F2737" s="66"/>
      <c r="H2737" s="5">
        <f t="shared" si="111"/>
        <v>0</v>
      </c>
      <c r="I2737" s="21">
        <f t="shared" si="112"/>
        <v>0</v>
      </c>
      <c r="M2737" s="2">
        <v>500</v>
      </c>
    </row>
    <row r="2738" spans="2:13" ht="12.75" hidden="1">
      <c r="B2738" s="67"/>
      <c r="C2738" s="63"/>
      <c r="D2738" s="63"/>
      <c r="E2738" s="63"/>
      <c r="F2738" s="66"/>
      <c r="H2738" s="5">
        <f t="shared" si="111"/>
        <v>0</v>
      </c>
      <c r="I2738" s="21">
        <f t="shared" si="112"/>
        <v>0</v>
      </c>
      <c r="M2738" s="2">
        <v>500</v>
      </c>
    </row>
    <row r="2739" spans="2:13" ht="12.75" hidden="1">
      <c r="B2739" s="254"/>
      <c r="C2739" s="63"/>
      <c r="D2739" s="63"/>
      <c r="E2739" s="63"/>
      <c r="F2739" s="66"/>
      <c r="H2739" s="5">
        <f t="shared" si="111"/>
        <v>0</v>
      </c>
      <c r="I2739" s="21">
        <f t="shared" si="112"/>
        <v>0</v>
      </c>
      <c r="M2739" s="2">
        <v>500</v>
      </c>
    </row>
    <row r="2740" spans="2:13" ht="12.75" hidden="1">
      <c r="B2740" s="67"/>
      <c r="C2740" s="63"/>
      <c r="D2740" s="63"/>
      <c r="E2740" s="63"/>
      <c r="F2740" s="66"/>
      <c r="H2740" s="5">
        <f t="shared" si="111"/>
        <v>0</v>
      </c>
      <c r="I2740" s="21">
        <f t="shared" si="112"/>
        <v>0</v>
      </c>
      <c r="M2740" s="2">
        <v>500</v>
      </c>
    </row>
    <row r="2741" spans="2:13" ht="12.75" hidden="1">
      <c r="B2741" s="67"/>
      <c r="C2741" s="63"/>
      <c r="D2741" s="63"/>
      <c r="E2741" s="63"/>
      <c r="F2741" s="66"/>
      <c r="H2741" s="5">
        <f t="shared" si="111"/>
        <v>0</v>
      </c>
      <c r="I2741" s="21">
        <f t="shared" si="112"/>
        <v>0</v>
      </c>
      <c r="M2741" s="2">
        <v>500</v>
      </c>
    </row>
    <row r="2742" spans="2:13" ht="12.75" hidden="1">
      <c r="B2742" s="67"/>
      <c r="C2742" s="63"/>
      <c r="D2742" s="63"/>
      <c r="E2742" s="63"/>
      <c r="F2742" s="66"/>
      <c r="H2742" s="5">
        <f t="shared" si="111"/>
        <v>0</v>
      </c>
      <c r="I2742" s="21">
        <f t="shared" si="112"/>
        <v>0</v>
      </c>
      <c r="M2742" s="2">
        <v>500</v>
      </c>
    </row>
    <row r="2743" spans="2:13" ht="12.75" hidden="1">
      <c r="B2743" s="65"/>
      <c r="C2743" s="63"/>
      <c r="D2743" s="63"/>
      <c r="E2743" s="63"/>
      <c r="F2743" s="66"/>
      <c r="H2743" s="5">
        <f t="shared" si="111"/>
        <v>0</v>
      </c>
      <c r="I2743" s="21">
        <f t="shared" si="112"/>
        <v>0</v>
      </c>
      <c r="M2743" s="2">
        <v>500</v>
      </c>
    </row>
    <row r="2744" spans="2:13" ht="12.75" hidden="1">
      <c r="B2744" s="65"/>
      <c r="C2744" s="63"/>
      <c r="D2744" s="63"/>
      <c r="E2744" s="63"/>
      <c r="F2744" s="66"/>
      <c r="H2744" s="5">
        <f t="shared" si="111"/>
        <v>0</v>
      </c>
      <c r="I2744" s="21">
        <f t="shared" si="112"/>
        <v>0</v>
      </c>
      <c r="M2744" s="2">
        <v>500</v>
      </c>
    </row>
    <row r="2745" spans="2:13" ht="12.75" hidden="1">
      <c r="B2745" s="65"/>
      <c r="C2745" s="63"/>
      <c r="D2745" s="63"/>
      <c r="E2745" s="63"/>
      <c r="F2745" s="66"/>
      <c r="H2745" s="5">
        <f t="shared" si="111"/>
        <v>0</v>
      </c>
      <c r="I2745" s="21">
        <f t="shared" si="112"/>
        <v>0</v>
      </c>
      <c r="M2745" s="2">
        <v>500</v>
      </c>
    </row>
    <row r="2746" spans="2:13" ht="12.75" hidden="1">
      <c r="B2746" s="67"/>
      <c r="C2746" s="63"/>
      <c r="D2746" s="63"/>
      <c r="E2746" s="63"/>
      <c r="F2746" s="66"/>
      <c r="H2746" s="5">
        <f t="shared" si="111"/>
        <v>0</v>
      </c>
      <c r="I2746" s="21">
        <f t="shared" si="112"/>
        <v>0</v>
      </c>
      <c r="M2746" s="2">
        <v>500</v>
      </c>
    </row>
    <row r="2747" spans="2:13" ht="12.75" hidden="1">
      <c r="B2747" s="67"/>
      <c r="C2747" s="63"/>
      <c r="D2747" s="63"/>
      <c r="E2747" s="63"/>
      <c r="F2747" s="66"/>
      <c r="H2747" s="5">
        <f t="shared" si="111"/>
        <v>0</v>
      </c>
      <c r="I2747" s="21">
        <f t="shared" si="112"/>
        <v>0</v>
      </c>
      <c r="M2747" s="2">
        <v>500</v>
      </c>
    </row>
    <row r="2748" spans="2:13" ht="12.75" hidden="1">
      <c r="B2748" s="249"/>
      <c r="C2748" s="63"/>
      <c r="D2748" s="63"/>
      <c r="E2748" s="63"/>
      <c r="F2748" s="66"/>
      <c r="H2748" s="5">
        <f t="shared" si="111"/>
        <v>0</v>
      </c>
      <c r="I2748" s="21">
        <f t="shared" si="112"/>
        <v>0</v>
      </c>
      <c r="M2748" s="2">
        <v>500</v>
      </c>
    </row>
    <row r="2749" spans="2:13" ht="12.75" hidden="1">
      <c r="B2749" s="249"/>
      <c r="C2749" s="63"/>
      <c r="D2749" s="63"/>
      <c r="E2749" s="63"/>
      <c r="F2749" s="66"/>
      <c r="H2749" s="5">
        <f t="shared" si="111"/>
        <v>0</v>
      </c>
      <c r="I2749" s="21">
        <f t="shared" si="112"/>
        <v>0</v>
      </c>
      <c r="M2749" s="2">
        <v>500</v>
      </c>
    </row>
    <row r="2750" spans="2:13" ht="12.75" hidden="1">
      <c r="B2750" s="67"/>
      <c r="C2750" s="63"/>
      <c r="D2750" s="63"/>
      <c r="E2750" s="63"/>
      <c r="F2750" s="66"/>
      <c r="H2750" s="5">
        <f t="shared" si="111"/>
        <v>0</v>
      </c>
      <c r="I2750" s="21">
        <f t="shared" si="112"/>
        <v>0</v>
      </c>
      <c r="M2750" s="2">
        <v>500</v>
      </c>
    </row>
    <row r="2751" spans="2:13" ht="12.75" hidden="1">
      <c r="B2751" s="67"/>
      <c r="C2751" s="63"/>
      <c r="D2751" s="63"/>
      <c r="E2751" s="63"/>
      <c r="F2751" s="66"/>
      <c r="H2751" s="5">
        <f t="shared" si="111"/>
        <v>0</v>
      </c>
      <c r="I2751" s="21">
        <f t="shared" si="112"/>
        <v>0</v>
      </c>
      <c r="M2751" s="2">
        <v>500</v>
      </c>
    </row>
    <row r="2752" spans="2:13" ht="12.75" hidden="1">
      <c r="B2752" s="67"/>
      <c r="C2752" s="63"/>
      <c r="D2752" s="63"/>
      <c r="E2752" s="63"/>
      <c r="F2752" s="66"/>
      <c r="H2752" s="5">
        <f t="shared" si="111"/>
        <v>0</v>
      </c>
      <c r="I2752" s="21">
        <f t="shared" si="112"/>
        <v>0</v>
      </c>
      <c r="M2752" s="2">
        <v>500</v>
      </c>
    </row>
    <row r="2753" spans="2:13" ht="12.75" hidden="1">
      <c r="B2753" s="67"/>
      <c r="C2753" s="63"/>
      <c r="D2753" s="63"/>
      <c r="E2753" s="63"/>
      <c r="F2753" s="66"/>
      <c r="H2753" s="5">
        <f t="shared" si="111"/>
        <v>0</v>
      </c>
      <c r="I2753" s="21">
        <f t="shared" si="112"/>
        <v>0</v>
      </c>
      <c r="M2753" s="2">
        <v>500</v>
      </c>
    </row>
    <row r="2754" spans="2:13" ht="12.75" hidden="1">
      <c r="B2754" s="67"/>
      <c r="C2754" s="63"/>
      <c r="D2754" s="63"/>
      <c r="E2754" s="63"/>
      <c r="F2754" s="66"/>
      <c r="H2754" s="5">
        <f t="shared" si="111"/>
        <v>0</v>
      </c>
      <c r="I2754" s="21">
        <f t="shared" si="112"/>
        <v>0</v>
      </c>
      <c r="M2754" s="2">
        <v>500</v>
      </c>
    </row>
    <row r="2755" spans="2:13" ht="12.75" hidden="1">
      <c r="B2755" s="67"/>
      <c r="C2755" s="63"/>
      <c r="D2755" s="63"/>
      <c r="E2755" s="63"/>
      <c r="F2755" s="66"/>
      <c r="H2755" s="5">
        <f t="shared" si="111"/>
        <v>0</v>
      </c>
      <c r="I2755" s="21">
        <f t="shared" si="112"/>
        <v>0</v>
      </c>
      <c r="M2755" s="2">
        <v>500</v>
      </c>
    </row>
    <row r="2756" spans="2:13" ht="12.75" hidden="1">
      <c r="B2756" s="67"/>
      <c r="C2756" s="63"/>
      <c r="D2756" s="63"/>
      <c r="E2756" s="63"/>
      <c r="F2756" s="66"/>
      <c r="H2756" s="5">
        <f t="shared" si="111"/>
        <v>0</v>
      </c>
      <c r="I2756" s="21">
        <f t="shared" si="112"/>
        <v>0</v>
      </c>
      <c r="M2756" s="2">
        <v>500</v>
      </c>
    </row>
    <row r="2757" spans="2:13" ht="12.75" hidden="1">
      <c r="B2757" s="67"/>
      <c r="C2757" s="63"/>
      <c r="D2757" s="63"/>
      <c r="E2757" s="63"/>
      <c r="F2757" s="66"/>
      <c r="H2757" s="5">
        <f t="shared" si="111"/>
        <v>0</v>
      </c>
      <c r="I2757" s="21">
        <f t="shared" si="112"/>
        <v>0</v>
      </c>
      <c r="M2757" s="2">
        <v>500</v>
      </c>
    </row>
    <row r="2758" spans="2:13" ht="12.75" hidden="1">
      <c r="B2758" s="67"/>
      <c r="C2758" s="63"/>
      <c r="D2758" s="63"/>
      <c r="E2758" s="63"/>
      <c r="F2758" s="66"/>
      <c r="H2758" s="5">
        <f t="shared" si="111"/>
        <v>0</v>
      </c>
      <c r="I2758" s="21">
        <f t="shared" si="112"/>
        <v>0</v>
      </c>
      <c r="M2758" s="2">
        <v>500</v>
      </c>
    </row>
    <row r="2759" spans="2:13" ht="12.75" hidden="1">
      <c r="B2759" s="67"/>
      <c r="C2759" s="63"/>
      <c r="D2759" s="63"/>
      <c r="E2759" s="63"/>
      <c r="F2759" s="66"/>
      <c r="H2759" s="5">
        <f t="shared" si="111"/>
        <v>0</v>
      </c>
      <c r="I2759" s="21">
        <f t="shared" si="112"/>
        <v>0</v>
      </c>
      <c r="M2759" s="2">
        <v>500</v>
      </c>
    </row>
    <row r="2760" spans="2:13" ht="12.75" hidden="1">
      <c r="B2760" s="67"/>
      <c r="C2760" s="63"/>
      <c r="D2760" s="63"/>
      <c r="E2760" s="63"/>
      <c r="F2760" s="66"/>
      <c r="H2760" s="5">
        <f t="shared" si="111"/>
        <v>0</v>
      </c>
      <c r="I2760" s="21">
        <f t="shared" si="112"/>
        <v>0</v>
      </c>
      <c r="M2760" s="2">
        <v>500</v>
      </c>
    </row>
    <row r="2761" spans="2:13" ht="12.75" hidden="1">
      <c r="B2761" s="67"/>
      <c r="C2761" s="63"/>
      <c r="D2761" s="63"/>
      <c r="E2761" s="63"/>
      <c r="F2761" s="66"/>
      <c r="H2761" s="5">
        <f t="shared" si="111"/>
        <v>0</v>
      </c>
      <c r="I2761" s="21">
        <f t="shared" si="112"/>
        <v>0</v>
      </c>
      <c r="M2761" s="2">
        <v>500</v>
      </c>
    </row>
    <row r="2762" spans="2:13" ht="12.75" hidden="1">
      <c r="B2762" s="67"/>
      <c r="C2762" s="63"/>
      <c r="D2762" s="63"/>
      <c r="E2762" s="63"/>
      <c r="F2762" s="66"/>
      <c r="H2762" s="5">
        <f t="shared" si="111"/>
        <v>0</v>
      </c>
      <c r="I2762" s="21">
        <f t="shared" si="112"/>
        <v>0</v>
      </c>
      <c r="M2762" s="2">
        <v>500</v>
      </c>
    </row>
    <row r="2763" spans="2:13" ht="12.75" hidden="1">
      <c r="B2763" s="67"/>
      <c r="C2763" s="63"/>
      <c r="D2763" s="63"/>
      <c r="E2763" s="63"/>
      <c r="F2763" s="66"/>
      <c r="H2763" s="5">
        <f t="shared" si="111"/>
        <v>0</v>
      </c>
      <c r="I2763" s="21">
        <f t="shared" si="112"/>
        <v>0</v>
      </c>
      <c r="M2763" s="2">
        <v>500</v>
      </c>
    </row>
    <row r="2764" spans="2:13" ht="12.75" hidden="1">
      <c r="B2764" s="67"/>
      <c r="C2764" s="63"/>
      <c r="D2764" s="63"/>
      <c r="E2764" s="63"/>
      <c r="F2764" s="66"/>
      <c r="H2764" s="5">
        <f t="shared" si="111"/>
        <v>0</v>
      </c>
      <c r="I2764" s="21">
        <f t="shared" si="112"/>
        <v>0</v>
      </c>
      <c r="M2764" s="2">
        <v>500</v>
      </c>
    </row>
    <row r="2765" spans="2:13" ht="12.75" hidden="1">
      <c r="B2765" s="67"/>
      <c r="C2765" s="63"/>
      <c r="D2765" s="63"/>
      <c r="E2765" s="63"/>
      <c r="F2765" s="66"/>
      <c r="H2765" s="5">
        <f t="shared" si="111"/>
        <v>0</v>
      </c>
      <c r="I2765" s="21">
        <f t="shared" si="112"/>
        <v>0</v>
      </c>
      <c r="M2765" s="2">
        <v>500</v>
      </c>
    </row>
    <row r="2766" spans="2:13" ht="12.75" hidden="1">
      <c r="B2766" s="67"/>
      <c r="C2766" s="63"/>
      <c r="D2766" s="63"/>
      <c r="E2766" s="63"/>
      <c r="F2766" s="66"/>
      <c r="H2766" s="5">
        <f t="shared" si="111"/>
        <v>0</v>
      </c>
      <c r="I2766" s="21">
        <f t="shared" si="112"/>
        <v>0</v>
      </c>
      <c r="M2766" s="2">
        <v>500</v>
      </c>
    </row>
    <row r="2767" spans="2:13" ht="12.75" hidden="1">
      <c r="B2767" s="67"/>
      <c r="C2767" s="63"/>
      <c r="D2767" s="63"/>
      <c r="E2767" s="63"/>
      <c r="F2767" s="66"/>
      <c r="H2767" s="5">
        <f t="shared" si="111"/>
        <v>0</v>
      </c>
      <c r="I2767" s="21">
        <f t="shared" si="112"/>
        <v>0</v>
      </c>
      <c r="M2767" s="2">
        <v>500</v>
      </c>
    </row>
    <row r="2768" spans="2:13" ht="12.75" hidden="1">
      <c r="B2768" s="67"/>
      <c r="C2768" s="63"/>
      <c r="D2768" s="63"/>
      <c r="E2768" s="63"/>
      <c r="F2768" s="66"/>
      <c r="H2768" s="5">
        <f t="shared" si="111"/>
        <v>0</v>
      </c>
      <c r="I2768" s="21">
        <f t="shared" si="112"/>
        <v>0</v>
      </c>
      <c r="M2768" s="2">
        <v>500</v>
      </c>
    </row>
    <row r="2769" spans="2:13" ht="12.75" hidden="1">
      <c r="B2769" s="67"/>
      <c r="C2769" s="63"/>
      <c r="D2769" s="63"/>
      <c r="E2769" s="63"/>
      <c r="F2769" s="66"/>
      <c r="H2769" s="5">
        <f t="shared" si="111"/>
        <v>0</v>
      </c>
      <c r="I2769" s="21">
        <f t="shared" si="112"/>
        <v>0</v>
      </c>
      <c r="M2769" s="2">
        <v>500</v>
      </c>
    </row>
    <row r="2770" spans="2:13" ht="12.75" hidden="1">
      <c r="B2770" s="67"/>
      <c r="C2770" s="63"/>
      <c r="D2770" s="63"/>
      <c r="E2770" s="63"/>
      <c r="F2770" s="66"/>
      <c r="H2770" s="5">
        <f t="shared" si="111"/>
        <v>0</v>
      </c>
      <c r="I2770" s="21">
        <f t="shared" si="112"/>
        <v>0</v>
      </c>
      <c r="M2770" s="2">
        <v>500</v>
      </c>
    </row>
    <row r="2771" spans="2:13" ht="12.75" hidden="1">
      <c r="B2771" s="67"/>
      <c r="C2771" s="63"/>
      <c r="D2771" s="63"/>
      <c r="E2771" s="63"/>
      <c r="F2771" s="66"/>
      <c r="H2771" s="5">
        <f t="shared" si="111"/>
        <v>0</v>
      </c>
      <c r="I2771" s="21">
        <f t="shared" si="112"/>
        <v>0</v>
      </c>
      <c r="M2771" s="2">
        <v>500</v>
      </c>
    </row>
    <row r="2772" spans="2:13" ht="12.75" hidden="1">
      <c r="B2772" s="67"/>
      <c r="C2772" s="63"/>
      <c r="D2772" s="63"/>
      <c r="E2772" s="63"/>
      <c r="F2772" s="66"/>
      <c r="H2772" s="5">
        <f t="shared" si="111"/>
        <v>0</v>
      </c>
      <c r="I2772" s="21">
        <f t="shared" si="112"/>
        <v>0</v>
      </c>
      <c r="M2772" s="2">
        <v>500</v>
      </c>
    </row>
    <row r="2773" spans="2:13" ht="12.75" hidden="1">
      <c r="B2773" s="67"/>
      <c r="C2773" s="63"/>
      <c r="D2773" s="63"/>
      <c r="E2773" s="63"/>
      <c r="F2773" s="66"/>
      <c r="H2773" s="5">
        <f t="shared" si="111"/>
        <v>0</v>
      </c>
      <c r="I2773" s="21">
        <f t="shared" si="112"/>
        <v>0</v>
      </c>
      <c r="M2773" s="2">
        <v>500</v>
      </c>
    </row>
    <row r="2774" spans="2:13" ht="12.75" hidden="1">
      <c r="B2774" s="67"/>
      <c r="C2774" s="63"/>
      <c r="D2774" s="63"/>
      <c r="E2774" s="63"/>
      <c r="F2774" s="66"/>
      <c r="H2774" s="5">
        <f t="shared" si="111"/>
        <v>0</v>
      </c>
      <c r="I2774" s="21">
        <f t="shared" si="112"/>
        <v>0</v>
      </c>
      <c r="M2774" s="2">
        <v>500</v>
      </c>
    </row>
    <row r="2775" spans="2:13" ht="12.75" hidden="1">
      <c r="B2775" s="67"/>
      <c r="C2775" s="63"/>
      <c r="D2775" s="63"/>
      <c r="E2775" s="63"/>
      <c r="F2775" s="66"/>
      <c r="H2775" s="5">
        <f t="shared" si="111"/>
        <v>0</v>
      </c>
      <c r="I2775" s="21">
        <f t="shared" si="112"/>
        <v>0</v>
      </c>
      <c r="M2775" s="2">
        <v>500</v>
      </c>
    </row>
    <row r="2776" spans="2:13" ht="12.75" hidden="1">
      <c r="B2776" s="67"/>
      <c r="C2776" s="63"/>
      <c r="D2776" s="63"/>
      <c r="E2776" s="63"/>
      <c r="F2776" s="66"/>
      <c r="H2776" s="5">
        <f t="shared" si="111"/>
        <v>0</v>
      </c>
      <c r="I2776" s="21">
        <f t="shared" si="112"/>
        <v>0</v>
      </c>
      <c r="M2776" s="2">
        <v>500</v>
      </c>
    </row>
    <row r="2777" spans="2:13" ht="12.75" hidden="1">
      <c r="B2777" s="67"/>
      <c r="C2777" s="63"/>
      <c r="D2777" s="63"/>
      <c r="E2777" s="63"/>
      <c r="F2777" s="66"/>
      <c r="H2777" s="5">
        <f t="shared" si="111"/>
        <v>0</v>
      </c>
      <c r="I2777" s="21">
        <f t="shared" si="112"/>
        <v>0</v>
      </c>
      <c r="M2777" s="2">
        <v>500</v>
      </c>
    </row>
    <row r="2778" spans="2:13" ht="12.75" hidden="1">
      <c r="B2778" s="67"/>
      <c r="C2778" s="63"/>
      <c r="D2778" s="63"/>
      <c r="E2778" s="63"/>
      <c r="F2778" s="66"/>
      <c r="H2778" s="5">
        <f t="shared" si="111"/>
        <v>0</v>
      </c>
      <c r="I2778" s="21">
        <f t="shared" si="112"/>
        <v>0</v>
      </c>
      <c r="M2778" s="2">
        <v>500</v>
      </c>
    </row>
    <row r="2779" spans="2:13" ht="12.75" hidden="1">
      <c r="B2779" s="67"/>
      <c r="C2779" s="63"/>
      <c r="D2779" s="63"/>
      <c r="E2779" s="63"/>
      <c r="F2779" s="66"/>
      <c r="H2779" s="5">
        <f t="shared" si="111"/>
        <v>0</v>
      </c>
      <c r="I2779" s="21">
        <f t="shared" si="112"/>
        <v>0</v>
      </c>
      <c r="M2779" s="2">
        <v>500</v>
      </c>
    </row>
    <row r="2780" spans="2:13" ht="12.75" hidden="1">
      <c r="B2780" s="67"/>
      <c r="C2780" s="63"/>
      <c r="D2780" s="63"/>
      <c r="E2780" s="63"/>
      <c r="F2780" s="66"/>
      <c r="H2780" s="5">
        <f t="shared" si="111"/>
        <v>0</v>
      </c>
      <c r="I2780" s="21">
        <f t="shared" si="112"/>
        <v>0</v>
      </c>
      <c r="M2780" s="2">
        <v>500</v>
      </c>
    </row>
    <row r="2781" spans="2:13" ht="12.75" hidden="1">
      <c r="B2781" s="67"/>
      <c r="C2781" s="63"/>
      <c r="D2781" s="63"/>
      <c r="E2781" s="63"/>
      <c r="F2781" s="66"/>
      <c r="H2781" s="5">
        <f t="shared" si="111"/>
        <v>0</v>
      </c>
      <c r="I2781" s="21">
        <f t="shared" si="112"/>
        <v>0</v>
      </c>
      <c r="M2781" s="2">
        <v>500</v>
      </c>
    </row>
    <row r="2782" spans="2:13" ht="12.75" hidden="1">
      <c r="B2782" s="67"/>
      <c r="C2782" s="63"/>
      <c r="D2782" s="63"/>
      <c r="E2782" s="63"/>
      <c r="F2782" s="66"/>
      <c r="H2782" s="5">
        <f t="shared" si="111"/>
        <v>0</v>
      </c>
      <c r="I2782" s="21">
        <f t="shared" si="112"/>
        <v>0</v>
      </c>
      <c r="M2782" s="2">
        <v>500</v>
      </c>
    </row>
    <row r="2783" spans="2:13" ht="12.75" hidden="1">
      <c r="B2783" s="67"/>
      <c r="C2783" s="63"/>
      <c r="D2783" s="63"/>
      <c r="E2783" s="63"/>
      <c r="F2783" s="66"/>
      <c r="H2783" s="5">
        <f t="shared" si="111"/>
        <v>0</v>
      </c>
      <c r="I2783" s="21">
        <f t="shared" si="112"/>
        <v>0</v>
      </c>
      <c r="M2783" s="2">
        <v>500</v>
      </c>
    </row>
    <row r="2784" spans="2:13" ht="12.75" hidden="1">
      <c r="B2784" s="67"/>
      <c r="C2784" s="63"/>
      <c r="D2784" s="63"/>
      <c r="E2784" s="63"/>
      <c r="F2784" s="66"/>
      <c r="H2784" s="5">
        <f t="shared" si="111"/>
        <v>0</v>
      </c>
      <c r="I2784" s="21">
        <f t="shared" si="112"/>
        <v>0</v>
      </c>
      <c r="M2784" s="2">
        <v>500</v>
      </c>
    </row>
    <row r="2785" spans="2:13" ht="12.75" hidden="1">
      <c r="B2785" s="67"/>
      <c r="C2785" s="63"/>
      <c r="D2785" s="63"/>
      <c r="E2785" s="63"/>
      <c r="F2785" s="66"/>
      <c r="H2785" s="5">
        <f t="shared" si="111"/>
        <v>0</v>
      </c>
      <c r="I2785" s="21">
        <f t="shared" si="112"/>
        <v>0</v>
      </c>
      <c r="M2785" s="2">
        <v>500</v>
      </c>
    </row>
    <row r="2786" spans="2:13" ht="12.75" hidden="1">
      <c r="B2786" s="67"/>
      <c r="C2786" s="63"/>
      <c r="D2786" s="63"/>
      <c r="E2786" s="63"/>
      <c r="F2786" s="66"/>
      <c r="H2786" s="5">
        <f t="shared" si="111"/>
        <v>0</v>
      </c>
      <c r="I2786" s="21">
        <f t="shared" si="112"/>
        <v>0</v>
      </c>
      <c r="M2786" s="2">
        <v>500</v>
      </c>
    </row>
    <row r="2787" spans="2:13" ht="12.75" hidden="1">
      <c r="B2787" s="67"/>
      <c r="C2787" s="63"/>
      <c r="D2787" s="63"/>
      <c r="E2787" s="63"/>
      <c r="F2787" s="66"/>
      <c r="H2787" s="5">
        <f aca="true" t="shared" si="113" ref="H2787:H2837">H2786-B2787</f>
        <v>0</v>
      </c>
      <c r="I2787" s="21">
        <f t="shared" si="112"/>
        <v>0</v>
      </c>
      <c r="M2787" s="2">
        <v>500</v>
      </c>
    </row>
    <row r="2788" spans="2:13" ht="12.75" hidden="1">
      <c r="B2788" s="67"/>
      <c r="C2788" s="63"/>
      <c r="D2788" s="63"/>
      <c r="E2788" s="63"/>
      <c r="F2788" s="66"/>
      <c r="H2788" s="5">
        <f t="shared" si="113"/>
        <v>0</v>
      </c>
      <c r="I2788" s="21">
        <f t="shared" si="112"/>
        <v>0</v>
      </c>
      <c r="M2788" s="2">
        <v>500</v>
      </c>
    </row>
    <row r="2789" spans="2:13" ht="12.75" hidden="1">
      <c r="B2789" s="67"/>
      <c r="C2789" s="63"/>
      <c r="D2789" s="63"/>
      <c r="E2789" s="63"/>
      <c r="F2789" s="66"/>
      <c r="H2789" s="5">
        <f t="shared" si="113"/>
        <v>0</v>
      </c>
      <c r="I2789" s="21">
        <f t="shared" si="112"/>
        <v>0</v>
      </c>
      <c r="M2789" s="2">
        <v>500</v>
      </c>
    </row>
    <row r="2790" spans="2:13" ht="12.75" hidden="1">
      <c r="B2790" s="65"/>
      <c r="C2790" s="63"/>
      <c r="D2790" s="63"/>
      <c r="E2790" s="63"/>
      <c r="F2790" s="66"/>
      <c r="H2790" s="5">
        <f t="shared" si="113"/>
        <v>0</v>
      </c>
      <c r="I2790" s="21">
        <f t="shared" si="112"/>
        <v>0</v>
      </c>
      <c r="M2790" s="2">
        <v>500</v>
      </c>
    </row>
    <row r="2791" spans="2:13" ht="12.75" hidden="1">
      <c r="B2791" s="65"/>
      <c r="C2791" s="63"/>
      <c r="D2791" s="63"/>
      <c r="E2791" s="63"/>
      <c r="F2791" s="66"/>
      <c r="H2791" s="5">
        <f t="shared" si="113"/>
        <v>0</v>
      </c>
      <c r="I2791" s="21">
        <f t="shared" si="112"/>
        <v>0</v>
      </c>
      <c r="M2791" s="2">
        <v>500</v>
      </c>
    </row>
    <row r="2792" spans="2:13" ht="12.75" hidden="1">
      <c r="B2792" s="65"/>
      <c r="C2792" s="63"/>
      <c r="D2792" s="63"/>
      <c r="E2792" s="63"/>
      <c r="F2792" s="66"/>
      <c r="H2792" s="5">
        <f t="shared" si="113"/>
        <v>0</v>
      </c>
      <c r="I2792" s="21">
        <f t="shared" si="112"/>
        <v>0</v>
      </c>
      <c r="M2792" s="2">
        <v>500</v>
      </c>
    </row>
    <row r="2793" spans="2:13" ht="12.75" hidden="1">
      <c r="B2793" s="65"/>
      <c r="C2793" s="63"/>
      <c r="D2793" s="63"/>
      <c r="E2793" s="63"/>
      <c r="F2793" s="66"/>
      <c r="H2793" s="5">
        <f t="shared" si="113"/>
        <v>0</v>
      </c>
      <c r="I2793" s="21">
        <f t="shared" si="112"/>
        <v>0</v>
      </c>
      <c r="M2793" s="2">
        <v>500</v>
      </c>
    </row>
    <row r="2794" spans="2:13" ht="12.75" hidden="1">
      <c r="B2794" s="67"/>
      <c r="C2794" s="63"/>
      <c r="D2794" s="63"/>
      <c r="E2794" s="63"/>
      <c r="F2794" s="66"/>
      <c r="H2794" s="5">
        <f t="shared" si="113"/>
        <v>0</v>
      </c>
      <c r="I2794" s="21">
        <f t="shared" si="112"/>
        <v>0</v>
      </c>
      <c r="M2794" s="2">
        <v>500</v>
      </c>
    </row>
    <row r="2795" spans="2:13" ht="12.75" hidden="1">
      <c r="B2795" s="67"/>
      <c r="C2795" s="63"/>
      <c r="D2795" s="63"/>
      <c r="E2795" s="63"/>
      <c r="F2795" s="66"/>
      <c r="H2795" s="5">
        <f t="shared" si="113"/>
        <v>0</v>
      </c>
      <c r="I2795" s="21">
        <f aca="true" t="shared" si="114" ref="I2795:I2858">+B2795/M2795</f>
        <v>0</v>
      </c>
      <c r="M2795" s="2">
        <v>500</v>
      </c>
    </row>
    <row r="2796" spans="2:13" ht="12.75" hidden="1">
      <c r="B2796" s="67"/>
      <c r="C2796" s="63"/>
      <c r="D2796" s="63"/>
      <c r="E2796" s="63"/>
      <c r="F2796" s="66"/>
      <c r="H2796" s="5">
        <f t="shared" si="113"/>
        <v>0</v>
      </c>
      <c r="I2796" s="21">
        <f t="shared" si="114"/>
        <v>0</v>
      </c>
      <c r="M2796" s="2">
        <v>500</v>
      </c>
    </row>
    <row r="2797" spans="2:13" ht="12.75" hidden="1">
      <c r="B2797" s="67"/>
      <c r="C2797" s="63"/>
      <c r="D2797" s="63"/>
      <c r="E2797" s="63"/>
      <c r="F2797" s="66"/>
      <c r="H2797" s="5">
        <f t="shared" si="113"/>
        <v>0</v>
      </c>
      <c r="I2797" s="21">
        <f t="shared" si="114"/>
        <v>0</v>
      </c>
      <c r="M2797" s="2">
        <v>500</v>
      </c>
    </row>
    <row r="2798" spans="2:13" ht="12.75" hidden="1">
      <c r="B2798" s="67"/>
      <c r="C2798" s="63"/>
      <c r="D2798" s="63"/>
      <c r="E2798" s="63"/>
      <c r="F2798" s="66"/>
      <c r="H2798" s="5">
        <f t="shared" si="113"/>
        <v>0</v>
      </c>
      <c r="I2798" s="21">
        <f t="shared" si="114"/>
        <v>0</v>
      </c>
      <c r="M2798" s="2">
        <v>500</v>
      </c>
    </row>
    <row r="2799" spans="2:13" ht="12.75" hidden="1">
      <c r="B2799" s="67"/>
      <c r="C2799" s="63"/>
      <c r="D2799" s="63"/>
      <c r="E2799" s="63"/>
      <c r="F2799" s="66"/>
      <c r="H2799" s="5">
        <f t="shared" si="113"/>
        <v>0</v>
      </c>
      <c r="I2799" s="21">
        <f t="shared" si="114"/>
        <v>0</v>
      </c>
      <c r="M2799" s="2">
        <v>500</v>
      </c>
    </row>
    <row r="2800" spans="2:13" ht="12.75" hidden="1">
      <c r="B2800" s="67"/>
      <c r="C2800" s="63"/>
      <c r="D2800" s="63"/>
      <c r="E2800" s="63"/>
      <c r="F2800" s="66"/>
      <c r="H2800" s="5">
        <f t="shared" si="113"/>
        <v>0</v>
      </c>
      <c r="I2800" s="21">
        <f t="shared" si="114"/>
        <v>0</v>
      </c>
      <c r="M2800" s="2">
        <v>500</v>
      </c>
    </row>
    <row r="2801" spans="2:13" ht="12.75" hidden="1">
      <c r="B2801" s="67"/>
      <c r="C2801" s="63"/>
      <c r="D2801" s="63"/>
      <c r="E2801" s="63"/>
      <c r="F2801" s="66"/>
      <c r="H2801" s="5">
        <f t="shared" si="113"/>
        <v>0</v>
      </c>
      <c r="I2801" s="21">
        <f t="shared" si="114"/>
        <v>0</v>
      </c>
      <c r="M2801" s="2">
        <v>500</v>
      </c>
    </row>
    <row r="2802" spans="2:13" ht="12.75" hidden="1">
      <c r="B2802" s="67"/>
      <c r="C2802" s="63"/>
      <c r="D2802" s="63"/>
      <c r="E2802" s="63"/>
      <c r="F2802" s="66"/>
      <c r="H2802" s="5">
        <f t="shared" si="113"/>
        <v>0</v>
      </c>
      <c r="I2802" s="21">
        <f t="shared" si="114"/>
        <v>0</v>
      </c>
      <c r="M2802" s="2">
        <v>500</v>
      </c>
    </row>
    <row r="2803" spans="2:13" ht="12.75" hidden="1">
      <c r="B2803" s="67"/>
      <c r="C2803" s="63"/>
      <c r="D2803" s="63"/>
      <c r="E2803" s="63"/>
      <c r="F2803" s="66"/>
      <c r="H2803" s="5">
        <f t="shared" si="113"/>
        <v>0</v>
      </c>
      <c r="I2803" s="21">
        <f t="shared" si="114"/>
        <v>0</v>
      </c>
      <c r="M2803" s="2">
        <v>500</v>
      </c>
    </row>
    <row r="2804" spans="2:13" ht="12.75" hidden="1">
      <c r="B2804" s="67"/>
      <c r="C2804" s="63"/>
      <c r="D2804" s="63"/>
      <c r="E2804" s="63"/>
      <c r="F2804" s="66"/>
      <c r="H2804" s="5">
        <f t="shared" si="113"/>
        <v>0</v>
      </c>
      <c r="I2804" s="21">
        <f t="shared" si="114"/>
        <v>0</v>
      </c>
      <c r="M2804" s="2">
        <v>500</v>
      </c>
    </row>
    <row r="2805" spans="2:13" ht="12.75" hidden="1">
      <c r="B2805" s="67"/>
      <c r="C2805" s="63"/>
      <c r="D2805" s="63"/>
      <c r="E2805" s="63"/>
      <c r="F2805" s="66"/>
      <c r="H2805" s="5">
        <f t="shared" si="113"/>
        <v>0</v>
      </c>
      <c r="I2805" s="21">
        <f t="shared" si="114"/>
        <v>0</v>
      </c>
      <c r="M2805" s="2">
        <v>500</v>
      </c>
    </row>
    <row r="2806" spans="2:13" ht="12.75" hidden="1">
      <c r="B2806" s="67"/>
      <c r="C2806" s="63"/>
      <c r="D2806" s="63"/>
      <c r="E2806" s="63"/>
      <c r="F2806" s="66"/>
      <c r="H2806" s="5">
        <f t="shared" si="113"/>
        <v>0</v>
      </c>
      <c r="I2806" s="21">
        <f t="shared" si="114"/>
        <v>0</v>
      </c>
      <c r="M2806" s="2">
        <v>500</v>
      </c>
    </row>
    <row r="2807" spans="2:13" ht="12.75" hidden="1">
      <c r="B2807" s="67"/>
      <c r="C2807" s="63"/>
      <c r="D2807" s="63"/>
      <c r="E2807" s="63"/>
      <c r="F2807" s="66"/>
      <c r="H2807" s="5">
        <f t="shared" si="113"/>
        <v>0</v>
      </c>
      <c r="I2807" s="21">
        <f t="shared" si="114"/>
        <v>0</v>
      </c>
      <c r="M2807" s="2">
        <v>500</v>
      </c>
    </row>
    <row r="2808" spans="2:13" ht="12.75" hidden="1">
      <c r="B2808" s="255"/>
      <c r="C2808" s="63"/>
      <c r="D2808" s="63"/>
      <c r="E2808" s="63"/>
      <c r="F2808" s="66"/>
      <c r="H2808" s="5">
        <f t="shared" si="113"/>
        <v>0</v>
      </c>
      <c r="I2808" s="21">
        <f t="shared" si="114"/>
        <v>0</v>
      </c>
      <c r="M2808" s="2">
        <v>500</v>
      </c>
    </row>
    <row r="2809" spans="2:13" ht="12.75" hidden="1">
      <c r="B2809" s="65"/>
      <c r="C2809" s="63"/>
      <c r="D2809" s="63"/>
      <c r="E2809" s="63"/>
      <c r="F2809" s="66"/>
      <c r="H2809" s="5">
        <f t="shared" si="113"/>
        <v>0</v>
      </c>
      <c r="I2809" s="21">
        <f t="shared" si="114"/>
        <v>0</v>
      </c>
      <c r="M2809" s="2">
        <v>500</v>
      </c>
    </row>
    <row r="2810" spans="2:13" ht="12.75" hidden="1">
      <c r="B2810" s="65"/>
      <c r="C2810" s="63"/>
      <c r="D2810" s="63"/>
      <c r="E2810" s="63"/>
      <c r="F2810" s="66"/>
      <c r="H2810" s="5">
        <f t="shared" si="113"/>
        <v>0</v>
      </c>
      <c r="I2810" s="21">
        <f t="shared" si="114"/>
        <v>0</v>
      </c>
      <c r="M2810" s="2">
        <v>500</v>
      </c>
    </row>
    <row r="2811" spans="2:13" ht="12.75" hidden="1">
      <c r="B2811" s="65"/>
      <c r="C2811" s="63"/>
      <c r="D2811" s="63"/>
      <c r="E2811" s="63"/>
      <c r="F2811" s="66"/>
      <c r="H2811" s="5">
        <f t="shared" si="113"/>
        <v>0</v>
      </c>
      <c r="I2811" s="21">
        <f t="shared" si="114"/>
        <v>0</v>
      </c>
      <c r="M2811" s="2">
        <v>500</v>
      </c>
    </row>
    <row r="2812" spans="2:13" ht="12.75" hidden="1">
      <c r="B2812" s="65"/>
      <c r="C2812" s="63"/>
      <c r="D2812" s="63"/>
      <c r="E2812" s="63"/>
      <c r="F2812" s="66"/>
      <c r="H2812" s="5">
        <f t="shared" si="113"/>
        <v>0</v>
      </c>
      <c r="I2812" s="21">
        <f t="shared" si="114"/>
        <v>0</v>
      </c>
      <c r="M2812" s="2">
        <v>500</v>
      </c>
    </row>
    <row r="2813" spans="2:13" ht="12.75" hidden="1">
      <c r="B2813" s="65"/>
      <c r="C2813" s="63"/>
      <c r="D2813" s="63"/>
      <c r="E2813" s="63"/>
      <c r="F2813" s="66"/>
      <c r="H2813" s="5">
        <f t="shared" si="113"/>
        <v>0</v>
      </c>
      <c r="I2813" s="21">
        <f t="shared" si="114"/>
        <v>0</v>
      </c>
      <c r="M2813" s="2">
        <v>500</v>
      </c>
    </row>
    <row r="2814" spans="2:13" ht="12.75" hidden="1">
      <c r="B2814" s="65"/>
      <c r="C2814" s="63"/>
      <c r="D2814" s="63"/>
      <c r="E2814" s="63"/>
      <c r="F2814" s="66"/>
      <c r="H2814" s="5">
        <f t="shared" si="113"/>
        <v>0</v>
      </c>
      <c r="I2814" s="21">
        <f t="shared" si="114"/>
        <v>0</v>
      </c>
      <c r="M2814" s="2">
        <v>500</v>
      </c>
    </row>
    <row r="2815" spans="2:13" ht="12.75" hidden="1">
      <c r="B2815" s="67"/>
      <c r="C2815" s="63"/>
      <c r="D2815" s="63"/>
      <c r="E2815" s="63"/>
      <c r="F2815" s="66"/>
      <c r="H2815" s="5">
        <f t="shared" si="113"/>
        <v>0</v>
      </c>
      <c r="I2815" s="21">
        <f t="shared" si="114"/>
        <v>0</v>
      </c>
      <c r="M2815" s="2">
        <v>500</v>
      </c>
    </row>
    <row r="2816" spans="2:13" ht="12.75" hidden="1">
      <c r="B2816" s="67"/>
      <c r="C2816" s="63"/>
      <c r="D2816" s="63"/>
      <c r="E2816" s="63"/>
      <c r="F2816" s="66"/>
      <c r="H2816" s="5">
        <f t="shared" si="113"/>
        <v>0</v>
      </c>
      <c r="I2816" s="21">
        <f t="shared" si="114"/>
        <v>0</v>
      </c>
      <c r="M2816" s="2">
        <v>500</v>
      </c>
    </row>
    <row r="2817" spans="2:13" ht="12.75" hidden="1">
      <c r="B2817" s="67"/>
      <c r="C2817" s="63"/>
      <c r="D2817" s="63"/>
      <c r="E2817" s="63"/>
      <c r="F2817" s="66"/>
      <c r="H2817" s="5">
        <f t="shared" si="113"/>
        <v>0</v>
      </c>
      <c r="I2817" s="21">
        <f t="shared" si="114"/>
        <v>0</v>
      </c>
      <c r="M2817" s="2">
        <v>500</v>
      </c>
    </row>
    <row r="2818" spans="2:13" ht="12.75" hidden="1">
      <c r="B2818" s="67"/>
      <c r="C2818" s="63"/>
      <c r="D2818" s="63"/>
      <c r="E2818" s="63"/>
      <c r="F2818" s="66"/>
      <c r="H2818" s="5">
        <f t="shared" si="113"/>
        <v>0</v>
      </c>
      <c r="I2818" s="21">
        <f t="shared" si="114"/>
        <v>0</v>
      </c>
      <c r="M2818" s="2">
        <v>500</v>
      </c>
    </row>
    <row r="2819" spans="2:13" ht="12.75" hidden="1">
      <c r="B2819" s="67"/>
      <c r="C2819" s="63"/>
      <c r="D2819" s="63"/>
      <c r="E2819" s="63"/>
      <c r="F2819" s="66"/>
      <c r="H2819" s="5">
        <f t="shared" si="113"/>
        <v>0</v>
      </c>
      <c r="I2819" s="21">
        <f t="shared" si="114"/>
        <v>0</v>
      </c>
      <c r="M2819" s="2">
        <v>500</v>
      </c>
    </row>
    <row r="2820" spans="2:13" ht="12.75" hidden="1">
      <c r="B2820" s="65"/>
      <c r="C2820" s="63"/>
      <c r="D2820" s="63"/>
      <c r="E2820" s="63"/>
      <c r="F2820" s="66"/>
      <c r="H2820" s="5">
        <f t="shared" si="113"/>
        <v>0</v>
      </c>
      <c r="I2820" s="21">
        <f t="shared" si="114"/>
        <v>0</v>
      </c>
      <c r="M2820" s="2">
        <v>500</v>
      </c>
    </row>
    <row r="2821" spans="2:13" ht="12.75" hidden="1">
      <c r="B2821" s="65"/>
      <c r="C2821" s="63"/>
      <c r="D2821" s="63"/>
      <c r="E2821" s="63"/>
      <c r="F2821" s="66"/>
      <c r="H2821" s="5">
        <f t="shared" si="113"/>
        <v>0</v>
      </c>
      <c r="I2821" s="21">
        <f t="shared" si="114"/>
        <v>0</v>
      </c>
      <c r="M2821" s="2">
        <v>500</v>
      </c>
    </row>
    <row r="2822" spans="2:13" ht="12.75" hidden="1">
      <c r="B2822" s="67"/>
      <c r="C2822" s="63"/>
      <c r="D2822" s="63"/>
      <c r="E2822" s="63"/>
      <c r="F2822" s="66"/>
      <c r="H2822" s="5">
        <f t="shared" si="113"/>
        <v>0</v>
      </c>
      <c r="I2822" s="21">
        <f t="shared" si="114"/>
        <v>0</v>
      </c>
      <c r="M2822" s="2">
        <v>500</v>
      </c>
    </row>
    <row r="2823" spans="2:13" ht="12.75" hidden="1">
      <c r="B2823" s="67"/>
      <c r="C2823" s="63"/>
      <c r="D2823" s="63"/>
      <c r="E2823" s="63"/>
      <c r="F2823" s="66"/>
      <c r="H2823" s="5">
        <f t="shared" si="113"/>
        <v>0</v>
      </c>
      <c r="I2823" s="21">
        <f t="shared" si="114"/>
        <v>0</v>
      </c>
      <c r="M2823" s="2">
        <v>500</v>
      </c>
    </row>
    <row r="2824" spans="2:13" ht="12.75" hidden="1">
      <c r="B2824" s="67"/>
      <c r="C2824" s="63"/>
      <c r="D2824" s="63"/>
      <c r="E2824" s="63"/>
      <c r="F2824" s="66"/>
      <c r="H2824" s="5">
        <f t="shared" si="113"/>
        <v>0</v>
      </c>
      <c r="I2824" s="21">
        <f t="shared" si="114"/>
        <v>0</v>
      </c>
      <c r="M2824" s="2">
        <v>500</v>
      </c>
    </row>
    <row r="2825" spans="2:13" ht="12.75" hidden="1">
      <c r="B2825" s="67"/>
      <c r="C2825" s="63"/>
      <c r="D2825" s="63"/>
      <c r="E2825" s="63"/>
      <c r="F2825" s="66"/>
      <c r="H2825" s="5">
        <f t="shared" si="113"/>
        <v>0</v>
      </c>
      <c r="I2825" s="21">
        <f t="shared" si="114"/>
        <v>0</v>
      </c>
      <c r="M2825" s="2">
        <v>500</v>
      </c>
    </row>
    <row r="2826" spans="2:13" ht="12.75" hidden="1">
      <c r="B2826" s="67"/>
      <c r="C2826" s="63"/>
      <c r="D2826" s="63"/>
      <c r="E2826" s="63"/>
      <c r="F2826" s="66"/>
      <c r="H2826" s="5">
        <f t="shared" si="113"/>
        <v>0</v>
      </c>
      <c r="I2826" s="21">
        <f t="shared" si="114"/>
        <v>0</v>
      </c>
      <c r="M2826" s="2">
        <v>500</v>
      </c>
    </row>
    <row r="2827" spans="2:13" ht="12.75" hidden="1">
      <c r="B2827" s="67"/>
      <c r="C2827" s="63"/>
      <c r="D2827" s="63"/>
      <c r="E2827" s="63"/>
      <c r="F2827" s="66"/>
      <c r="H2827" s="5">
        <f t="shared" si="113"/>
        <v>0</v>
      </c>
      <c r="I2827" s="21">
        <f t="shared" si="114"/>
        <v>0</v>
      </c>
      <c r="M2827" s="2">
        <v>500</v>
      </c>
    </row>
    <row r="2828" spans="2:13" ht="12.75" hidden="1">
      <c r="B2828" s="65"/>
      <c r="C2828" s="63"/>
      <c r="D2828" s="63"/>
      <c r="E2828" s="63"/>
      <c r="F2828" s="66"/>
      <c r="H2828" s="5">
        <f t="shared" si="113"/>
        <v>0</v>
      </c>
      <c r="I2828" s="21">
        <f t="shared" si="114"/>
        <v>0</v>
      </c>
      <c r="M2828" s="2">
        <v>500</v>
      </c>
    </row>
    <row r="2829" spans="2:13" ht="12.75" hidden="1">
      <c r="B2829" s="67"/>
      <c r="C2829" s="63"/>
      <c r="D2829" s="63"/>
      <c r="E2829" s="63"/>
      <c r="F2829" s="66"/>
      <c r="H2829" s="5">
        <f t="shared" si="113"/>
        <v>0</v>
      </c>
      <c r="I2829" s="21">
        <f t="shared" si="114"/>
        <v>0</v>
      </c>
      <c r="M2829" s="2">
        <v>500</v>
      </c>
    </row>
    <row r="2830" spans="2:13" ht="12.75" hidden="1">
      <c r="B2830" s="65"/>
      <c r="C2830" s="63"/>
      <c r="D2830" s="63"/>
      <c r="E2830" s="63"/>
      <c r="F2830" s="66"/>
      <c r="H2830" s="5">
        <f t="shared" si="113"/>
        <v>0</v>
      </c>
      <c r="I2830" s="21">
        <f t="shared" si="114"/>
        <v>0</v>
      </c>
      <c r="M2830" s="2">
        <v>500</v>
      </c>
    </row>
    <row r="2831" spans="2:13" ht="12.75" hidden="1">
      <c r="B2831" s="67"/>
      <c r="C2831" s="63"/>
      <c r="D2831" s="63"/>
      <c r="E2831" s="63"/>
      <c r="F2831" s="66"/>
      <c r="H2831" s="5">
        <f t="shared" si="113"/>
        <v>0</v>
      </c>
      <c r="I2831" s="21">
        <f t="shared" si="114"/>
        <v>0</v>
      </c>
      <c r="M2831" s="2">
        <v>500</v>
      </c>
    </row>
    <row r="2832" spans="2:13" ht="12.75" hidden="1">
      <c r="B2832" s="67"/>
      <c r="C2832" s="63"/>
      <c r="D2832" s="63"/>
      <c r="E2832" s="63"/>
      <c r="F2832" s="66"/>
      <c r="H2832" s="5">
        <f t="shared" si="113"/>
        <v>0</v>
      </c>
      <c r="I2832" s="21">
        <f t="shared" si="114"/>
        <v>0</v>
      </c>
      <c r="M2832" s="2">
        <v>500</v>
      </c>
    </row>
    <row r="2833" spans="2:13" ht="12.75" hidden="1">
      <c r="B2833" s="67"/>
      <c r="C2833" s="63"/>
      <c r="D2833" s="63"/>
      <c r="E2833" s="63"/>
      <c r="F2833" s="66"/>
      <c r="H2833" s="5">
        <f t="shared" si="113"/>
        <v>0</v>
      </c>
      <c r="I2833" s="21">
        <f t="shared" si="114"/>
        <v>0</v>
      </c>
      <c r="M2833" s="2">
        <v>500</v>
      </c>
    </row>
    <row r="2834" spans="2:13" ht="12.75" hidden="1">
      <c r="B2834" s="67"/>
      <c r="C2834" s="63"/>
      <c r="D2834" s="63"/>
      <c r="E2834" s="63"/>
      <c r="F2834" s="66"/>
      <c r="H2834" s="5">
        <f t="shared" si="113"/>
        <v>0</v>
      </c>
      <c r="I2834" s="21">
        <f t="shared" si="114"/>
        <v>0</v>
      </c>
      <c r="M2834" s="2">
        <v>500</v>
      </c>
    </row>
    <row r="2835" spans="2:13" ht="12.75" hidden="1">
      <c r="B2835" s="67"/>
      <c r="C2835" s="63"/>
      <c r="D2835" s="63"/>
      <c r="E2835" s="63"/>
      <c r="F2835" s="66"/>
      <c r="H2835" s="5">
        <f t="shared" si="113"/>
        <v>0</v>
      </c>
      <c r="I2835" s="21">
        <f t="shared" si="114"/>
        <v>0</v>
      </c>
      <c r="M2835" s="2">
        <v>500</v>
      </c>
    </row>
    <row r="2836" spans="2:13" ht="12.75" hidden="1">
      <c r="B2836" s="256"/>
      <c r="C2836" s="63"/>
      <c r="D2836" s="63"/>
      <c r="E2836" s="63"/>
      <c r="F2836" s="66"/>
      <c r="H2836" s="5">
        <f t="shared" si="113"/>
        <v>0</v>
      </c>
      <c r="I2836" s="21">
        <f t="shared" si="114"/>
        <v>0</v>
      </c>
      <c r="M2836" s="2">
        <v>500</v>
      </c>
    </row>
    <row r="2837" spans="2:13" ht="12.75" hidden="1">
      <c r="B2837" s="256"/>
      <c r="C2837" s="63"/>
      <c r="D2837" s="63"/>
      <c r="E2837" s="63"/>
      <c r="F2837" s="66"/>
      <c r="H2837" s="5">
        <f t="shared" si="113"/>
        <v>0</v>
      </c>
      <c r="I2837" s="21">
        <f t="shared" si="114"/>
        <v>0</v>
      </c>
      <c r="M2837" s="2">
        <v>500</v>
      </c>
    </row>
    <row r="2838" spans="2:13" ht="12.75" hidden="1">
      <c r="B2838" s="256"/>
      <c r="C2838" s="63"/>
      <c r="D2838" s="63"/>
      <c r="E2838" s="63"/>
      <c r="F2838" s="66"/>
      <c r="H2838" s="5">
        <f>H2837-B2838</f>
        <v>0</v>
      </c>
      <c r="I2838" s="21">
        <f t="shared" si="114"/>
        <v>0</v>
      </c>
      <c r="M2838" s="2">
        <v>500</v>
      </c>
    </row>
    <row r="2839" spans="2:13" ht="12.75" hidden="1">
      <c r="B2839" s="256"/>
      <c r="C2839" s="63"/>
      <c r="D2839" s="63"/>
      <c r="E2839" s="63"/>
      <c r="F2839" s="66"/>
      <c r="H2839" s="5">
        <f aca="true" t="shared" si="115" ref="H2839:H2902">H2838-B2839</f>
        <v>0</v>
      </c>
      <c r="I2839" s="21">
        <f t="shared" si="114"/>
        <v>0</v>
      </c>
      <c r="M2839" s="2">
        <v>500</v>
      </c>
    </row>
    <row r="2840" spans="2:13" ht="12.75" hidden="1">
      <c r="B2840" s="256"/>
      <c r="C2840" s="63"/>
      <c r="D2840" s="63"/>
      <c r="E2840" s="63"/>
      <c r="F2840" s="66"/>
      <c r="H2840" s="5">
        <f t="shared" si="115"/>
        <v>0</v>
      </c>
      <c r="I2840" s="21">
        <f t="shared" si="114"/>
        <v>0</v>
      </c>
      <c r="M2840" s="2">
        <v>500</v>
      </c>
    </row>
    <row r="2841" spans="2:13" ht="12.75" hidden="1">
      <c r="B2841" s="256"/>
      <c r="C2841" s="63"/>
      <c r="D2841" s="63"/>
      <c r="E2841" s="63"/>
      <c r="F2841" s="66"/>
      <c r="H2841" s="5">
        <f t="shared" si="115"/>
        <v>0</v>
      </c>
      <c r="I2841" s="21">
        <f t="shared" si="114"/>
        <v>0</v>
      </c>
      <c r="M2841" s="2">
        <v>500</v>
      </c>
    </row>
    <row r="2842" spans="2:13" ht="12.75" hidden="1">
      <c r="B2842" s="256"/>
      <c r="C2842" s="63"/>
      <c r="D2842" s="63"/>
      <c r="E2842" s="63"/>
      <c r="F2842" s="66"/>
      <c r="H2842" s="5">
        <f t="shared" si="115"/>
        <v>0</v>
      </c>
      <c r="I2842" s="21">
        <f t="shared" si="114"/>
        <v>0</v>
      </c>
      <c r="M2842" s="2">
        <v>500</v>
      </c>
    </row>
    <row r="2843" spans="2:13" ht="12.75" hidden="1">
      <c r="B2843" s="256"/>
      <c r="C2843" s="63"/>
      <c r="D2843" s="63"/>
      <c r="E2843" s="63"/>
      <c r="F2843" s="66"/>
      <c r="H2843" s="5">
        <f t="shared" si="115"/>
        <v>0</v>
      </c>
      <c r="I2843" s="21">
        <f t="shared" si="114"/>
        <v>0</v>
      </c>
      <c r="M2843" s="2">
        <v>500</v>
      </c>
    </row>
    <row r="2844" spans="2:13" ht="12.75" hidden="1">
      <c r="B2844" s="256"/>
      <c r="C2844" s="63"/>
      <c r="D2844" s="63"/>
      <c r="E2844" s="63"/>
      <c r="F2844" s="66"/>
      <c r="H2844" s="5">
        <f t="shared" si="115"/>
        <v>0</v>
      </c>
      <c r="I2844" s="21">
        <f t="shared" si="114"/>
        <v>0</v>
      </c>
      <c r="M2844" s="2">
        <v>500</v>
      </c>
    </row>
    <row r="2845" spans="2:13" ht="12.75" hidden="1">
      <c r="B2845" s="256"/>
      <c r="C2845" s="63"/>
      <c r="D2845" s="63"/>
      <c r="E2845" s="63"/>
      <c r="F2845" s="66"/>
      <c r="H2845" s="5">
        <f t="shared" si="115"/>
        <v>0</v>
      </c>
      <c r="I2845" s="21">
        <f t="shared" si="114"/>
        <v>0</v>
      </c>
      <c r="M2845" s="2">
        <v>500</v>
      </c>
    </row>
    <row r="2846" spans="2:13" ht="12.75" hidden="1">
      <c r="B2846" s="256"/>
      <c r="C2846" s="63"/>
      <c r="D2846" s="63"/>
      <c r="E2846" s="63"/>
      <c r="F2846" s="66"/>
      <c r="H2846" s="5">
        <f t="shared" si="115"/>
        <v>0</v>
      </c>
      <c r="I2846" s="21">
        <f t="shared" si="114"/>
        <v>0</v>
      </c>
      <c r="M2846" s="2">
        <v>500</v>
      </c>
    </row>
    <row r="2847" spans="2:13" ht="12.75" hidden="1">
      <c r="B2847" s="256"/>
      <c r="C2847" s="63"/>
      <c r="D2847" s="63"/>
      <c r="E2847" s="63"/>
      <c r="F2847" s="66"/>
      <c r="H2847" s="5">
        <f t="shared" si="115"/>
        <v>0</v>
      </c>
      <c r="I2847" s="21">
        <f t="shared" si="114"/>
        <v>0</v>
      </c>
      <c r="M2847" s="2">
        <v>500</v>
      </c>
    </row>
    <row r="2848" spans="2:13" ht="12.75" hidden="1">
      <c r="B2848" s="256"/>
      <c r="C2848" s="63"/>
      <c r="D2848" s="63"/>
      <c r="E2848" s="63"/>
      <c r="F2848" s="66"/>
      <c r="H2848" s="5">
        <f t="shared" si="115"/>
        <v>0</v>
      </c>
      <c r="I2848" s="21">
        <f t="shared" si="114"/>
        <v>0</v>
      </c>
      <c r="M2848" s="2">
        <v>500</v>
      </c>
    </row>
    <row r="2849" spans="2:13" ht="12.75" hidden="1">
      <c r="B2849" s="256"/>
      <c r="C2849" s="63"/>
      <c r="D2849" s="63"/>
      <c r="E2849" s="63"/>
      <c r="F2849" s="66"/>
      <c r="H2849" s="5">
        <f t="shared" si="115"/>
        <v>0</v>
      </c>
      <c r="I2849" s="21">
        <f t="shared" si="114"/>
        <v>0</v>
      </c>
      <c r="M2849" s="2">
        <v>500</v>
      </c>
    </row>
    <row r="2850" spans="2:13" ht="12.75" hidden="1">
      <c r="B2850" s="256"/>
      <c r="C2850" s="63"/>
      <c r="D2850" s="63"/>
      <c r="E2850" s="63"/>
      <c r="F2850" s="66"/>
      <c r="H2850" s="5">
        <f t="shared" si="115"/>
        <v>0</v>
      </c>
      <c r="I2850" s="21">
        <f t="shared" si="114"/>
        <v>0</v>
      </c>
      <c r="M2850" s="2">
        <v>500</v>
      </c>
    </row>
    <row r="2851" spans="2:13" ht="12.75" hidden="1">
      <c r="B2851" s="256"/>
      <c r="C2851" s="63"/>
      <c r="D2851" s="63"/>
      <c r="E2851" s="63"/>
      <c r="F2851" s="66"/>
      <c r="H2851" s="5">
        <f t="shared" si="115"/>
        <v>0</v>
      </c>
      <c r="I2851" s="21">
        <f t="shared" si="114"/>
        <v>0</v>
      </c>
      <c r="M2851" s="2">
        <v>500</v>
      </c>
    </row>
    <row r="2852" spans="2:13" ht="12.75" hidden="1">
      <c r="B2852" s="67"/>
      <c r="C2852" s="63"/>
      <c r="D2852" s="63"/>
      <c r="E2852" s="63"/>
      <c r="F2852" s="66"/>
      <c r="H2852" s="5">
        <f t="shared" si="115"/>
        <v>0</v>
      </c>
      <c r="I2852" s="21">
        <f t="shared" si="114"/>
        <v>0</v>
      </c>
      <c r="M2852" s="2">
        <v>500</v>
      </c>
    </row>
    <row r="2853" spans="2:13" ht="12.75" hidden="1">
      <c r="B2853" s="255"/>
      <c r="C2853" s="63"/>
      <c r="D2853" s="63"/>
      <c r="E2853" s="63"/>
      <c r="F2853" s="66"/>
      <c r="H2853" s="5">
        <f t="shared" si="115"/>
        <v>0</v>
      </c>
      <c r="I2853" s="21">
        <f t="shared" si="114"/>
        <v>0</v>
      </c>
      <c r="M2853" s="2">
        <v>500</v>
      </c>
    </row>
    <row r="2854" spans="2:13" ht="12.75" hidden="1">
      <c r="B2854" s="67"/>
      <c r="C2854" s="63"/>
      <c r="D2854" s="63"/>
      <c r="E2854" s="63"/>
      <c r="F2854" s="66"/>
      <c r="H2854" s="5">
        <f t="shared" si="115"/>
        <v>0</v>
      </c>
      <c r="I2854" s="21">
        <f t="shared" si="114"/>
        <v>0</v>
      </c>
      <c r="M2854" s="2">
        <v>500</v>
      </c>
    </row>
    <row r="2855" spans="2:13" ht="12.75" hidden="1">
      <c r="B2855" s="67"/>
      <c r="C2855" s="63"/>
      <c r="D2855" s="63"/>
      <c r="E2855" s="63"/>
      <c r="F2855" s="66"/>
      <c r="H2855" s="5">
        <f t="shared" si="115"/>
        <v>0</v>
      </c>
      <c r="I2855" s="21">
        <f t="shared" si="114"/>
        <v>0</v>
      </c>
      <c r="M2855" s="2">
        <v>500</v>
      </c>
    </row>
    <row r="2856" spans="2:13" ht="12.75" hidden="1">
      <c r="B2856" s="67"/>
      <c r="C2856" s="63"/>
      <c r="D2856" s="63"/>
      <c r="E2856" s="63"/>
      <c r="F2856" s="66"/>
      <c r="H2856" s="5">
        <f t="shared" si="115"/>
        <v>0</v>
      </c>
      <c r="I2856" s="21">
        <f t="shared" si="114"/>
        <v>0</v>
      </c>
      <c r="M2856" s="2">
        <v>500</v>
      </c>
    </row>
    <row r="2857" spans="2:13" ht="12.75" hidden="1">
      <c r="B2857" s="67"/>
      <c r="C2857" s="63"/>
      <c r="D2857" s="63"/>
      <c r="E2857" s="63"/>
      <c r="F2857" s="66"/>
      <c r="H2857" s="5">
        <f t="shared" si="115"/>
        <v>0</v>
      </c>
      <c r="I2857" s="21">
        <f t="shared" si="114"/>
        <v>0</v>
      </c>
      <c r="M2857" s="2">
        <v>500</v>
      </c>
    </row>
    <row r="2858" spans="2:13" ht="12.75" hidden="1">
      <c r="B2858" s="67"/>
      <c r="C2858" s="63"/>
      <c r="D2858" s="63"/>
      <c r="E2858" s="63"/>
      <c r="F2858" s="66"/>
      <c r="H2858" s="5">
        <f t="shared" si="115"/>
        <v>0</v>
      </c>
      <c r="I2858" s="21">
        <f t="shared" si="114"/>
        <v>0</v>
      </c>
      <c r="M2858" s="2">
        <v>500</v>
      </c>
    </row>
    <row r="2859" spans="2:13" ht="12.75" hidden="1">
      <c r="B2859" s="67"/>
      <c r="C2859" s="63"/>
      <c r="D2859" s="63"/>
      <c r="E2859" s="63"/>
      <c r="F2859" s="66"/>
      <c r="H2859" s="5">
        <f t="shared" si="115"/>
        <v>0</v>
      </c>
      <c r="I2859" s="21">
        <f aca="true" t="shared" si="116" ref="I2859:I2922">+B2859/M2859</f>
        <v>0</v>
      </c>
      <c r="M2859" s="2">
        <v>500</v>
      </c>
    </row>
    <row r="2860" spans="2:13" ht="12.75" hidden="1">
      <c r="B2860" s="67"/>
      <c r="C2860" s="63"/>
      <c r="D2860" s="63"/>
      <c r="E2860" s="63"/>
      <c r="F2860" s="66"/>
      <c r="H2860" s="5">
        <f t="shared" si="115"/>
        <v>0</v>
      </c>
      <c r="I2860" s="21">
        <f t="shared" si="116"/>
        <v>0</v>
      </c>
      <c r="M2860" s="2">
        <v>500</v>
      </c>
    </row>
    <row r="2861" spans="2:13" ht="12.75" hidden="1">
      <c r="B2861" s="67"/>
      <c r="C2861" s="63"/>
      <c r="D2861" s="63"/>
      <c r="E2861" s="63"/>
      <c r="F2861" s="66"/>
      <c r="H2861" s="5">
        <f t="shared" si="115"/>
        <v>0</v>
      </c>
      <c r="I2861" s="21">
        <f t="shared" si="116"/>
        <v>0</v>
      </c>
      <c r="M2861" s="2">
        <v>500</v>
      </c>
    </row>
    <row r="2862" spans="2:13" ht="12.75" hidden="1">
      <c r="B2862" s="67"/>
      <c r="C2862" s="63"/>
      <c r="D2862" s="63"/>
      <c r="E2862" s="63"/>
      <c r="F2862" s="66"/>
      <c r="H2862" s="5">
        <f t="shared" si="115"/>
        <v>0</v>
      </c>
      <c r="I2862" s="21">
        <f t="shared" si="116"/>
        <v>0</v>
      </c>
      <c r="M2862" s="2">
        <v>500</v>
      </c>
    </row>
    <row r="2863" spans="2:13" ht="12.75" hidden="1">
      <c r="B2863" s="67"/>
      <c r="C2863" s="63"/>
      <c r="D2863" s="63"/>
      <c r="E2863" s="63"/>
      <c r="F2863" s="66"/>
      <c r="H2863" s="5">
        <f t="shared" si="115"/>
        <v>0</v>
      </c>
      <c r="I2863" s="21">
        <f t="shared" si="116"/>
        <v>0</v>
      </c>
      <c r="M2863" s="2">
        <v>500</v>
      </c>
    </row>
    <row r="2864" spans="2:13" ht="12.75" hidden="1">
      <c r="B2864" s="67"/>
      <c r="C2864" s="63"/>
      <c r="D2864" s="63"/>
      <c r="E2864" s="63"/>
      <c r="F2864" s="66"/>
      <c r="H2864" s="5">
        <f t="shared" si="115"/>
        <v>0</v>
      </c>
      <c r="I2864" s="21">
        <f t="shared" si="116"/>
        <v>0</v>
      </c>
      <c r="M2864" s="2">
        <v>500</v>
      </c>
    </row>
    <row r="2865" spans="2:13" ht="12.75" hidden="1">
      <c r="B2865" s="67"/>
      <c r="C2865" s="63"/>
      <c r="D2865" s="63"/>
      <c r="E2865" s="63"/>
      <c r="F2865" s="66"/>
      <c r="H2865" s="5">
        <f t="shared" si="115"/>
        <v>0</v>
      </c>
      <c r="I2865" s="21">
        <f t="shared" si="116"/>
        <v>0</v>
      </c>
      <c r="M2865" s="2">
        <v>500</v>
      </c>
    </row>
    <row r="2866" spans="2:13" ht="12.75" hidden="1">
      <c r="B2866" s="67"/>
      <c r="C2866" s="63"/>
      <c r="D2866" s="63"/>
      <c r="E2866" s="63"/>
      <c r="F2866" s="66"/>
      <c r="H2866" s="5">
        <f t="shared" si="115"/>
        <v>0</v>
      </c>
      <c r="I2866" s="21">
        <f t="shared" si="116"/>
        <v>0</v>
      </c>
      <c r="M2866" s="2">
        <v>500</v>
      </c>
    </row>
    <row r="2867" spans="2:13" ht="12.75" hidden="1">
      <c r="B2867" s="67"/>
      <c r="C2867" s="63"/>
      <c r="D2867" s="63"/>
      <c r="E2867" s="63"/>
      <c r="F2867" s="66"/>
      <c r="H2867" s="5">
        <f t="shared" si="115"/>
        <v>0</v>
      </c>
      <c r="I2867" s="21">
        <f t="shared" si="116"/>
        <v>0</v>
      </c>
      <c r="M2867" s="2">
        <v>500</v>
      </c>
    </row>
    <row r="2868" spans="2:13" ht="12.75" hidden="1">
      <c r="B2868" s="67"/>
      <c r="C2868" s="63"/>
      <c r="D2868" s="63"/>
      <c r="E2868" s="63"/>
      <c r="F2868" s="66"/>
      <c r="H2868" s="5">
        <f t="shared" si="115"/>
        <v>0</v>
      </c>
      <c r="I2868" s="21">
        <f t="shared" si="116"/>
        <v>0</v>
      </c>
      <c r="M2868" s="2">
        <v>500</v>
      </c>
    </row>
    <row r="2869" spans="2:13" ht="12.75" hidden="1">
      <c r="B2869" s="67"/>
      <c r="C2869" s="63"/>
      <c r="D2869" s="63"/>
      <c r="E2869" s="63"/>
      <c r="F2869" s="66"/>
      <c r="H2869" s="5">
        <f t="shared" si="115"/>
        <v>0</v>
      </c>
      <c r="I2869" s="21">
        <f t="shared" si="116"/>
        <v>0</v>
      </c>
      <c r="M2869" s="2">
        <v>500</v>
      </c>
    </row>
    <row r="2870" spans="2:13" ht="12.75" hidden="1">
      <c r="B2870" s="67"/>
      <c r="C2870" s="63"/>
      <c r="D2870" s="63"/>
      <c r="E2870" s="63"/>
      <c r="F2870" s="66"/>
      <c r="H2870" s="5">
        <f t="shared" si="115"/>
        <v>0</v>
      </c>
      <c r="I2870" s="21">
        <f t="shared" si="116"/>
        <v>0</v>
      </c>
      <c r="M2870" s="2">
        <v>500</v>
      </c>
    </row>
    <row r="2871" spans="2:13" ht="12.75" hidden="1">
      <c r="B2871" s="67"/>
      <c r="C2871" s="63"/>
      <c r="D2871" s="63"/>
      <c r="E2871" s="63"/>
      <c r="F2871" s="66"/>
      <c r="H2871" s="5">
        <f t="shared" si="115"/>
        <v>0</v>
      </c>
      <c r="I2871" s="21">
        <f t="shared" si="116"/>
        <v>0</v>
      </c>
      <c r="M2871" s="2">
        <v>500</v>
      </c>
    </row>
    <row r="2872" spans="2:13" ht="12.75" hidden="1">
      <c r="B2872" s="67"/>
      <c r="C2872" s="63"/>
      <c r="D2872" s="63"/>
      <c r="E2872" s="63"/>
      <c r="F2872" s="66"/>
      <c r="H2872" s="5">
        <f t="shared" si="115"/>
        <v>0</v>
      </c>
      <c r="I2872" s="21">
        <f t="shared" si="116"/>
        <v>0</v>
      </c>
      <c r="M2872" s="2">
        <v>500</v>
      </c>
    </row>
    <row r="2873" spans="2:13" ht="12.75" hidden="1">
      <c r="B2873" s="67"/>
      <c r="C2873" s="63"/>
      <c r="D2873" s="63"/>
      <c r="E2873" s="63"/>
      <c r="F2873" s="66"/>
      <c r="H2873" s="5">
        <f t="shared" si="115"/>
        <v>0</v>
      </c>
      <c r="I2873" s="21">
        <f t="shared" si="116"/>
        <v>0</v>
      </c>
      <c r="M2873" s="2">
        <v>500</v>
      </c>
    </row>
    <row r="2874" spans="2:13" ht="12.75" hidden="1">
      <c r="B2874" s="67"/>
      <c r="C2874" s="63"/>
      <c r="D2874" s="63"/>
      <c r="E2874" s="63"/>
      <c r="F2874" s="66"/>
      <c r="H2874" s="5">
        <f t="shared" si="115"/>
        <v>0</v>
      </c>
      <c r="I2874" s="21">
        <f t="shared" si="116"/>
        <v>0</v>
      </c>
      <c r="M2874" s="2">
        <v>500</v>
      </c>
    </row>
    <row r="2875" spans="2:13" ht="12.75" hidden="1">
      <c r="B2875" s="67"/>
      <c r="C2875" s="63"/>
      <c r="D2875" s="63"/>
      <c r="E2875" s="63"/>
      <c r="F2875" s="66"/>
      <c r="H2875" s="5">
        <f t="shared" si="115"/>
        <v>0</v>
      </c>
      <c r="I2875" s="21">
        <f t="shared" si="116"/>
        <v>0</v>
      </c>
      <c r="M2875" s="2">
        <v>500</v>
      </c>
    </row>
    <row r="2876" spans="2:13" ht="12.75" hidden="1">
      <c r="B2876" s="67"/>
      <c r="C2876" s="63"/>
      <c r="D2876" s="63"/>
      <c r="E2876" s="63"/>
      <c r="F2876" s="66"/>
      <c r="H2876" s="5">
        <f t="shared" si="115"/>
        <v>0</v>
      </c>
      <c r="I2876" s="21">
        <f t="shared" si="116"/>
        <v>0</v>
      </c>
      <c r="M2876" s="2">
        <v>500</v>
      </c>
    </row>
    <row r="2877" spans="2:13" ht="12.75" hidden="1">
      <c r="B2877" s="67"/>
      <c r="C2877" s="63"/>
      <c r="D2877" s="63"/>
      <c r="E2877" s="63"/>
      <c r="F2877" s="66"/>
      <c r="H2877" s="5">
        <f t="shared" si="115"/>
        <v>0</v>
      </c>
      <c r="I2877" s="21">
        <f t="shared" si="116"/>
        <v>0</v>
      </c>
      <c r="M2877" s="2">
        <v>500</v>
      </c>
    </row>
    <row r="2878" spans="2:13" ht="12.75" hidden="1">
      <c r="B2878" s="67"/>
      <c r="C2878" s="63"/>
      <c r="D2878" s="63"/>
      <c r="E2878" s="63"/>
      <c r="F2878" s="66"/>
      <c r="H2878" s="5">
        <f t="shared" si="115"/>
        <v>0</v>
      </c>
      <c r="I2878" s="21">
        <f t="shared" si="116"/>
        <v>0</v>
      </c>
      <c r="M2878" s="2">
        <v>500</v>
      </c>
    </row>
    <row r="2879" spans="2:13" ht="12.75" hidden="1">
      <c r="B2879" s="67"/>
      <c r="C2879" s="63"/>
      <c r="D2879" s="63"/>
      <c r="E2879" s="63"/>
      <c r="F2879" s="66"/>
      <c r="H2879" s="5">
        <f t="shared" si="115"/>
        <v>0</v>
      </c>
      <c r="I2879" s="21">
        <f t="shared" si="116"/>
        <v>0</v>
      </c>
      <c r="M2879" s="2">
        <v>500</v>
      </c>
    </row>
    <row r="2880" spans="2:13" ht="12.75" hidden="1">
      <c r="B2880" s="67"/>
      <c r="C2880" s="63"/>
      <c r="D2880" s="63"/>
      <c r="E2880" s="63"/>
      <c r="F2880" s="66"/>
      <c r="H2880" s="5">
        <f t="shared" si="115"/>
        <v>0</v>
      </c>
      <c r="I2880" s="21">
        <f t="shared" si="116"/>
        <v>0</v>
      </c>
      <c r="M2880" s="2">
        <v>500</v>
      </c>
    </row>
    <row r="2881" spans="2:13" ht="12.75" hidden="1">
      <c r="B2881" s="67"/>
      <c r="C2881" s="63"/>
      <c r="D2881" s="63"/>
      <c r="E2881" s="63"/>
      <c r="F2881" s="66"/>
      <c r="H2881" s="5">
        <f t="shared" si="115"/>
        <v>0</v>
      </c>
      <c r="I2881" s="21">
        <f t="shared" si="116"/>
        <v>0</v>
      </c>
      <c r="M2881" s="2">
        <v>500</v>
      </c>
    </row>
    <row r="2882" spans="2:13" ht="12.75" hidden="1">
      <c r="B2882" s="67"/>
      <c r="C2882" s="63"/>
      <c r="D2882" s="63"/>
      <c r="E2882" s="63"/>
      <c r="F2882" s="66"/>
      <c r="H2882" s="5">
        <f t="shared" si="115"/>
        <v>0</v>
      </c>
      <c r="I2882" s="21">
        <f t="shared" si="116"/>
        <v>0</v>
      </c>
      <c r="M2882" s="2">
        <v>500</v>
      </c>
    </row>
    <row r="2883" spans="2:13" ht="12.75" hidden="1">
      <c r="B2883" s="67"/>
      <c r="C2883" s="63"/>
      <c r="D2883" s="63"/>
      <c r="E2883" s="63"/>
      <c r="F2883" s="66"/>
      <c r="H2883" s="5">
        <f t="shared" si="115"/>
        <v>0</v>
      </c>
      <c r="I2883" s="21">
        <f t="shared" si="116"/>
        <v>0</v>
      </c>
      <c r="M2883" s="2">
        <v>500</v>
      </c>
    </row>
    <row r="2884" spans="2:13" ht="12.75" hidden="1">
      <c r="B2884" s="67"/>
      <c r="C2884" s="63"/>
      <c r="D2884" s="63"/>
      <c r="E2884" s="63"/>
      <c r="F2884" s="66"/>
      <c r="H2884" s="5">
        <f t="shared" si="115"/>
        <v>0</v>
      </c>
      <c r="I2884" s="21">
        <f t="shared" si="116"/>
        <v>0</v>
      </c>
      <c r="M2884" s="2">
        <v>500</v>
      </c>
    </row>
    <row r="2885" spans="2:13" ht="12.75" hidden="1">
      <c r="B2885" s="67"/>
      <c r="C2885" s="63"/>
      <c r="D2885" s="63"/>
      <c r="E2885" s="63"/>
      <c r="F2885" s="66"/>
      <c r="H2885" s="5">
        <f t="shared" si="115"/>
        <v>0</v>
      </c>
      <c r="I2885" s="21">
        <f t="shared" si="116"/>
        <v>0</v>
      </c>
      <c r="M2885" s="2">
        <v>500</v>
      </c>
    </row>
    <row r="2886" spans="2:13" ht="12.75" hidden="1">
      <c r="B2886" s="67"/>
      <c r="C2886" s="63"/>
      <c r="D2886" s="63"/>
      <c r="E2886" s="63"/>
      <c r="F2886" s="66"/>
      <c r="H2886" s="5">
        <f t="shared" si="115"/>
        <v>0</v>
      </c>
      <c r="I2886" s="21">
        <f t="shared" si="116"/>
        <v>0</v>
      </c>
      <c r="M2886" s="2">
        <v>500</v>
      </c>
    </row>
    <row r="2887" spans="2:13" ht="12.75" hidden="1">
      <c r="B2887" s="67"/>
      <c r="C2887" s="63"/>
      <c r="D2887" s="63"/>
      <c r="E2887" s="63"/>
      <c r="F2887" s="66"/>
      <c r="H2887" s="5">
        <f t="shared" si="115"/>
        <v>0</v>
      </c>
      <c r="I2887" s="21">
        <f t="shared" si="116"/>
        <v>0</v>
      </c>
      <c r="M2887" s="2">
        <v>500</v>
      </c>
    </row>
    <row r="2888" spans="2:13" ht="12.75" hidden="1">
      <c r="B2888" s="67"/>
      <c r="C2888" s="63"/>
      <c r="D2888" s="63"/>
      <c r="E2888" s="63"/>
      <c r="F2888" s="66"/>
      <c r="H2888" s="5">
        <f t="shared" si="115"/>
        <v>0</v>
      </c>
      <c r="I2888" s="21">
        <f t="shared" si="116"/>
        <v>0</v>
      </c>
      <c r="M2888" s="2">
        <v>500</v>
      </c>
    </row>
    <row r="2889" spans="2:13" ht="12.75" hidden="1">
      <c r="B2889" s="67"/>
      <c r="C2889" s="63"/>
      <c r="D2889" s="63"/>
      <c r="E2889" s="63"/>
      <c r="F2889" s="66"/>
      <c r="H2889" s="5">
        <f t="shared" si="115"/>
        <v>0</v>
      </c>
      <c r="I2889" s="21">
        <f t="shared" si="116"/>
        <v>0</v>
      </c>
      <c r="M2889" s="2">
        <v>500</v>
      </c>
    </row>
    <row r="2890" spans="2:13" ht="12.75" hidden="1">
      <c r="B2890" s="67"/>
      <c r="C2890" s="63"/>
      <c r="D2890" s="63"/>
      <c r="E2890" s="63"/>
      <c r="F2890" s="66"/>
      <c r="H2890" s="5">
        <f t="shared" si="115"/>
        <v>0</v>
      </c>
      <c r="I2890" s="21">
        <f t="shared" si="116"/>
        <v>0</v>
      </c>
      <c r="M2890" s="2">
        <v>500</v>
      </c>
    </row>
    <row r="2891" spans="2:13" ht="12.75" hidden="1">
      <c r="B2891" s="67"/>
      <c r="C2891" s="63"/>
      <c r="D2891" s="63"/>
      <c r="E2891" s="63"/>
      <c r="F2891" s="66"/>
      <c r="H2891" s="5">
        <f t="shared" si="115"/>
        <v>0</v>
      </c>
      <c r="I2891" s="21">
        <f t="shared" si="116"/>
        <v>0</v>
      </c>
      <c r="M2891" s="2">
        <v>500</v>
      </c>
    </row>
    <row r="2892" spans="2:13" ht="12.75" hidden="1">
      <c r="B2892" s="67"/>
      <c r="C2892" s="63"/>
      <c r="D2892" s="63"/>
      <c r="E2892" s="63"/>
      <c r="F2892" s="66"/>
      <c r="H2892" s="5">
        <f t="shared" si="115"/>
        <v>0</v>
      </c>
      <c r="I2892" s="21">
        <f t="shared" si="116"/>
        <v>0</v>
      </c>
      <c r="M2892" s="2">
        <v>500</v>
      </c>
    </row>
    <row r="2893" spans="2:13" ht="12.75" hidden="1">
      <c r="B2893" s="67"/>
      <c r="C2893" s="63"/>
      <c r="D2893" s="63"/>
      <c r="E2893" s="63"/>
      <c r="F2893" s="66"/>
      <c r="H2893" s="5">
        <f t="shared" si="115"/>
        <v>0</v>
      </c>
      <c r="I2893" s="21">
        <f t="shared" si="116"/>
        <v>0</v>
      </c>
      <c r="M2893" s="2">
        <v>500</v>
      </c>
    </row>
    <row r="2894" spans="2:13" ht="12.75" hidden="1">
      <c r="B2894" s="67"/>
      <c r="C2894" s="63"/>
      <c r="D2894" s="63"/>
      <c r="E2894" s="63"/>
      <c r="F2894" s="66"/>
      <c r="H2894" s="5">
        <f t="shared" si="115"/>
        <v>0</v>
      </c>
      <c r="I2894" s="21">
        <f t="shared" si="116"/>
        <v>0</v>
      </c>
      <c r="M2894" s="2">
        <v>500</v>
      </c>
    </row>
    <row r="2895" spans="2:13" ht="12.75" hidden="1">
      <c r="B2895" s="67"/>
      <c r="C2895" s="63"/>
      <c r="D2895" s="63"/>
      <c r="E2895" s="63"/>
      <c r="F2895" s="66"/>
      <c r="H2895" s="5">
        <f t="shared" si="115"/>
        <v>0</v>
      </c>
      <c r="I2895" s="21">
        <f t="shared" si="116"/>
        <v>0</v>
      </c>
      <c r="M2895" s="2">
        <v>500</v>
      </c>
    </row>
    <row r="2896" spans="2:13" ht="12.75" hidden="1">
      <c r="B2896" s="67"/>
      <c r="C2896" s="63"/>
      <c r="D2896" s="63"/>
      <c r="E2896" s="63"/>
      <c r="F2896" s="66"/>
      <c r="H2896" s="5">
        <f t="shared" si="115"/>
        <v>0</v>
      </c>
      <c r="I2896" s="21">
        <f t="shared" si="116"/>
        <v>0</v>
      </c>
      <c r="M2896" s="2">
        <v>500</v>
      </c>
    </row>
    <row r="2897" spans="2:13" ht="12.75" hidden="1">
      <c r="B2897" s="67"/>
      <c r="C2897" s="63"/>
      <c r="D2897" s="63"/>
      <c r="E2897" s="63"/>
      <c r="F2897" s="66"/>
      <c r="H2897" s="5">
        <f t="shared" si="115"/>
        <v>0</v>
      </c>
      <c r="I2897" s="21">
        <f t="shared" si="116"/>
        <v>0</v>
      </c>
      <c r="M2897" s="2">
        <v>500</v>
      </c>
    </row>
    <row r="2898" spans="2:13" ht="12.75" hidden="1">
      <c r="B2898" s="67"/>
      <c r="C2898" s="63"/>
      <c r="D2898" s="63"/>
      <c r="E2898" s="63"/>
      <c r="F2898" s="66"/>
      <c r="H2898" s="5">
        <f t="shared" si="115"/>
        <v>0</v>
      </c>
      <c r="I2898" s="21">
        <f t="shared" si="116"/>
        <v>0</v>
      </c>
      <c r="M2898" s="2">
        <v>500</v>
      </c>
    </row>
    <row r="2899" spans="2:13" ht="12.75" hidden="1">
      <c r="B2899" s="67"/>
      <c r="C2899" s="63"/>
      <c r="D2899" s="63"/>
      <c r="E2899" s="63"/>
      <c r="F2899" s="66"/>
      <c r="H2899" s="5">
        <f t="shared" si="115"/>
        <v>0</v>
      </c>
      <c r="I2899" s="21">
        <f t="shared" si="116"/>
        <v>0</v>
      </c>
      <c r="M2899" s="2">
        <v>500</v>
      </c>
    </row>
    <row r="2900" spans="2:13" ht="12.75" hidden="1">
      <c r="B2900" s="67"/>
      <c r="C2900" s="63"/>
      <c r="D2900" s="63"/>
      <c r="E2900" s="63"/>
      <c r="F2900" s="66"/>
      <c r="H2900" s="5">
        <f t="shared" si="115"/>
        <v>0</v>
      </c>
      <c r="I2900" s="21">
        <f t="shared" si="116"/>
        <v>0</v>
      </c>
      <c r="M2900" s="2">
        <v>500</v>
      </c>
    </row>
    <row r="2901" spans="2:13" ht="12.75" hidden="1">
      <c r="B2901" s="67"/>
      <c r="C2901" s="63"/>
      <c r="D2901" s="63"/>
      <c r="E2901" s="63"/>
      <c r="F2901" s="66"/>
      <c r="H2901" s="5">
        <f t="shared" si="115"/>
        <v>0</v>
      </c>
      <c r="I2901" s="21">
        <f t="shared" si="116"/>
        <v>0</v>
      </c>
      <c r="M2901" s="2">
        <v>500</v>
      </c>
    </row>
    <row r="2902" spans="2:13" ht="12.75" hidden="1">
      <c r="B2902" s="67"/>
      <c r="C2902" s="63"/>
      <c r="D2902" s="63"/>
      <c r="E2902" s="63"/>
      <c r="F2902" s="66"/>
      <c r="H2902" s="5">
        <f t="shared" si="115"/>
        <v>0</v>
      </c>
      <c r="I2902" s="21">
        <f t="shared" si="116"/>
        <v>0</v>
      </c>
      <c r="M2902" s="2">
        <v>500</v>
      </c>
    </row>
    <row r="2903" spans="2:13" ht="12.75" hidden="1">
      <c r="B2903" s="67"/>
      <c r="C2903" s="63"/>
      <c r="D2903" s="63"/>
      <c r="E2903" s="63"/>
      <c r="F2903" s="66"/>
      <c r="H2903" s="5">
        <f aca="true" t="shared" si="117" ref="H2903:H2978">H2902-B2903</f>
        <v>0</v>
      </c>
      <c r="I2903" s="21">
        <f t="shared" si="116"/>
        <v>0</v>
      </c>
      <c r="M2903" s="2">
        <v>500</v>
      </c>
    </row>
    <row r="2904" spans="2:13" ht="12.75" hidden="1">
      <c r="B2904" s="67"/>
      <c r="C2904" s="63"/>
      <c r="D2904" s="63"/>
      <c r="E2904" s="63"/>
      <c r="F2904" s="66"/>
      <c r="H2904" s="5">
        <f t="shared" si="117"/>
        <v>0</v>
      </c>
      <c r="I2904" s="21">
        <f t="shared" si="116"/>
        <v>0</v>
      </c>
      <c r="M2904" s="2">
        <v>500</v>
      </c>
    </row>
    <row r="2905" spans="2:13" ht="12.75" hidden="1">
      <c r="B2905" s="67"/>
      <c r="C2905" s="63"/>
      <c r="D2905" s="63"/>
      <c r="E2905" s="63"/>
      <c r="F2905" s="66"/>
      <c r="H2905" s="5">
        <f t="shared" si="117"/>
        <v>0</v>
      </c>
      <c r="I2905" s="21">
        <f t="shared" si="116"/>
        <v>0</v>
      </c>
      <c r="M2905" s="2">
        <v>500</v>
      </c>
    </row>
    <row r="2906" spans="2:13" ht="12.75" hidden="1">
      <c r="B2906" s="67"/>
      <c r="C2906" s="63"/>
      <c r="D2906" s="63"/>
      <c r="E2906" s="63"/>
      <c r="F2906" s="66"/>
      <c r="H2906" s="5">
        <f t="shared" si="117"/>
        <v>0</v>
      </c>
      <c r="I2906" s="21">
        <f t="shared" si="116"/>
        <v>0</v>
      </c>
      <c r="M2906" s="2">
        <v>500</v>
      </c>
    </row>
    <row r="2907" spans="2:13" ht="12.75" hidden="1">
      <c r="B2907" s="67"/>
      <c r="C2907" s="63"/>
      <c r="D2907" s="63"/>
      <c r="E2907" s="63"/>
      <c r="F2907" s="66"/>
      <c r="H2907" s="5">
        <f t="shared" si="117"/>
        <v>0</v>
      </c>
      <c r="I2907" s="21">
        <f t="shared" si="116"/>
        <v>0</v>
      </c>
      <c r="M2907" s="2">
        <v>500</v>
      </c>
    </row>
    <row r="2908" spans="2:13" ht="12.75" hidden="1">
      <c r="B2908" s="67"/>
      <c r="C2908" s="63"/>
      <c r="D2908" s="63"/>
      <c r="E2908" s="63"/>
      <c r="F2908" s="66"/>
      <c r="H2908" s="5">
        <f t="shared" si="117"/>
        <v>0</v>
      </c>
      <c r="I2908" s="21">
        <f t="shared" si="116"/>
        <v>0</v>
      </c>
      <c r="M2908" s="2">
        <v>500</v>
      </c>
    </row>
    <row r="2909" spans="2:13" ht="12.75" hidden="1">
      <c r="B2909" s="67"/>
      <c r="C2909" s="63"/>
      <c r="D2909" s="63"/>
      <c r="E2909" s="63"/>
      <c r="F2909" s="66"/>
      <c r="H2909" s="5">
        <f t="shared" si="117"/>
        <v>0</v>
      </c>
      <c r="I2909" s="21">
        <f t="shared" si="116"/>
        <v>0</v>
      </c>
      <c r="M2909" s="2">
        <v>500</v>
      </c>
    </row>
    <row r="2910" spans="2:13" ht="12.75" hidden="1">
      <c r="B2910" s="67"/>
      <c r="C2910" s="63"/>
      <c r="D2910" s="63"/>
      <c r="E2910" s="63"/>
      <c r="F2910" s="66"/>
      <c r="H2910" s="5">
        <f t="shared" si="117"/>
        <v>0</v>
      </c>
      <c r="I2910" s="21">
        <f t="shared" si="116"/>
        <v>0</v>
      </c>
      <c r="M2910" s="2">
        <v>500</v>
      </c>
    </row>
    <row r="2911" spans="2:13" ht="12.75" hidden="1">
      <c r="B2911" s="67"/>
      <c r="C2911" s="63"/>
      <c r="D2911" s="63"/>
      <c r="E2911" s="63"/>
      <c r="F2911" s="66"/>
      <c r="H2911" s="5">
        <f t="shared" si="117"/>
        <v>0</v>
      </c>
      <c r="I2911" s="21">
        <f t="shared" si="116"/>
        <v>0</v>
      </c>
      <c r="M2911" s="2">
        <v>500</v>
      </c>
    </row>
    <row r="2912" spans="2:13" ht="12.75" hidden="1">
      <c r="B2912" s="67"/>
      <c r="C2912" s="63"/>
      <c r="D2912" s="63"/>
      <c r="E2912" s="63"/>
      <c r="F2912" s="66"/>
      <c r="H2912" s="5">
        <f t="shared" si="117"/>
        <v>0</v>
      </c>
      <c r="I2912" s="21">
        <f t="shared" si="116"/>
        <v>0</v>
      </c>
      <c r="M2912" s="2">
        <v>500</v>
      </c>
    </row>
    <row r="2913" spans="2:13" ht="12.75" hidden="1">
      <c r="B2913" s="67"/>
      <c r="C2913" s="63"/>
      <c r="D2913" s="63"/>
      <c r="E2913" s="63"/>
      <c r="F2913" s="66"/>
      <c r="H2913" s="5">
        <f t="shared" si="117"/>
        <v>0</v>
      </c>
      <c r="I2913" s="21">
        <f t="shared" si="116"/>
        <v>0</v>
      </c>
      <c r="M2913" s="2">
        <v>500</v>
      </c>
    </row>
    <row r="2914" spans="2:13" ht="12.75" hidden="1">
      <c r="B2914" s="67"/>
      <c r="C2914" s="63"/>
      <c r="D2914" s="63"/>
      <c r="E2914" s="63"/>
      <c r="F2914" s="66"/>
      <c r="H2914" s="5">
        <f t="shared" si="117"/>
        <v>0</v>
      </c>
      <c r="I2914" s="21">
        <f t="shared" si="116"/>
        <v>0</v>
      </c>
      <c r="M2914" s="2">
        <v>500</v>
      </c>
    </row>
    <row r="2915" spans="2:13" ht="12.75" hidden="1">
      <c r="B2915" s="67"/>
      <c r="C2915" s="63"/>
      <c r="D2915" s="63"/>
      <c r="E2915" s="63"/>
      <c r="F2915" s="66"/>
      <c r="H2915" s="5">
        <f t="shared" si="117"/>
        <v>0</v>
      </c>
      <c r="I2915" s="21">
        <f t="shared" si="116"/>
        <v>0</v>
      </c>
      <c r="M2915" s="2">
        <v>500</v>
      </c>
    </row>
    <row r="2916" spans="2:13" ht="12.75" hidden="1">
      <c r="B2916" s="67"/>
      <c r="C2916" s="63"/>
      <c r="D2916" s="63"/>
      <c r="E2916" s="63"/>
      <c r="F2916" s="66"/>
      <c r="H2916" s="5">
        <f t="shared" si="117"/>
        <v>0</v>
      </c>
      <c r="I2916" s="21">
        <f t="shared" si="116"/>
        <v>0</v>
      </c>
      <c r="M2916" s="2">
        <v>500</v>
      </c>
    </row>
    <row r="2917" spans="2:13" ht="12.75" hidden="1">
      <c r="B2917" s="67"/>
      <c r="C2917" s="63"/>
      <c r="D2917" s="63"/>
      <c r="E2917" s="63"/>
      <c r="F2917" s="66"/>
      <c r="H2917" s="5">
        <f t="shared" si="117"/>
        <v>0</v>
      </c>
      <c r="I2917" s="21">
        <f t="shared" si="116"/>
        <v>0</v>
      </c>
      <c r="M2917" s="2">
        <v>500</v>
      </c>
    </row>
    <row r="2918" spans="2:13" ht="12.75" hidden="1">
      <c r="B2918" s="67"/>
      <c r="C2918" s="63"/>
      <c r="D2918" s="63"/>
      <c r="E2918" s="63"/>
      <c r="F2918" s="66"/>
      <c r="H2918" s="5">
        <f t="shared" si="117"/>
        <v>0</v>
      </c>
      <c r="I2918" s="21">
        <f t="shared" si="116"/>
        <v>0</v>
      </c>
      <c r="M2918" s="2">
        <v>500</v>
      </c>
    </row>
    <row r="2919" spans="2:13" ht="12.75" hidden="1">
      <c r="B2919" s="67"/>
      <c r="C2919" s="63"/>
      <c r="D2919" s="63"/>
      <c r="E2919" s="63"/>
      <c r="F2919" s="66"/>
      <c r="H2919" s="5">
        <f t="shared" si="117"/>
        <v>0</v>
      </c>
      <c r="I2919" s="21">
        <f t="shared" si="116"/>
        <v>0</v>
      </c>
      <c r="M2919" s="2">
        <v>500</v>
      </c>
    </row>
    <row r="2920" spans="2:13" ht="12.75" hidden="1">
      <c r="B2920" s="67"/>
      <c r="C2920" s="63"/>
      <c r="D2920" s="63"/>
      <c r="E2920" s="63"/>
      <c r="F2920" s="66"/>
      <c r="H2920" s="5">
        <f t="shared" si="117"/>
        <v>0</v>
      </c>
      <c r="I2920" s="21">
        <f t="shared" si="116"/>
        <v>0</v>
      </c>
      <c r="M2920" s="2">
        <v>500</v>
      </c>
    </row>
    <row r="2921" spans="2:13" ht="12.75" hidden="1">
      <c r="B2921" s="67"/>
      <c r="C2921" s="63"/>
      <c r="D2921" s="63"/>
      <c r="E2921" s="63"/>
      <c r="F2921" s="66"/>
      <c r="H2921" s="5">
        <f t="shared" si="117"/>
        <v>0</v>
      </c>
      <c r="I2921" s="21">
        <f t="shared" si="116"/>
        <v>0</v>
      </c>
      <c r="M2921" s="2">
        <v>500</v>
      </c>
    </row>
    <row r="2922" spans="2:13" ht="12.75" hidden="1">
      <c r="B2922" s="67"/>
      <c r="C2922" s="63"/>
      <c r="D2922" s="63"/>
      <c r="E2922" s="63"/>
      <c r="F2922" s="66"/>
      <c r="H2922" s="5">
        <f t="shared" si="117"/>
        <v>0</v>
      </c>
      <c r="I2922" s="21">
        <f t="shared" si="116"/>
        <v>0</v>
      </c>
      <c r="M2922" s="2">
        <v>500</v>
      </c>
    </row>
    <row r="2923" spans="2:13" ht="12.75" hidden="1">
      <c r="B2923" s="67"/>
      <c r="C2923" s="63"/>
      <c r="D2923" s="63"/>
      <c r="E2923" s="63"/>
      <c r="F2923" s="66"/>
      <c r="H2923" s="5">
        <f t="shared" si="117"/>
        <v>0</v>
      </c>
      <c r="I2923" s="21">
        <f aca="true" t="shared" si="118" ref="I2923:I2986">+B2923/M2923</f>
        <v>0</v>
      </c>
      <c r="M2923" s="2">
        <v>500</v>
      </c>
    </row>
    <row r="2924" spans="2:13" ht="12.75" hidden="1">
      <c r="B2924" s="67"/>
      <c r="C2924" s="63"/>
      <c r="D2924" s="63"/>
      <c r="E2924" s="63"/>
      <c r="F2924" s="66"/>
      <c r="H2924" s="5">
        <f t="shared" si="117"/>
        <v>0</v>
      </c>
      <c r="I2924" s="21">
        <f t="shared" si="118"/>
        <v>0</v>
      </c>
      <c r="M2924" s="2">
        <v>500</v>
      </c>
    </row>
    <row r="2925" spans="2:13" ht="12.75" hidden="1">
      <c r="B2925" s="67"/>
      <c r="C2925" s="63"/>
      <c r="D2925" s="63"/>
      <c r="E2925" s="63"/>
      <c r="F2925" s="66"/>
      <c r="H2925" s="5">
        <f t="shared" si="117"/>
        <v>0</v>
      </c>
      <c r="I2925" s="21">
        <f t="shared" si="118"/>
        <v>0</v>
      </c>
      <c r="M2925" s="2">
        <v>500</v>
      </c>
    </row>
    <row r="2926" spans="2:13" ht="12.75" hidden="1">
      <c r="B2926" s="67"/>
      <c r="C2926" s="63"/>
      <c r="D2926" s="63"/>
      <c r="E2926" s="63"/>
      <c r="F2926" s="66"/>
      <c r="H2926" s="5">
        <f t="shared" si="117"/>
        <v>0</v>
      </c>
      <c r="I2926" s="21">
        <f t="shared" si="118"/>
        <v>0</v>
      </c>
      <c r="M2926" s="2">
        <v>500</v>
      </c>
    </row>
    <row r="2927" spans="2:13" ht="12.75" hidden="1">
      <c r="B2927" s="67"/>
      <c r="C2927" s="63"/>
      <c r="D2927" s="63"/>
      <c r="E2927" s="63"/>
      <c r="F2927" s="66"/>
      <c r="H2927" s="5">
        <f t="shared" si="117"/>
        <v>0</v>
      </c>
      <c r="I2927" s="21">
        <f t="shared" si="118"/>
        <v>0</v>
      </c>
      <c r="M2927" s="2">
        <v>500</v>
      </c>
    </row>
    <row r="2928" spans="2:13" ht="12.75" hidden="1">
      <c r="B2928" s="67"/>
      <c r="C2928" s="63"/>
      <c r="D2928" s="63"/>
      <c r="E2928" s="63"/>
      <c r="F2928" s="66"/>
      <c r="H2928" s="5">
        <f t="shared" si="117"/>
        <v>0</v>
      </c>
      <c r="I2928" s="21">
        <f t="shared" si="118"/>
        <v>0</v>
      </c>
      <c r="M2928" s="2">
        <v>500</v>
      </c>
    </row>
    <row r="2929" spans="2:13" ht="12.75" hidden="1">
      <c r="B2929" s="67"/>
      <c r="C2929" s="63"/>
      <c r="D2929" s="63"/>
      <c r="E2929" s="63"/>
      <c r="F2929" s="66"/>
      <c r="H2929" s="5">
        <f t="shared" si="117"/>
        <v>0</v>
      </c>
      <c r="I2929" s="21">
        <f t="shared" si="118"/>
        <v>0</v>
      </c>
      <c r="M2929" s="2">
        <v>500</v>
      </c>
    </row>
    <row r="2930" spans="2:13" ht="12.75" hidden="1">
      <c r="B2930" s="67"/>
      <c r="C2930" s="63"/>
      <c r="D2930" s="63"/>
      <c r="E2930" s="63"/>
      <c r="F2930" s="66"/>
      <c r="H2930" s="5">
        <f t="shared" si="117"/>
        <v>0</v>
      </c>
      <c r="I2930" s="21">
        <f t="shared" si="118"/>
        <v>0</v>
      </c>
      <c r="M2930" s="2">
        <v>500</v>
      </c>
    </row>
    <row r="2931" spans="2:13" ht="12.75" hidden="1">
      <c r="B2931" s="67"/>
      <c r="C2931" s="63"/>
      <c r="D2931" s="63"/>
      <c r="E2931" s="63"/>
      <c r="F2931" s="66"/>
      <c r="H2931" s="5">
        <f t="shared" si="117"/>
        <v>0</v>
      </c>
      <c r="I2931" s="21">
        <f t="shared" si="118"/>
        <v>0</v>
      </c>
      <c r="M2931" s="2">
        <v>500</v>
      </c>
    </row>
    <row r="2932" spans="2:13" ht="12.75" hidden="1">
      <c r="B2932" s="67"/>
      <c r="C2932" s="63"/>
      <c r="D2932" s="63"/>
      <c r="E2932" s="63"/>
      <c r="F2932" s="66"/>
      <c r="H2932" s="5">
        <f t="shared" si="117"/>
        <v>0</v>
      </c>
      <c r="I2932" s="21">
        <f t="shared" si="118"/>
        <v>0</v>
      </c>
      <c r="M2932" s="2">
        <v>500</v>
      </c>
    </row>
    <row r="2933" spans="2:13" ht="12.75" hidden="1">
      <c r="B2933" s="67"/>
      <c r="C2933" s="63"/>
      <c r="D2933" s="63"/>
      <c r="E2933" s="63"/>
      <c r="F2933" s="66"/>
      <c r="H2933" s="5">
        <f t="shared" si="117"/>
        <v>0</v>
      </c>
      <c r="I2933" s="21">
        <f t="shared" si="118"/>
        <v>0</v>
      </c>
      <c r="M2933" s="2">
        <v>500</v>
      </c>
    </row>
    <row r="2934" spans="2:13" ht="12.75" hidden="1">
      <c r="B2934" s="67"/>
      <c r="C2934" s="63"/>
      <c r="D2934" s="63"/>
      <c r="E2934" s="63"/>
      <c r="F2934" s="66"/>
      <c r="H2934" s="5">
        <f t="shared" si="117"/>
        <v>0</v>
      </c>
      <c r="I2934" s="21">
        <f t="shared" si="118"/>
        <v>0</v>
      </c>
      <c r="M2934" s="2">
        <v>500</v>
      </c>
    </row>
    <row r="2935" spans="2:13" ht="12.75" hidden="1">
      <c r="B2935" s="67"/>
      <c r="C2935" s="63"/>
      <c r="D2935" s="63"/>
      <c r="E2935" s="63"/>
      <c r="F2935" s="66"/>
      <c r="H2935" s="5">
        <f t="shared" si="117"/>
        <v>0</v>
      </c>
      <c r="I2935" s="21">
        <f t="shared" si="118"/>
        <v>0</v>
      </c>
      <c r="M2935" s="2">
        <v>500</v>
      </c>
    </row>
    <row r="2936" spans="2:13" ht="12.75" hidden="1">
      <c r="B2936" s="67"/>
      <c r="C2936" s="63"/>
      <c r="D2936" s="63"/>
      <c r="E2936" s="63"/>
      <c r="F2936" s="66"/>
      <c r="H2936" s="5">
        <f t="shared" si="117"/>
        <v>0</v>
      </c>
      <c r="I2936" s="21">
        <f t="shared" si="118"/>
        <v>0</v>
      </c>
      <c r="M2936" s="2">
        <v>500</v>
      </c>
    </row>
    <row r="2937" spans="2:13" ht="12.75" hidden="1">
      <c r="B2937" s="67"/>
      <c r="C2937" s="63"/>
      <c r="D2937" s="63"/>
      <c r="E2937" s="63"/>
      <c r="F2937" s="66"/>
      <c r="H2937" s="5">
        <f t="shared" si="117"/>
        <v>0</v>
      </c>
      <c r="I2937" s="21">
        <f t="shared" si="118"/>
        <v>0</v>
      </c>
      <c r="M2937" s="2">
        <v>500</v>
      </c>
    </row>
    <row r="2938" spans="2:13" ht="12.75" hidden="1">
      <c r="B2938" s="67"/>
      <c r="C2938" s="63"/>
      <c r="D2938" s="63"/>
      <c r="E2938" s="63"/>
      <c r="F2938" s="66"/>
      <c r="H2938" s="5">
        <f t="shared" si="117"/>
        <v>0</v>
      </c>
      <c r="I2938" s="21">
        <f t="shared" si="118"/>
        <v>0</v>
      </c>
      <c r="M2938" s="2">
        <v>500</v>
      </c>
    </row>
    <row r="2939" spans="2:13" ht="12.75" hidden="1">
      <c r="B2939" s="67"/>
      <c r="C2939" s="63"/>
      <c r="D2939" s="63"/>
      <c r="E2939" s="63"/>
      <c r="F2939" s="66"/>
      <c r="H2939" s="5">
        <f t="shared" si="117"/>
        <v>0</v>
      </c>
      <c r="I2939" s="21">
        <f t="shared" si="118"/>
        <v>0</v>
      </c>
      <c r="M2939" s="2">
        <v>500</v>
      </c>
    </row>
    <row r="2940" spans="2:13" ht="12.75" hidden="1">
      <c r="B2940" s="67"/>
      <c r="C2940" s="63"/>
      <c r="D2940" s="63"/>
      <c r="E2940" s="63"/>
      <c r="F2940" s="66"/>
      <c r="H2940" s="5">
        <f t="shared" si="117"/>
        <v>0</v>
      </c>
      <c r="I2940" s="21">
        <f t="shared" si="118"/>
        <v>0</v>
      </c>
      <c r="M2940" s="2">
        <v>500</v>
      </c>
    </row>
    <row r="2941" spans="2:13" ht="12.75" hidden="1">
      <c r="B2941" s="67"/>
      <c r="C2941" s="63"/>
      <c r="D2941" s="63"/>
      <c r="E2941" s="63"/>
      <c r="F2941" s="66"/>
      <c r="H2941" s="5">
        <f t="shared" si="117"/>
        <v>0</v>
      </c>
      <c r="I2941" s="21">
        <f t="shared" si="118"/>
        <v>0</v>
      </c>
      <c r="M2941" s="2">
        <v>500</v>
      </c>
    </row>
    <row r="2942" spans="2:13" ht="12.75" hidden="1">
      <c r="B2942" s="67"/>
      <c r="C2942" s="63"/>
      <c r="D2942" s="63"/>
      <c r="E2942" s="63"/>
      <c r="F2942" s="66"/>
      <c r="H2942" s="5">
        <f t="shared" si="117"/>
        <v>0</v>
      </c>
      <c r="I2942" s="21">
        <f t="shared" si="118"/>
        <v>0</v>
      </c>
      <c r="M2942" s="2">
        <v>500</v>
      </c>
    </row>
    <row r="2943" spans="2:13" ht="12.75" hidden="1">
      <c r="B2943" s="67"/>
      <c r="C2943" s="63"/>
      <c r="D2943" s="63"/>
      <c r="E2943" s="63"/>
      <c r="F2943" s="66"/>
      <c r="H2943" s="5">
        <f t="shared" si="117"/>
        <v>0</v>
      </c>
      <c r="I2943" s="21">
        <f t="shared" si="118"/>
        <v>0</v>
      </c>
      <c r="M2943" s="2">
        <v>500</v>
      </c>
    </row>
    <row r="2944" spans="2:13" ht="12.75" hidden="1">
      <c r="B2944" s="67"/>
      <c r="C2944" s="63"/>
      <c r="D2944" s="63"/>
      <c r="E2944" s="63"/>
      <c r="F2944" s="66"/>
      <c r="H2944" s="5">
        <f t="shared" si="117"/>
        <v>0</v>
      </c>
      <c r="I2944" s="21">
        <f t="shared" si="118"/>
        <v>0</v>
      </c>
      <c r="M2944" s="2">
        <v>500</v>
      </c>
    </row>
    <row r="2945" spans="2:13" ht="12.75" hidden="1">
      <c r="B2945" s="67"/>
      <c r="C2945" s="63"/>
      <c r="D2945" s="63"/>
      <c r="E2945" s="63"/>
      <c r="F2945" s="66"/>
      <c r="H2945" s="5">
        <f t="shared" si="117"/>
        <v>0</v>
      </c>
      <c r="I2945" s="21">
        <f t="shared" si="118"/>
        <v>0</v>
      </c>
      <c r="M2945" s="2">
        <v>500</v>
      </c>
    </row>
    <row r="2946" spans="2:13" ht="12.75" hidden="1">
      <c r="B2946" s="67"/>
      <c r="C2946" s="63"/>
      <c r="D2946" s="63"/>
      <c r="E2946" s="63"/>
      <c r="F2946" s="66"/>
      <c r="H2946" s="5">
        <f t="shared" si="117"/>
        <v>0</v>
      </c>
      <c r="I2946" s="21">
        <f t="shared" si="118"/>
        <v>0</v>
      </c>
      <c r="M2946" s="2">
        <v>500</v>
      </c>
    </row>
    <row r="2947" spans="2:13" ht="12.75" hidden="1">
      <c r="B2947" s="67"/>
      <c r="C2947" s="63"/>
      <c r="D2947" s="63"/>
      <c r="E2947" s="63"/>
      <c r="F2947" s="66"/>
      <c r="H2947" s="5">
        <f t="shared" si="117"/>
        <v>0</v>
      </c>
      <c r="I2947" s="21">
        <f t="shared" si="118"/>
        <v>0</v>
      </c>
      <c r="M2947" s="2">
        <v>500</v>
      </c>
    </row>
    <row r="2948" spans="2:13" ht="12.75" hidden="1">
      <c r="B2948" s="67"/>
      <c r="C2948" s="63"/>
      <c r="D2948" s="63"/>
      <c r="E2948" s="63"/>
      <c r="F2948" s="66"/>
      <c r="H2948" s="5">
        <f t="shared" si="117"/>
        <v>0</v>
      </c>
      <c r="I2948" s="21">
        <f t="shared" si="118"/>
        <v>0</v>
      </c>
      <c r="M2948" s="2">
        <v>500</v>
      </c>
    </row>
    <row r="2949" spans="2:13" ht="12.75" hidden="1">
      <c r="B2949" s="67"/>
      <c r="C2949" s="63"/>
      <c r="D2949" s="63"/>
      <c r="E2949" s="63"/>
      <c r="F2949" s="66"/>
      <c r="H2949" s="5">
        <f t="shared" si="117"/>
        <v>0</v>
      </c>
      <c r="I2949" s="21">
        <f t="shared" si="118"/>
        <v>0</v>
      </c>
      <c r="M2949" s="2">
        <v>500</v>
      </c>
    </row>
    <row r="2950" spans="2:13" ht="12.75" hidden="1">
      <c r="B2950" s="67"/>
      <c r="C2950" s="63"/>
      <c r="D2950" s="63"/>
      <c r="E2950" s="63"/>
      <c r="F2950" s="66"/>
      <c r="H2950" s="5">
        <f t="shared" si="117"/>
        <v>0</v>
      </c>
      <c r="I2950" s="21">
        <f t="shared" si="118"/>
        <v>0</v>
      </c>
      <c r="M2950" s="2">
        <v>500</v>
      </c>
    </row>
    <row r="2951" spans="2:13" ht="12.75" hidden="1">
      <c r="B2951" s="67"/>
      <c r="C2951" s="63"/>
      <c r="D2951" s="63"/>
      <c r="E2951" s="63"/>
      <c r="F2951" s="66"/>
      <c r="H2951" s="5">
        <f t="shared" si="117"/>
        <v>0</v>
      </c>
      <c r="I2951" s="21">
        <f t="shared" si="118"/>
        <v>0</v>
      </c>
      <c r="M2951" s="2">
        <v>500</v>
      </c>
    </row>
    <row r="2952" spans="2:13" ht="12.75" hidden="1">
      <c r="B2952" s="67"/>
      <c r="C2952" s="63"/>
      <c r="D2952" s="63"/>
      <c r="E2952" s="63"/>
      <c r="F2952" s="66"/>
      <c r="H2952" s="5">
        <f t="shared" si="117"/>
        <v>0</v>
      </c>
      <c r="I2952" s="21">
        <f t="shared" si="118"/>
        <v>0</v>
      </c>
      <c r="M2952" s="2">
        <v>500</v>
      </c>
    </row>
    <row r="2953" spans="2:13" ht="12.75" hidden="1">
      <c r="B2953" s="67"/>
      <c r="C2953" s="63"/>
      <c r="D2953" s="63"/>
      <c r="E2953" s="63"/>
      <c r="F2953" s="66"/>
      <c r="H2953" s="5">
        <f t="shared" si="117"/>
        <v>0</v>
      </c>
      <c r="I2953" s="21">
        <f t="shared" si="118"/>
        <v>0</v>
      </c>
      <c r="M2953" s="2">
        <v>500</v>
      </c>
    </row>
    <row r="2954" spans="2:13" ht="12.75" hidden="1">
      <c r="B2954" s="67"/>
      <c r="C2954" s="63"/>
      <c r="D2954" s="63"/>
      <c r="E2954" s="63"/>
      <c r="F2954" s="66"/>
      <c r="H2954" s="5">
        <f t="shared" si="117"/>
        <v>0</v>
      </c>
      <c r="I2954" s="21">
        <f t="shared" si="118"/>
        <v>0</v>
      </c>
      <c r="M2954" s="2">
        <v>500</v>
      </c>
    </row>
    <row r="2955" spans="2:13" ht="12.75" hidden="1">
      <c r="B2955" s="67"/>
      <c r="C2955" s="63"/>
      <c r="D2955" s="63"/>
      <c r="E2955" s="63"/>
      <c r="F2955" s="66"/>
      <c r="H2955" s="5">
        <f t="shared" si="117"/>
        <v>0</v>
      </c>
      <c r="I2955" s="21">
        <f t="shared" si="118"/>
        <v>0</v>
      </c>
      <c r="M2955" s="2">
        <v>500</v>
      </c>
    </row>
    <row r="2956" spans="2:13" ht="12.75" hidden="1">
      <c r="B2956" s="67"/>
      <c r="C2956" s="63"/>
      <c r="D2956" s="63"/>
      <c r="E2956" s="63"/>
      <c r="F2956" s="66"/>
      <c r="H2956" s="5">
        <f t="shared" si="117"/>
        <v>0</v>
      </c>
      <c r="I2956" s="21">
        <f t="shared" si="118"/>
        <v>0</v>
      </c>
      <c r="M2956" s="2">
        <v>500</v>
      </c>
    </row>
    <row r="2957" spans="2:13" ht="12.75" hidden="1">
      <c r="B2957" s="67"/>
      <c r="C2957" s="63"/>
      <c r="D2957" s="63"/>
      <c r="E2957" s="63"/>
      <c r="F2957" s="66"/>
      <c r="H2957" s="5">
        <f t="shared" si="117"/>
        <v>0</v>
      </c>
      <c r="I2957" s="21">
        <f t="shared" si="118"/>
        <v>0</v>
      </c>
      <c r="M2957" s="2">
        <v>500</v>
      </c>
    </row>
    <row r="2958" spans="2:13" ht="12.75" hidden="1">
      <c r="B2958" s="67"/>
      <c r="C2958" s="63"/>
      <c r="D2958" s="63"/>
      <c r="E2958" s="63"/>
      <c r="F2958" s="66"/>
      <c r="H2958" s="5">
        <f t="shared" si="117"/>
        <v>0</v>
      </c>
      <c r="I2958" s="21">
        <f t="shared" si="118"/>
        <v>0</v>
      </c>
      <c r="M2958" s="2">
        <v>500</v>
      </c>
    </row>
    <row r="2959" spans="2:13" ht="12.75" hidden="1">
      <c r="B2959" s="67"/>
      <c r="C2959" s="63"/>
      <c r="D2959" s="63"/>
      <c r="E2959" s="63"/>
      <c r="F2959" s="66"/>
      <c r="H2959" s="5">
        <f t="shared" si="117"/>
        <v>0</v>
      </c>
      <c r="I2959" s="21">
        <f t="shared" si="118"/>
        <v>0</v>
      </c>
      <c r="M2959" s="2">
        <v>500</v>
      </c>
    </row>
    <row r="2960" spans="2:13" ht="12.75" hidden="1">
      <c r="B2960" s="67"/>
      <c r="C2960" s="63"/>
      <c r="D2960" s="63"/>
      <c r="E2960" s="63"/>
      <c r="F2960" s="66"/>
      <c r="H2960" s="5">
        <f t="shared" si="117"/>
        <v>0</v>
      </c>
      <c r="I2960" s="21">
        <f t="shared" si="118"/>
        <v>0</v>
      </c>
      <c r="M2960" s="2">
        <v>500</v>
      </c>
    </row>
    <row r="2961" spans="2:13" ht="12.75" hidden="1">
      <c r="B2961" s="67"/>
      <c r="C2961" s="63"/>
      <c r="D2961" s="63"/>
      <c r="E2961" s="63"/>
      <c r="F2961" s="66"/>
      <c r="H2961" s="5">
        <f t="shared" si="117"/>
        <v>0</v>
      </c>
      <c r="I2961" s="21">
        <f t="shared" si="118"/>
        <v>0</v>
      </c>
      <c r="M2961" s="2">
        <v>500</v>
      </c>
    </row>
    <row r="2962" spans="2:13" ht="12.75" hidden="1">
      <c r="B2962" s="67"/>
      <c r="C2962" s="63"/>
      <c r="D2962" s="63"/>
      <c r="E2962" s="63"/>
      <c r="F2962" s="66"/>
      <c r="H2962" s="5">
        <f t="shared" si="117"/>
        <v>0</v>
      </c>
      <c r="I2962" s="21">
        <f t="shared" si="118"/>
        <v>0</v>
      </c>
      <c r="M2962" s="2">
        <v>500</v>
      </c>
    </row>
    <row r="2963" spans="2:13" ht="12.75" hidden="1">
      <c r="B2963" s="67"/>
      <c r="C2963" s="63"/>
      <c r="D2963" s="63"/>
      <c r="E2963" s="63"/>
      <c r="F2963" s="66"/>
      <c r="H2963" s="5">
        <f t="shared" si="117"/>
        <v>0</v>
      </c>
      <c r="I2963" s="21">
        <f t="shared" si="118"/>
        <v>0</v>
      </c>
      <c r="M2963" s="2">
        <v>500</v>
      </c>
    </row>
    <row r="2964" spans="2:13" ht="12.75" hidden="1">
      <c r="B2964" s="67"/>
      <c r="C2964" s="63"/>
      <c r="D2964" s="63"/>
      <c r="E2964" s="63"/>
      <c r="F2964" s="66"/>
      <c r="H2964" s="5">
        <f t="shared" si="117"/>
        <v>0</v>
      </c>
      <c r="I2964" s="21">
        <f t="shared" si="118"/>
        <v>0</v>
      </c>
      <c r="M2964" s="2">
        <v>500</v>
      </c>
    </row>
    <row r="2965" spans="2:13" ht="12.75" hidden="1">
      <c r="B2965" s="67"/>
      <c r="C2965" s="63"/>
      <c r="D2965" s="63"/>
      <c r="E2965" s="63"/>
      <c r="F2965" s="66"/>
      <c r="H2965" s="5">
        <f t="shared" si="117"/>
        <v>0</v>
      </c>
      <c r="I2965" s="21">
        <f t="shared" si="118"/>
        <v>0</v>
      </c>
      <c r="M2965" s="2">
        <v>500</v>
      </c>
    </row>
    <row r="2966" spans="2:13" ht="12.75" hidden="1">
      <c r="B2966" s="67"/>
      <c r="C2966" s="63"/>
      <c r="D2966" s="63"/>
      <c r="E2966" s="63"/>
      <c r="F2966" s="66"/>
      <c r="H2966" s="5">
        <f t="shared" si="117"/>
        <v>0</v>
      </c>
      <c r="I2966" s="21">
        <f t="shared" si="118"/>
        <v>0</v>
      </c>
      <c r="M2966" s="2">
        <v>500</v>
      </c>
    </row>
    <row r="2967" spans="2:13" ht="12.75" hidden="1">
      <c r="B2967" s="67"/>
      <c r="C2967" s="63"/>
      <c r="D2967" s="63"/>
      <c r="E2967" s="63"/>
      <c r="F2967" s="66"/>
      <c r="H2967" s="5">
        <f t="shared" si="117"/>
        <v>0</v>
      </c>
      <c r="I2967" s="21">
        <f t="shared" si="118"/>
        <v>0</v>
      </c>
      <c r="M2967" s="2">
        <v>500</v>
      </c>
    </row>
    <row r="2968" spans="2:13" ht="12.75" hidden="1">
      <c r="B2968" s="67"/>
      <c r="C2968" s="63"/>
      <c r="D2968" s="63"/>
      <c r="E2968" s="63"/>
      <c r="F2968" s="66"/>
      <c r="H2968" s="5">
        <f t="shared" si="117"/>
        <v>0</v>
      </c>
      <c r="I2968" s="21">
        <f t="shared" si="118"/>
        <v>0</v>
      </c>
      <c r="M2968" s="2">
        <v>500</v>
      </c>
    </row>
    <row r="2969" spans="2:13" ht="12.75" hidden="1">
      <c r="B2969" s="67"/>
      <c r="C2969" s="63"/>
      <c r="D2969" s="63"/>
      <c r="E2969" s="63"/>
      <c r="F2969" s="66"/>
      <c r="H2969" s="5">
        <f t="shared" si="117"/>
        <v>0</v>
      </c>
      <c r="I2969" s="21">
        <f t="shared" si="118"/>
        <v>0</v>
      </c>
      <c r="M2969" s="2">
        <v>500</v>
      </c>
    </row>
    <row r="2970" spans="2:13" ht="12.75" hidden="1">
      <c r="B2970" s="67"/>
      <c r="C2970" s="63"/>
      <c r="D2970" s="63"/>
      <c r="E2970" s="63"/>
      <c r="F2970" s="66"/>
      <c r="H2970" s="5">
        <f t="shared" si="117"/>
        <v>0</v>
      </c>
      <c r="I2970" s="21">
        <f t="shared" si="118"/>
        <v>0</v>
      </c>
      <c r="M2970" s="2">
        <v>500</v>
      </c>
    </row>
    <row r="2971" spans="2:13" ht="12.75" hidden="1">
      <c r="B2971" s="67"/>
      <c r="C2971" s="63"/>
      <c r="D2971" s="63"/>
      <c r="E2971" s="63"/>
      <c r="F2971" s="66"/>
      <c r="H2971" s="5">
        <f t="shared" si="117"/>
        <v>0</v>
      </c>
      <c r="I2971" s="21">
        <f t="shared" si="118"/>
        <v>0</v>
      </c>
      <c r="M2971" s="2">
        <v>500</v>
      </c>
    </row>
    <row r="2972" spans="2:13" ht="12.75" hidden="1">
      <c r="B2972" s="67"/>
      <c r="C2972" s="63"/>
      <c r="D2972" s="63"/>
      <c r="E2972" s="63"/>
      <c r="F2972" s="66"/>
      <c r="H2972" s="5">
        <f t="shared" si="117"/>
        <v>0</v>
      </c>
      <c r="I2972" s="21">
        <f t="shared" si="118"/>
        <v>0</v>
      </c>
      <c r="M2972" s="2">
        <v>500</v>
      </c>
    </row>
    <row r="2973" spans="2:13" ht="12.75" hidden="1">
      <c r="B2973" s="67"/>
      <c r="C2973" s="63"/>
      <c r="D2973" s="63"/>
      <c r="E2973" s="63"/>
      <c r="F2973" s="66"/>
      <c r="H2973" s="5">
        <f t="shared" si="117"/>
        <v>0</v>
      </c>
      <c r="I2973" s="21">
        <f t="shared" si="118"/>
        <v>0</v>
      </c>
      <c r="M2973" s="2">
        <v>500</v>
      </c>
    </row>
    <row r="2974" spans="2:13" ht="12.75" hidden="1">
      <c r="B2974" s="67"/>
      <c r="C2974" s="63"/>
      <c r="D2974" s="63"/>
      <c r="E2974" s="63"/>
      <c r="F2974" s="66"/>
      <c r="H2974" s="5">
        <f t="shared" si="117"/>
        <v>0</v>
      </c>
      <c r="I2974" s="21">
        <f t="shared" si="118"/>
        <v>0</v>
      </c>
      <c r="M2974" s="2">
        <v>500</v>
      </c>
    </row>
    <row r="2975" spans="2:13" ht="12.75" hidden="1">
      <c r="B2975" s="67"/>
      <c r="C2975" s="63"/>
      <c r="D2975" s="63"/>
      <c r="E2975" s="63"/>
      <c r="F2975" s="66"/>
      <c r="H2975" s="5">
        <f t="shared" si="117"/>
        <v>0</v>
      </c>
      <c r="I2975" s="21">
        <f t="shared" si="118"/>
        <v>0</v>
      </c>
      <c r="M2975" s="2">
        <v>500</v>
      </c>
    </row>
    <row r="2976" spans="2:13" ht="12.75" hidden="1">
      <c r="B2976" s="67"/>
      <c r="C2976" s="63"/>
      <c r="D2976" s="63"/>
      <c r="E2976" s="63"/>
      <c r="F2976" s="66"/>
      <c r="H2976" s="5">
        <f t="shared" si="117"/>
        <v>0</v>
      </c>
      <c r="I2976" s="21">
        <f t="shared" si="118"/>
        <v>0</v>
      </c>
      <c r="M2976" s="2">
        <v>500</v>
      </c>
    </row>
    <row r="2977" spans="2:13" ht="12.75" hidden="1">
      <c r="B2977" s="67"/>
      <c r="C2977" s="63"/>
      <c r="D2977" s="63"/>
      <c r="E2977" s="63"/>
      <c r="F2977" s="66"/>
      <c r="H2977" s="5">
        <f t="shared" si="117"/>
        <v>0</v>
      </c>
      <c r="I2977" s="21">
        <f t="shared" si="118"/>
        <v>0</v>
      </c>
      <c r="M2977" s="2">
        <v>500</v>
      </c>
    </row>
    <row r="2978" spans="2:13" ht="12.75" hidden="1">
      <c r="B2978" s="67"/>
      <c r="C2978" s="63"/>
      <c r="D2978" s="63"/>
      <c r="E2978" s="63"/>
      <c r="F2978" s="66"/>
      <c r="H2978" s="5">
        <f t="shared" si="117"/>
        <v>0</v>
      </c>
      <c r="I2978" s="21">
        <f t="shared" si="118"/>
        <v>0</v>
      </c>
      <c r="M2978" s="2">
        <v>500</v>
      </c>
    </row>
    <row r="2979" spans="2:13" ht="12.75" hidden="1">
      <c r="B2979" s="67"/>
      <c r="C2979" s="63"/>
      <c r="D2979" s="63"/>
      <c r="E2979" s="63"/>
      <c r="F2979" s="66"/>
      <c r="H2979" s="5">
        <f aca="true" t="shared" si="119" ref="H2979:H3031">H2978-B2979</f>
        <v>0</v>
      </c>
      <c r="I2979" s="21">
        <f t="shared" si="118"/>
        <v>0</v>
      </c>
      <c r="M2979" s="2">
        <v>500</v>
      </c>
    </row>
    <row r="2980" spans="2:13" ht="12.75" hidden="1">
      <c r="B2980" s="67"/>
      <c r="C2980" s="63"/>
      <c r="D2980" s="63"/>
      <c r="E2980" s="63"/>
      <c r="F2980" s="66"/>
      <c r="H2980" s="5">
        <f t="shared" si="119"/>
        <v>0</v>
      </c>
      <c r="I2980" s="21">
        <f t="shared" si="118"/>
        <v>0</v>
      </c>
      <c r="M2980" s="2">
        <v>500</v>
      </c>
    </row>
    <row r="2981" spans="2:13" ht="12.75" hidden="1">
      <c r="B2981" s="67"/>
      <c r="C2981" s="63"/>
      <c r="D2981" s="63"/>
      <c r="E2981" s="63"/>
      <c r="F2981" s="66"/>
      <c r="H2981" s="5">
        <f t="shared" si="119"/>
        <v>0</v>
      </c>
      <c r="I2981" s="21">
        <f t="shared" si="118"/>
        <v>0</v>
      </c>
      <c r="M2981" s="2">
        <v>500</v>
      </c>
    </row>
    <row r="2982" spans="2:13" ht="12.75" hidden="1">
      <c r="B2982" s="67"/>
      <c r="C2982" s="63"/>
      <c r="D2982" s="63"/>
      <c r="E2982" s="63"/>
      <c r="F2982" s="66"/>
      <c r="H2982" s="5">
        <f t="shared" si="119"/>
        <v>0</v>
      </c>
      <c r="I2982" s="21">
        <f t="shared" si="118"/>
        <v>0</v>
      </c>
      <c r="M2982" s="2">
        <v>500</v>
      </c>
    </row>
    <row r="2983" spans="2:13" ht="12.75" hidden="1">
      <c r="B2983" s="67"/>
      <c r="C2983" s="63"/>
      <c r="D2983" s="63"/>
      <c r="E2983" s="63"/>
      <c r="F2983" s="66"/>
      <c r="H2983" s="5">
        <f t="shared" si="119"/>
        <v>0</v>
      </c>
      <c r="I2983" s="21">
        <f t="shared" si="118"/>
        <v>0</v>
      </c>
      <c r="M2983" s="2">
        <v>500</v>
      </c>
    </row>
    <row r="2984" spans="2:13" ht="12.75" hidden="1">
      <c r="B2984" s="67"/>
      <c r="C2984" s="63"/>
      <c r="D2984" s="63"/>
      <c r="E2984" s="63"/>
      <c r="F2984" s="66"/>
      <c r="H2984" s="5">
        <f t="shared" si="119"/>
        <v>0</v>
      </c>
      <c r="I2984" s="21">
        <f t="shared" si="118"/>
        <v>0</v>
      </c>
      <c r="M2984" s="2">
        <v>500</v>
      </c>
    </row>
    <row r="2985" spans="2:13" ht="12.75" hidden="1">
      <c r="B2985" s="67"/>
      <c r="C2985" s="63"/>
      <c r="D2985" s="63"/>
      <c r="E2985" s="63"/>
      <c r="F2985" s="66"/>
      <c r="H2985" s="5">
        <f t="shared" si="119"/>
        <v>0</v>
      </c>
      <c r="I2985" s="21">
        <f t="shared" si="118"/>
        <v>0</v>
      </c>
      <c r="M2985" s="2">
        <v>500</v>
      </c>
    </row>
    <row r="2986" spans="2:13" ht="12.75" hidden="1">
      <c r="B2986" s="67"/>
      <c r="C2986" s="63"/>
      <c r="D2986" s="63"/>
      <c r="E2986" s="63"/>
      <c r="F2986" s="66"/>
      <c r="H2986" s="5">
        <f t="shared" si="119"/>
        <v>0</v>
      </c>
      <c r="I2986" s="21">
        <f t="shared" si="118"/>
        <v>0</v>
      </c>
      <c r="M2986" s="2">
        <v>500</v>
      </c>
    </row>
    <row r="2987" spans="2:13" ht="12.75" hidden="1">
      <c r="B2987" s="67"/>
      <c r="C2987" s="63"/>
      <c r="D2987" s="63"/>
      <c r="E2987" s="63"/>
      <c r="F2987" s="66"/>
      <c r="H2987" s="5">
        <f t="shared" si="119"/>
        <v>0</v>
      </c>
      <c r="I2987" s="21">
        <f aca="true" t="shared" si="120" ref="I2987:I3050">+B2987/M2987</f>
        <v>0</v>
      </c>
      <c r="M2987" s="2">
        <v>500</v>
      </c>
    </row>
    <row r="2988" spans="2:13" ht="12.75" hidden="1">
      <c r="B2988" s="67"/>
      <c r="C2988" s="63"/>
      <c r="D2988" s="63"/>
      <c r="E2988" s="63"/>
      <c r="F2988" s="66"/>
      <c r="H2988" s="5">
        <f t="shared" si="119"/>
        <v>0</v>
      </c>
      <c r="I2988" s="21">
        <f t="shared" si="120"/>
        <v>0</v>
      </c>
      <c r="M2988" s="2">
        <v>500</v>
      </c>
    </row>
    <row r="2989" spans="2:13" ht="12.75" hidden="1">
      <c r="B2989" s="67"/>
      <c r="C2989" s="63"/>
      <c r="D2989" s="63"/>
      <c r="E2989" s="63"/>
      <c r="F2989" s="66"/>
      <c r="H2989" s="5">
        <f t="shared" si="119"/>
        <v>0</v>
      </c>
      <c r="I2989" s="21">
        <f t="shared" si="120"/>
        <v>0</v>
      </c>
      <c r="M2989" s="2">
        <v>500</v>
      </c>
    </row>
    <row r="2990" spans="2:13" ht="12.75" hidden="1">
      <c r="B2990" s="67"/>
      <c r="C2990" s="63"/>
      <c r="D2990" s="63"/>
      <c r="E2990" s="63"/>
      <c r="F2990" s="66"/>
      <c r="H2990" s="5">
        <f t="shared" si="119"/>
        <v>0</v>
      </c>
      <c r="I2990" s="21">
        <f t="shared" si="120"/>
        <v>0</v>
      </c>
      <c r="M2990" s="2">
        <v>500</v>
      </c>
    </row>
    <row r="2991" spans="2:13" ht="12.75" hidden="1">
      <c r="B2991" s="67"/>
      <c r="C2991" s="63"/>
      <c r="D2991" s="63"/>
      <c r="E2991" s="63"/>
      <c r="F2991" s="66"/>
      <c r="H2991" s="5">
        <f t="shared" si="119"/>
        <v>0</v>
      </c>
      <c r="I2991" s="21">
        <f t="shared" si="120"/>
        <v>0</v>
      </c>
      <c r="M2991" s="2">
        <v>500</v>
      </c>
    </row>
    <row r="2992" spans="2:13" ht="12.75" hidden="1">
      <c r="B2992" s="67"/>
      <c r="C2992" s="63"/>
      <c r="D2992" s="63"/>
      <c r="E2992" s="63"/>
      <c r="F2992" s="66"/>
      <c r="H2992" s="5">
        <f t="shared" si="119"/>
        <v>0</v>
      </c>
      <c r="I2992" s="21">
        <f t="shared" si="120"/>
        <v>0</v>
      </c>
      <c r="M2992" s="2">
        <v>500</v>
      </c>
    </row>
    <row r="2993" spans="2:13" ht="12.75" hidden="1">
      <c r="B2993" s="67"/>
      <c r="C2993" s="63"/>
      <c r="D2993" s="63"/>
      <c r="E2993" s="63"/>
      <c r="F2993" s="66"/>
      <c r="H2993" s="5">
        <f t="shared" si="119"/>
        <v>0</v>
      </c>
      <c r="I2993" s="21">
        <f t="shared" si="120"/>
        <v>0</v>
      </c>
      <c r="M2993" s="2">
        <v>500</v>
      </c>
    </row>
    <row r="2994" spans="2:13" ht="12.75" hidden="1">
      <c r="B2994" s="67"/>
      <c r="C2994" s="63"/>
      <c r="D2994" s="63"/>
      <c r="E2994" s="63"/>
      <c r="F2994" s="66"/>
      <c r="H2994" s="5">
        <f t="shared" si="119"/>
        <v>0</v>
      </c>
      <c r="I2994" s="21">
        <f t="shared" si="120"/>
        <v>0</v>
      </c>
      <c r="M2994" s="2">
        <v>500</v>
      </c>
    </row>
    <row r="2995" spans="2:13" ht="12.75" hidden="1">
      <c r="B2995" s="67"/>
      <c r="C2995" s="63"/>
      <c r="D2995" s="63"/>
      <c r="E2995" s="63"/>
      <c r="F2995" s="66"/>
      <c r="H2995" s="5">
        <f t="shared" si="119"/>
        <v>0</v>
      </c>
      <c r="I2995" s="21">
        <f t="shared" si="120"/>
        <v>0</v>
      </c>
      <c r="M2995" s="2">
        <v>500</v>
      </c>
    </row>
    <row r="2996" spans="2:13" ht="12.75" hidden="1">
      <c r="B2996" s="67"/>
      <c r="C2996" s="63"/>
      <c r="D2996" s="63"/>
      <c r="E2996" s="63"/>
      <c r="F2996" s="66"/>
      <c r="H2996" s="5">
        <f t="shared" si="119"/>
        <v>0</v>
      </c>
      <c r="I2996" s="21">
        <f t="shared" si="120"/>
        <v>0</v>
      </c>
      <c r="M2996" s="2">
        <v>500</v>
      </c>
    </row>
    <row r="2997" spans="2:13" ht="12.75" hidden="1">
      <c r="B2997" s="67"/>
      <c r="C2997" s="63"/>
      <c r="D2997" s="63"/>
      <c r="E2997" s="63"/>
      <c r="F2997" s="66"/>
      <c r="H2997" s="5">
        <f t="shared" si="119"/>
        <v>0</v>
      </c>
      <c r="I2997" s="21">
        <f t="shared" si="120"/>
        <v>0</v>
      </c>
      <c r="M2997" s="2">
        <v>500</v>
      </c>
    </row>
    <row r="2998" spans="2:13" ht="12.75" hidden="1">
      <c r="B2998" s="67"/>
      <c r="C2998" s="63"/>
      <c r="D2998" s="63"/>
      <c r="E2998" s="63"/>
      <c r="F2998" s="66"/>
      <c r="H2998" s="5">
        <f t="shared" si="119"/>
        <v>0</v>
      </c>
      <c r="I2998" s="21">
        <f t="shared" si="120"/>
        <v>0</v>
      </c>
      <c r="M2998" s="2">
        <v>500</v>
      </c>
    </row>
    <row r="2999" spans="2:13" ht="12.75" hidden="1">
      <c r="B2999" s="67"/>
      <c r="C2999" s="63"/>
      <c r="D2999" s="63"/>
      <c r="E2999" s="63"/>
      <c r="F2999" s="66"/>
      <c r="H2999" s="5">
        <f t="shared" si="119"/>
        <v>0</v>
      </c>
      <c r="I2999" s="21">
        <f t="shared" si="120"/>
        <v>0</v>
      </c>
      <c r="M2999" s="2">
        <v>500</v>
      </c>
    </row>
    <row r="3000" spans="2:13" ht="12.75" hidden="1">
      <c r="B3000" s="67"/>
      <c r="C3000" s="63"/>
      <c r="D3000" s="63"/>
      <c r="E3000" s="63"/>
      <c r="F3000" s="66"/>
      <c r="H3000" s="5">
        <f t="shared" si="119"/>
        <v>0</v>
      </c>
      <c r="I3000" s="21">
        <f t="shared" si="120"/>
        <v>0</v>
      </c>
      <c r="M3000" s="2">
        <v>500</v>
      </c>
    </row>
    <row r="3001" spans="2:13" ht="12.75" hidden="1">
      <c r="B3001" s="67"/>
      <c r="C3001" s="63"/>
      <c r="D3001" s="63"/>
      <c r="E3001" s="63"/>
      <c r="F3001" s="66"/>
      <c r="H3001" s="5">
        <f t="shared" si="119"/>
        <v>0</v>
      </c>
      <c r="I3001" s="21">
        <f t="shared" si="120"/>
        <v>0</v>
      </c>
      <c r="M3001" s="2">
        <v>500</v>
      </c>
    </row>
    <row r="3002" spans="2:13" ht="12.75" hidden="1">
      <c r="B3002" s="67"/>
      <c r="C3002" s="63"/>
      <c r="D3002" s="63"/>
      <c r="E3002" s="63"/>
      <c r="F3002" s="66"/>
      <c r="H3002" s="5">
        <f t="shared" si="119"/>
        <v>0</v>
      </c>
      <c r="I3002" s="21">
        <f t="shared" si="120"/>
        <v>0</v>
      </c>
      <c r="M3002" s="2">
        <v>500</v>
      </c>
    </row>
    <row r="3003" spans="2:13" ht="12.75" hidden="1">
      <c r="B3003" s="67"/>
      <c r="C3003" s="63"/>
      <c r="D3003" s="63"/>
      <c r="E3003" s="63"/>
      <c r="F3003" s="66"/>
      <c r="H3003" s="5">
        <f t="shared" si="119"/>
        <v>0</v>
      </c>
      <c r="I3003" s="21">
        <f t="shared" si="120"/>
        <v>0</v>
      </c>
      <c r="M3003" s="2">
        <v>500</v>
      </c>
    </row>
    <row r="3004" spans="2:13" ht="12.75" hidden="1">
      <c r="B3004" s="67"/>
      <c r="C3004" s="63"/>
      <c r="D3004" s="63"/>
      <c r="E3004" s="63"/>
      <c r="F3004" s="66"/>
      <c r="H3004" s="5">
        <f t="shared" si="119"/>
        <v>0</v>
      </c>
      <c r="I3004" s="21">
        <f t="shared" si="120"/>
        <v>0</v>
      </c>
      <c r="M3004" s="2">
        <v>500</v>
      </c>
    </row>
    <row r="3005" spans="2:13" ht="12.75" hidden="1">
      <c r="B3005" s="67"/>
      <c r="C3005" s="63"/>
      <c r="D3005" s="63"/>
      <c r="E3005" s="63"/>
      <c r="F3005" s="66"/>
      <c r="H3005" s="5">
        <f t="shared" si="119"/>
        <v>0</v>
      </c>
      <c r="I3005" s="21">
        <f t="shared" si="120"/>
        <v>0</v>
      </c>
      <c r="M3005" s="2">
        <v>500</v>
      </c>
    </row>
    <row r="3006" spans="2:13" ht="12.75" hidden="1">
      <c r="B3006" s="67"/>
      <c r="C3006" s="63"/>
      <c r="D3006" s="63"/>
      <c r="E3006" s="63"/>
      <c r="F3006" s="66"/>
      <c r="H3006" s="5">
        <f t="shared" si="119"/>
        <v>0</v>
      </c>
      <c r="I3006" s="21">
        <f t="shared" si="120"/>
        <v>0</v>
      </c>
      <c r="M3006" s="2">
        <v>500</v>
      </c>
    </row>
    <row r="3007" spans="2:13" ht="12.75" hidden="1">
      <c r="B3007" s="67"/>
      <c r="C3007" s="63"/>
      <c r="D3007" s="63"/>
      <c r="E3007" s="63"/>
      <c r="F3007" s="66"/>
      <c r="H3007" s="5">
        <f t="shared" si="119"/>
        <v>0</v>
      </c>
      <c r="I3007" s="21">
        <f t="shared" si="120"/>
        <v>0</v>
      </c>
      <c r="M3007" s="2">
        <v>500</v>
      </c>
    </row>
    <row r="3008" spans="2:13" ht="12.75" hidden="1">
      <c r="B3008" s="67"/>
      <c r="C3008" s="63"/>
      <c r="D3008" s="63"/>
      <c r="E3008" s="63"/>
      <c r="F3008" s="66"/>
      <c r="H3008" s="5">
        <f t="shared" si="119"/>
        <v>0</v>
      </c>
      <c r="I3008" s="21">
        <f t="shared" si="120"/>
        <v>0</v>
      </c>
      <c r="M3008" s="2">
        <v>500</v>
      </c>
    </row>
    <row r="3009" spans="2:13" ht="12.75" hidden="1">
      <c r="B3009" s="67"/>
      <c r="C3009" s="63"/>
      <c r="D3009" s="63"/>
      <c r="E3009" s="63"/>
      <c r="F3009" s="66"/>
      <c r="H3009" s="5">
        <f t="shared" si="119"/>
        <v>0</v>
      </c>
      <c r="I3009" s="21">
        <f t="shared" si="120"/>
        <v>0</v>
      </c>
      <c r="M3009" s="2">
        <v>500</v>
      </c>
    </row>
    <row r="3010" spans="2:13" ht="12.75" hidden="1">
      <c r="B3010" s="67"/>
      <c r="C3010" s="63"/>
      <c r="D3010" s="63"/>
      <c r="E3010" s="63"/>
      <c r="F3010" s="66"/>
      <c r="H3010" s="5">
        <f t="shared" si="119"/>
        <v>0</v>
      </c>
      <c r="I3010" s="21">
        <f t="shared" si="120"/>
        <v>0</v>
      </c>
      <c r="M3010" s="2">
        <v>500</v>
      </c>
    </row>
    <row r="3011" spans="2:13" ht="12.75" hidden="1">
      <c r="B3011" s="67"/>
      <c r="C3011" s="63"/>
      <c r="D3011" s="63"/>
      <c r="E3011" s="63"/>
      <c r="F3011" s="66"/>
      <c r="H3011" s="5">
        <f t="shared" si="119"/>
        <v>0</v>
      </c>
      <c r="I3011" s="21">
        <f t="shared" si="120"/>
        <v>0</v>
      </c>
      <c r="M3011" s="2">
        <v>500</v>
      </c>
    </row>
    <row r="3012" spans="2:13" ht="12.75" hidden="1">
      <c r="B3012" s="67"/>
      <c r="C3012" s="63"/>
      <c r="D3012" s="63"/>
      <c r="E3012" s="63"/>
      <c r="F3012" s="66"/>
      <c r="H3012" s="5">
        <f t="shared" si="119"/>
        <v>0</v>
      </c>
      <c r="I3012" s="21">
        <f t="shared" si="120"/>
        <v>0</v>
      </c>
      <c r="M3012" s="2">
        <v>500</v>
      </c>
    </row>
    <row r="3013" spans="2:13" ht="12.75" hidden="1">
      <c r="B3013" s="67"/>
      <c r="C3013" s="63"/>
      <c r="D3013" s="63"/>
      <c r="E3013" s="63"/>
      <c r="F3013" s="66"/>
      <c r="H3013" s="5">
        <f t="shared" si="119"/>
        <v>0</v>
      </c>
      <c r="I3013" s="21">
        <f t="shared" si="120"/>
        <v>0</v>
      </c>
      <c r="M3013" s="2">
        <v>500</v>
      </c>
    </row>
    <row r="3014" spans="2:13" ht="12.75" hidden="1">
      <c r="B3014" s="67"/>
      <c r="C3014" s="63"/>
      <c r="D3014" s="63"/>
      <c r="E3014" s="63"/>
      <c r="F3014" s="66"/>
      <c r="H3014" s="5">
        <f t="shared" si="119"/>
        <v>0</v>
      </c>
      <c r="I3014" s="21">
        <f t="shared" si="120"/>
        <v>0</v>
      </c>
      <c r="M3014" s="2">
        <v>500</v>
      </c>
    </row>
    <row r="3015" spans="2:13" ht="12.75" hidden="1">
      <c r="B3015" s="67"/>
      <c r="C3015" s="63"/>
      <c r="D3015" s="63"/>
      <c r="E3015" s="63"/>
      <c r="F3015" s="66"/>
      <c r="H3015" s="5">
        <f t="shared" si="119"/>
        <v>0</v>
      </c>
      <c r="I3015" s="21">
        <f t="shared" si="120"/>
        <v>0</v>
      </c>
      <c r="M3015" s="2">
        <v>500</v>
      </c>
    </row>
    <row r="3016" spans="2:13" ht="12.75" hidden="1">
      <c r="B3016" s="67"/>
      <c r="C3016" s="63"/>
      <c r="D3016" s="63"/>
      <c r="E3016" s="63"/>
      <c r="F3016" s="66"/>
      <c r="H3016" s="5">
        <f t="shared" si="119"/>
        <v>0</v>
      </c>
      <c r="I3016" s="21">
        <f t="shared" si="120"/>
        <v>0</v>
      </c>
      <c r="M3016" s="2">
        <v>500</v>
      </c>
    </row>
    <row r="3017" spans="2:13" ht="12.75" hidden="1">
      <c r="B3017" s="67"/>
      <c r="C3017" s="63"/>
      <c r="D3017" s="63"/>
      <c r="E3017" s="63"/>
      <c r="F3017" s="66"/>
      <c r="H3017" s="5">
        <f t="shared" si="119"/>
        <v>0</v>
      </c>
      <c r="I3017" s="21">
        <f t="shared" si="120"/>
        <v>0</v>
      </c>
      <c r="M3017" s="2">
        <v>500</v>
      </c>
    </row>
    <row r="3018" spans="2:13" ht="12.75" hidden="1">
      <c r="B3018" s="67"/>
      <c r="C3018" s="63"/>
      <c r="D3018" s="63"/>
      <c r="E3018" s="63"/>
      <c r="F3018" s="66"/>
      <c r="H3018" s="5">
        <f t="shared" si="119"/>
        <v>0</v>
      </c>
      <c r="I3018" s="21">
        <f t="shared" si="120"/>
        <v>0</v>
      </c>
      <c r="M3018" s="2">
        <v>500</v>
      </c>
    </row>
    <row r="3019" spans="2:13" ht="12.75" hidden="1">
      <c r="B3019" s="67"/>
      <c r="C3019" s="63"/>
      <c r="D3019" s="63"/>
      <c r="E3019" s="63"/>
      <c r="F3019" s="66"/>
      <c r="H3019" s="5">
        <f t="shared" si="119"/>
        <v>0</v>
      </c>
      <c r="I3019" s="21">
        <f t="shared" si="120"/>
        <v>0</v>
      </c>
      <c r="M3019" s="2">
        <v>500</v>
      </c>
    </row>
    <row r="3020" spans="2:13" ht="12.75" hidden="1">
      <c r="B3020" s="67"/>
      <c r="C3020" s="63"/>
      <c r="D3020" s="63"/>
      <c r="E3020" s="63"/>
      <c r="F3020" s="66"/>
      <c r="H3020" s="5">
        <f t="shared" si="119"/>
        <v>0</v>
      </c>
      <c r="I3020" s="21">
        <f t="shared" si="120"/>
        <v>0</v>
      </c>
      <c r="M3020" s="2">
        <v>500</v>
      </c>
    </row>
    <row r="3021" spans="2:13" ht="12.75" hidden="1">
      <c r="B3021" s="67"/>
      <c r="C3021" s="63"/>
      <c r="D3021" s="63"/>
      <c r="E3021" s="63"/>
      <c r="F3021" s="66"/>
      <c r="H3021" s="5">
        <f t="shared" si="119"/>
        <v>0</v>
      </c>
      <c r="I3021" s="21">
        <f t="shared" si="120"/>
        <v>0</v>
      </c>
      <c r="M3021" s="2">
        <v>500</v>
      </c>
    </row>
    <row r="3022" spans="2:13" ht="12.75" hidden="1">
      <c r="B3022" s="67"/>
      <c r="C3022" s="63"/>
      <c r="D3022" s="63"/>
      <c r="E3022" s="63"/>
      <c r="F3022" s="66"/>
      <c r="H3022" s="5">
        <f t="shared" si="119"/>
        <v>0</v>
      </c>
      <c r="I3022" s="21">
        <f t="shared" si="120"/>
        <v>0</v>
      </c>
      <c r="M3022" s="2">
        <v>500</v>
      </c>
    </row>
    <row r="3023" spans="2:13" ht="12.75" hidden="1">
      <c r="B3023" s="67"/>
      <c r="C3023" s="63"/>
      <c r="D3023" s="63"/>
      <c r="E3023" s="63"/>
      <c r="F3023" s="66"/>
      <c r="H3023" s="5">
        <f t="shared" si="119"/>
        <v>0</v>
      </c>
      <c r="I3023" s="21">
        <f t="shared" si="120"/>
        <v>0</v>
      </c>
      <c r="M3023" s="2">
        <v>500</v>
      </c>
    </row>
    <row r="3024" spans="2:13" ht="12.75" hidden="1">
      <c r="B3024" s="67"/>
      <c r="C3024" s="63"/>
      <c r="D3024" s="63"/>
      <c r="E3024" s="63"/>
      <c r="F3024" s="66"/>
      <c r="H3024" s="5">
        <f t="shared" si="119"/>
        <v>0</v>
      </c>
      <c r="I3024" s="21">
        <f t="shared" si="120"/>
        <v>0</v>
      </c>
      <c r="M3024" s="2">
        <v>500</v>
      </c>
    </row>
    <row r="3025" spans="2:13" ht="12.75" hidden="1">
      <c r="B3025" s="67"/>
      <c r="C3025" s="63"/>
      <c r="D3025" s="63"/>
      <c r="E3025" s="63"/>
      <c r="F3025" s="66"/>
      <c r="H3025" s="5">
        <f t="shared" si="119"/>
        <v>0</v>
      </c>
      <c r="I3025" s="21">
        <f t="shared" si="120"/>
        <v>0</v>
      </c>
      <c r="M3025" s="2">
        <v>500</v>
      </c>
    </row>
    <row r="3026" spans="2:13" ht="12.75" hidden="1">
      <c r="B3026" s="67"/>
      <c r="C3026" s="63"/>
      <c r="D3026" s="63"/>
      <c r="E3026" s="63"/>
      <c r="F3026" s="66"/>
      <c r="H3026" s="5">
        <f t="shared" si="119"/>
        <v>0</v>
      </c>
      <c r="I3026" s="21">
        <f t="shared" si="120"/>
        <v>0</v>
      </c>
      <c r="M3026" s="2">
        <v>500</v>
      </c>
    </row>
    <row r="3027" spans="2:13" ht="12.75" hidden="1">
      <c r="B3027" s="67"/>
      <c r="C3027" s="63"/>
      <c r="D3027" s="63"/>
      <c r="E3027" s="63"/>
      <c r="F3027" s="66"/>
      <c r="H3027" s="5">
        <f t="shared" si="119"/>
        <v>0</v>
      </c>
      <c r="I3027" s="21">
        <f t="shared" si="120"/>
        <v>0</v>
      </c>
      <c r="M3027" s="2">
        <v>500</v>
      </c>
    </row>
    <row r="3028" spans="2:13" ht="12.75" hidden="1">
      <c r="B3028" s="67"/>
      <c r="C3028" s="63"/>
      <c r="D3028" s="63"/>
      <c r="E3028" s="63"/>
      <c r="F3028" s="66"/>
      <c r="H3028" s="5">
        <f t="shared" si="119"/>
        <v>0</v>
      </c>
      <c r="I3028" s="21">
        <f t="shared" si="120"/>
        <v>0</v>
      </c>
      <c r="M3028" s="2">
        <v>500</v>
      </c>
    </row>
    <row r="3029" spans="2:13" ht="12.75" hidden="1">
      <c r="B3029" s="67"/>
      <c r="C3029" s="63"/>
      <c r="D3029" s="63"/>
      <c r="E3029" s="63"/>
      <c r="F3029" s="66"/>
      <c r="H3029" s="5">
        <f t="shared" si="119"/>
        <v>0</v>
      </c>
      <c r="I3029" s="21">
        <f t="shared" si="120"/>
        <v>0</v>
      </c>
      <c r="M3029" s="2">
        <v>500</v>
      </c>
    </row>
    <row r="3030" spans="2:13" ht="12.75" hidden="1">
      <c r="B3030" s="67"/>
      <c r="C3030" s="63"/>
      <c r="D3030" s="63"/>
      <c r="E3030" s="63"/>
      <c r="F3030" s="66"/>
      <c r="H3030" s="5">
        <f t="shared" si="119"/>
        <v>0</v>
      </c>
      <c r="I3030" s="21">
        <f t="shared" si="120"/>
        <v>0</v>
      </c>
      <c r="M3030" s="2">
        <v>500</v>
      </c>
    </row>
    <row r="3031" spans="2:13" ht="12.75" hidden="1">
      <c r="B3031" s="67"/>
      <c r="C3031" s="63"/>
      <c r="D3031" s="63"/>
      <c r="E3031" s="63"/>
      <c r="F3031" s="66"/>
      <c r="H3031" s="5">
        <f t="shared" si="119"/>
        <v>0</v>
      </c>
      <c r="I3031" s="21">
        <f t="shared" si="120"/>
        <v>0</v>
      </c>
      <c r="M3031" s="2">
        <v>500</v>
      </c>
    </row>
    <row r="3032" spans="2:13" ht="12.75" hidden="1">
      <c r="B3032" s="250"/>
      <c r="C3032" s="63"/>
      <c r="D3032" s="63"/>
      <c r="E3032" s="63"/>
      <c r="F3032" s="66"/>
      <c r="H3032" s="5">
        <f>H3031-B3032</f>
        <v>0</v>
      </c>
      <c r="I3032" s="21">
        <f t="shared" si="120"/>
        <v>0</v>
      </c>
      <c r="M3032" s="2">
        <v>500</v>
      </c>
    </row>
    <row r="3033" spans="2:13" ht="12.75" hidden="1">
      <c r="B3033" s="67"/>
      <c r="C3033" s="63"/>
      <c r="D3033" s="63"/>
      <c r="E3033" s="63"/>
      <c r="F3033" s="66"/>
      <c r="H3033" s="5">
        <f aca="true" t="shared" si="121" ref="H3033:H3096">H3032-B3033</f>
        <v>0</v>
      </c>
      <c r="I3033" s="21">
        <f t="shared" si="120"/>
        <v>0</v>
      </c>
      <c r="M3033" s="2">
        <v>500</v>
      </c>
    </row>
    <row r="3034" spans="2:13" ht="12.75" hidden="1">
      <c r="B3034" s="67"/>
      <c r="C3034" s="63"/>
      <c r="D3034" s="63"/>
      <c r="E3034" s="63"/>
      <c r="F3034" s="66"/>
      <c r="H3034" s="5">
        <f t="shared" si="121"/>
        <v>0</v>
      </c>
      <c r="I3034" s="21">
        <f t="shared" si="120"/>
        <v>0</v>
      </c>
      <c r="M3034" s="2">
        <v>500</v>
      </c>
    </row>
    <row r="3035" spans="2:13" ht="12.75" hidden="1">
      <c r="B3035" s="67"/>
      <c r="C3035" s="63"/>
      <c r="D3035" s="63"/>
      <c r="E3035" s="63"/>
      <c r="F3035" s="66"/>
      <c r="H3035" s="5">
        <f t="shared" si="121"/>
        <v>0</v>
      </c>
      <c r="I3035" s="21">
        <f t="shared" si="120"/>
        <v>0</v>
      </c>
      <c r="M3035" s="2">
        <v>500</v>
      </c>
    </row>
    <row r="3036" spans="2:13" ht="12.75" hidden="1">
      <c r="B3036" s="67"/>
      <c r="C3036" s="63"/>
      <c r="D3036" s="63"/>
      <c r="E3036" s="63"/>
      <c r="F3036" s="66"/>
      <c r="H3036" s="5">
        <f t="shared" si="121"/>
        <v>0</v>
      </c>
      <c r="I3036" s="21">
        <f t="shared" si="120"/>
        <v>0</v>
      </c>
      <c r="M3036" s="2">
        <v>500</v>
      </c>
    </row>
    <row r="3037" spans="2:13" ht="12.75" hidden="1">
      <c r="B3037" s="67"/>
      <c r="C3037" s="63"/>
      <c r="D3037" s="63"/>
      <c r="E3037" s="63"/>
      <c r="F3037" s="66"/>
      <c r="H3037" s="5">
        <f t="shared" si="121"/>
        <v>0</v>
      </c>
      <c r="I3037" s="21">
        <f t="shared" si="120"/>
        <v>0</v>
      </c>
      <c r="M3037" s="2">
        <v>500</v>
      </c>
    </row>
    <row r="3038" spans="2:13" ht="12.75" hidden="1">
      <c r="B3038" s="67"/>
      <c r="C3038" s="63"/>
      <c r="D3038" s="63"/>
      <c r="E3038" s="63"/>
      <c r="F3038" s="66"/>
      <c r="H3038" s="5">
        <f t="shared" si="121"/>
        <v>0</v>
      </c>
      <c r="I3038" s="21">
        <f t="shared" si="120"/>
        <v>0</v>
      </c>
      <c r="M3038" s="2">
        <v>500</v>
      </c>
    </row>
    <row r="3039" spans="2:13" ht="12.75" hidden="1">
      <c r="B3039" s="67"/>
      <c r="C3039" s="63"/>
      <c r="D3039" s="63"/>
      <c r="E3039" s="63"/>
      <c r="F3039" s="66"/>
      <c r="H3039" s="5">
        <f t="shared" si="121"/>
        <v>0</v>
      </c>
      <c r="I3039" s="21">
        <f t="shared" si="120"/>
        <v>0</v>
      </c>
      <c r="M3039" s="2">
        <v>500</v>
      </c>
    </row>
    <row r="3040" spans="2:13" ht="12.75" hidden="1">
      <c r="B3040" s="67"/>
      <c r="C3040" s="63"/>
      <c r="D3040" s="63"/>
      <c r="E3040" s="63"/>
      <c r="F3040" s="66"/>
      <c r="H3040" s="5">
        <f t="shared" si="121"/>
        <v>0</v>
      </c>
      <c r="I3040" s="21">
        <f t="shared" si="120"/>
        <v>0</v>
      </c>
      <c r="M3040" s="2">
        <v>500</v>
      </c>
    </row>
    <row r="3041" spans="2:13" ht="12.75" hidden="1">
      <c r="B3041" s="67"/>
      <c r="C3041" s="63"/>
      <c r="D3041" s="63"/>
      <c r="E3041" s="63"/>
      <c r="F3041" s="66"/>
      <c r="H3041" s="5">
        <f t="shared" si="121"/>
        <v>0</v>
      </c>
      <c r="I3041" s="21">
        <f t="shared" si="120"/>
        <v>0</v>
      </c>
      <c r="M3041" s="2">
        <v>500</v>
      </c>
    </row>
    <row r="3042" spans="2:13" ht="12.75" hidden="1">
      <c r="B3042" s="67"/>
      <c r="C3042" s="63"/>
      <c r="D3042" s="63"/>
      <c r="E3042" s="63"/>
      <c r="F3042" s="66"/>
      <c r="H3042" s="5">
        <f t="shared" si="121"/>
        <v>0</v>
      </c>
      <c r="I3042" s="21">
        <f t="shared" si="120"/>
        <v>0</v>
      </c>
      <c r="M3042" s="2">
        <v>500</v>
      </c>
    </row>
    <row r="3043" spans="2:13" ht="12.75" hidden="1">
      <c r="B3043" s="67"/>
      <c r="C3043" s="63"/>
      <c r="D3043" s="63"/>
      <c r="E3043" s="63"/>
      <c r="F3043" s="66"/>
      <c r="H3043" s="5">
        <f t="shared" si="121"/>
        <v>0</v>
      </c>
      <c r="I3043" s="21">
        <f t="shared" si="120"/>
        <v>0</v>
      </c>
      <c r="M3043" s="2">
        <v>500</v>
      </c>
    </row>
    <row r="3044" spans="2:13" ht="12.75" hidden="1">
      <c r="B3044" s="67"/>
      <c r="C3044" s="63"/>
      <c r="D3044" s="63"/>
      <c r="E3044" s="63"/>
      <c r="F3044" s="66"/>
      <c r="H3044" s="5">
        <f t="shared" si="121"/>
        <v>0</v>
      </c>
      <c r="I3044" s="21">
        <f t="shared" si="120"/>
        <v>0</v>
      </c>
      <c r="M3044" s="2">
        <v>500</v>
      </c>
    </row>
    <row r="3045" spans="2:13" ht="12.75" hidden="1">
      <c r="B3045" s="67"/>
      <c r="C3045" s="63"/>
      <c r="D3045" s="63"/>
      <c r="E3045" s="63"/>
      <c r="F3045" s="66"/>
      <c r="H3045" s="5">
        <f t="shared" si="121"/>
        <v>0</v>
      </c>
      <c r="I3045" s="21">
        <f t="shared" si="120"/>
        <v>0</v>
      </c>
      <c r="M3045" s="2">
        <v>500</v>
      </c>
    </row>
    <row r="3046" spans="2:13" ht="12.75" hidden="1">
      <c r="B3046" s="67"/>
      <c r="C3046" s="63"/>
      <c r="D3046" s="63"/>
      <c r="E3046" s="63"/>
      <c r="F3046" s="66"/>
      <c r="H3046" s="5">
        <f t="shared" si="121"/>
        <v>0</v>
      </c>
      <c r="I3046" s="21">
        <f t="shared" si="120"/>
        <v>0</v>
      </c>
      <c r="M3046" s="2">
        <v>500</v>
      </c>
    </row>
    <row r="3047" spans="2:13" ht="12.75" hidden="1">
      <c r="B3047" s="67"/>
      <c r="C3047" s="63"/>
      <c r="D3047" s="63"/>
      <c r="E3047" s="63"/>
      <c r="F3047" s="66"/>
      <c r="H3047" s="5">
        <f t="shared" si="121"/>
        <v>0</v>
      </c>
      <c r="I3047" s="21">
        <f t="shared" si="120"/>
        <v>0</v>
      </c>
      <c r="M3047" s="2">
        <v>500</v>
      </c>
    </row>
    <row r="3048" spans="2:13" ht="12.75" hidden="1">
      <c r="B3048" s="67"/>
      <c r="C3048" s="63"/>
      <c r="D3048" s="63"/>
      <c r="E3048" s="63"/>
      <c r="F3048" s="66"/>
      <c r="H3048" s="5">
        <f t="shared" si="121"/>
        <v>0</v>
      </c>
      <c r="I3048" s="21">
        <f t="shared" si="120"/>
        <v>0</v>
      </c>
      <c r="M3048" s="2">
        <v>500</v>
      </c>
    </row>
    <row r="3049" spans="2:13" ht="12.75" hidden="1">
      <c r="B3049" s="67"/>
      <c r="C3049" s="63"/>
      <c r="D3049" s="63"/>
      <c r="E3049" s="63"/>
      <c r="F3049" s="66"/>
      <c r="H3049" s="5">
        <f t="shared" si="121"/>
        <v>0</v>
      </c>
      <c r="I3049" s="21">
        <f t="shared" si="120"/>
        <v>0</v>
      </c>
      <c r="M3049" s="2">
        <v>500</v>
      </c>
    </row>
    <row r="3050" spans="2:13" ht="12.75" hidden="1">
      <c r="B3050" s="67"/>
      <c r="C3050" s="63"/>
      <c r="D3050" s="63"/>
      <c r="E3050" s="63"/>
      <c r="F3050" s="66"/>
      <c r="H3050" s="5">
        <f t="shared" si="121"/>
        <v>0</v>
      </c>
      <c r="I3050" s="21">
        <f t="shared" si="120"/>
        <v>0</v>
      </c>
      <c r="M3050" s="2">
        <v>500</v>
      </c>
    </row>
    <row r="3051" spans="2:13" ht="12.75" hidden="1">
      <c r="B3051" s="67"/>
      <c r="C3051" s="63"/>
      <c r="D3051" s="63"/>
      <c r="E3051" s="63"/>
      <c r="F3051" s="66"/>
      <c r="H3051" s="5">
        <f t="shared" si="121"/>
        <v>0</v>
      </c>
      <c r="I3051" s="21">
        <f aca="true" t="shared" si="122" ref="I3051:I3114">+B3051/M3051</f>
        <v>0</v>
      </c>
      <c r="M3051" s="2">
        <v>500</v>
      </c>
    </row>
    <row r="3052" spans="2:13" ht="12.75" hidden="1">
      <c r="B3052" s="67"/>
      <c r="C3052" s="63"/>
      <c r="D3052" s="63"/>
      <c r="E3052" s="63"/>
      <c r="F3052" s="66"/>
      <c r="H3052" s="5">
        <f t="shared" si="121"/>
        <v>0</v>
      </c>
      <c r="I3052" s="21">
        <f t="shared" si="122"/>
        <v>0</v>
      </c>
      <c r="M3052" s="2">
        <v>500</v>
      </c>
    </row>
    <row r="3053" spans="2:13" ht="12.75" hidden="1">
      <c r="B3053" s="67"/>
      <c r="C3053" s="63"/>
      <c r="D3053" s="63"/>
      <c r="E3053" s="63"/>
      <c r="F3053" s="66"/>
      <c r="H3053" s="5">
        <f t="shared" si="121"/>
        <v>0</v>
      </c>
      <c r="I3053" s="21">
        <f t="shared" si="122"/>
        <v>0</v>
      </c>
      <c r="M3053" s="2">
        <v>500</v>
      </c>
    </row>
    <row r="3054" spans="2:13" ht="12.75" hidden="1">
      <c r="B3054" s="67"/>
      <c r="C3054" s="63"/>
      <c r="D3054" s="63"/>
      <c r="E3054" s="63"/>
      <c r="F3054" s="66"/>
      <c r="H3054" s="5">
        <f t="shared" si="121"/>
        <v>0</v>
      </c>
      <c r="I3054" s="21">
        <f t="shared" si="122"/>
        <v>0</v>
      </c>
      <c r="M3054" s="2">
        <v>500</v>
      </c>
    </row>
    <row r="3055" spans="2:13" ht="12.75" hidden="1">
      <c r="B3055" s="67"/>
      <c r="C3055" s="63"/>
      <c r="D3055" s="63"/>
      <c r="E3055" s="63"/>
      <c r="F3055" s="66"/>
      <c r="H3055" s="5">
        <f t="shared" si="121"/>
        <v>0</v>
      </c>
      <c r="I3055" s="21">
        <f t="shared" si="122"/>
        <v>0</v>
      </c>
      <c r="M3055" s="2">
        <v>500</v>
      </c>
    </row>
    <row r="3056" spans="2:13" ht="12.75" hidden="1">
      <c r="B3056" s="67"/>
      <c r="C3056" s="63"/>
      <c r="D3056" s="63"/>
      <c r="E3056" s="63"/>
      <c r="F3056" s="66"/>
      <c r="H3056" s="5">
        <f t="shared" si="121"/>
        <v>0</v>
      </c>
      <c r="I3056" s="21">
        <f t="shared" si="122"/>
        <v>0</v>
      </c>
      <c r="M3056" s="2">
        <v>500</v>
      </c>
    </row>
    <row r="3057" spans="2:13" ht="12.75" hidden="1">
      <c r="B3057" s="67"/>
      <c r="C3057" s="63"/>
      <c r="D3057" s="63"/>
      <c r="E3057" s="63"/>
      <c r="F3057" s="66"/>
      <c r="H3057" s="5">
        <f t="shared" si="121"/>
        <v>0</v>
      </c>
      <c r="I3057" s="21">
        <f t="shared" si="122"/>
        <v>0</v>
      </c>
      <c r="M3057" s="2">
        <v>500</v>
      </c>
    </row>
    <row r="3058" spans="2:13" ht="12.75" hidden="1">
      <c r="B3058" s="67"/>
      <c r="C3058" s="63"/>
      <c r="D3058" s="63"/>
      <c r="E3058" s="63"/>
      <c r="F3058" s="66"/>
      <c r="H3058" s="5">
        <f t="shared" si="121"/>
        <v>0</v>
      </c>
      <c r="I3058" s="21">
        <f t="shared" si="122"/>
        <v>0</v>
      </c>
      <c r="M3058" s="2">
        <v>500</v>
      </c>
    </row>
    <row r="3059" spans="2:13" ht="12.75" hidden="1">
      <c r="B3059" s="67"/>
      <c r="C3059" s="63"/>
      <c r="D3059" s="63"/>
      <c r="E3059" s="63"/>
      <c r="F3059" s="66"/>
      <c r="H3059" s="5">
        <f t="shared" si="121"/>
        <v>0</v>
      </c>
      <c r="I3059" s="21">
        <f t="shared" si="122"/>
        <v>0</v>
      </c>
      <c r="M3059" s="2">
        <v>500</v>
      </c>
    </row>
    <row r="3060" spans="2:13" ht="12.75" hidden="1">
      <c r="B3060" s="67"/>
      <c r="C3060" s="63"/>
      <c r="D3060" s="63"/>
      <c r="E3060" s="63"/>
      <c r="F3060" s="66"/>
      <c r="H3060" s="5">
        <f t="shared" si="121"/>
        <v>0</v>
      </c>
      <c r="I3060" s="21">
        <f t="shared" si="122"/>
        <v>0</v>
      </c>
      <c r="M3060" s="2">
        <v>500</v>
      </c>
    </row>
    <row r="3061" spans="2:13" ht="12.75" hidden="1">
      <c r="B3061" s="67"/>
      <c r="C3061" s="63"/>
      <c r="D3061" s="63"/>
      <c r="E3061" s="63"/>
      <c r="F3061" s="66"/>
      <c r="H3061" s="5">
        <f t="shared" si="121"/>
        <v>0</v>
      </c>
      <c r="I3061" s="21">
        <f t="shared" si="122"/>
        <v>0</v>
      </c>
      <c r="M3061" s="2">
        <v>500</v>
      </c>
    </row>
    <row r="3062" spans="2:13" ht="12.75" hidden="1">
      <c r="B3062" s="67"/>
      <c r="C3062" s="63"/>
      <c r="D3062" s="63"/>
      <c r="E3062" s="63"/>
      <c r="F3062" s="66"/>
      <c r="H3062" s="5">
        <f t="shared" si="121"/>
        <v>0</v>
      </c>
      <c r="I3062" s="21">
        <f t="shared" si="122"/>
        <v>0</v>
      </c>
      <c r="M3062" s="2">
        <v>500</v>
      </c>
    </row>
    <row r="3063" spans="2:13" ht="12.75" hidden="1">
      <c r="B3063" s="67"/>
      <c r="C3063" s="63"/>
      <c r="D3063" s="63"/>
      <c r="E3063" s="63"/>
      <c r="F3063" s="66"/>
      <c r="H3063" s="5">
        <f t="shared" si="121"/>
        <v>0</v>
      </c>
      <c r="I3063" s="21">
        <f t="shared" si="122"/>
        <v>0</v>
      </c>
      <c r="M3063" s="2">
        <v>500</v>
      </c>
    </row>
    <row r="3064" spans="2:13" ht="12.75" hidden="1">
      <c r="B3064" s="67"/>
      <c r="C3064" s="63"/>
      <c r="D3064" s="63"/>
      <c r="E3064" s="63"/>
      <c r="F3064" s="66"/>
      <c r="H3064" s="5">
        <f t="shared" si="121"/>
        <v>0</v>
      </c>
      <c r="I3064" s="21">
        <f t="shared" si="122"/>
        <v>0</v>
      </c>
      <c r="M3064" s="2">
        <v>500</v>
      </c>
    </row>
    <row r="3065" spans="2:13" ht="12.75" hidden="1">
      <c r="B3065" s="67"/>
      <c r="C3065" s="63"/>
      <c r="D3065" s="63"/>
      <c r="E3065" s="63"/>
      <c r="F3065" s="66"/>
      <c r="H3065" s="5">
        <f t="shared" si="121"/>
        <v>0</v>
      </c>
      <c r="I3065" s="21">
        <f t="shared" si="122"/>
        <v>0</v>
      </c>
      <c r="M3065" s="2">
        <v>500</v>
      </c>
    </row>
    <row r="3066" spans="2:13" ht="12.75" hidden="1">
      <c r="B3066" s="67"/>
      <c r="C3066" s="63"/>
      <c r="D3066" s="63"/>
      <c r="E3066" s="63"/>
      <c r="F3066" s="66"/>
      <c r="H3066" s="5">
        <f t="shared" si="121"/>
        <v>0</v>
      </c>
      <c r="I3066" s="21">
        <f t="shared" si="122"/>
        <v>0</v>
      </c>
      <c r="M3066" s="2">
        <v>500</v>
      </c>
    </row>
    <row r="3067" spans="2:13" ht="12.75" hidden="1">
      <c r="B3067" s="67"/>
      <c r="C3067" s="63"/>
      <c r="D3067" s="63"/>
      <c r="E3067" s="63"/>
      <c r="F3067" s="66"/>
      <c r="H3067" s="5">
        <f t="shared" si="121"/>
        <v>0</v>
      </c>
      <c r="I3067" s="21">
        <f t="shared" si="122"/>
        <v>0</v>
      </c>
      <c r="M3067" s="2">
        <v>500</v>
      </c>
    </row>
    <row r="3068" spans="2:13" ht="12.75" hidden="1">
      <c r="B3068" s="67"/>
      <c r="C3068" s="63"/>
      <c r="D3068" s="63"/>
      <c r="E3068" s="63"/>
      <c r="F3068" s="66"/>
      <c r="H3068" s="5">
        <f t="shared" si="121"/>
        <v>0</v>
      </c>
      <c r="I3068" s="21">
        <f t="shared" si="122"/>
        <v>0</v>
      </c>
      <c r="M3068" s="2">
        <v>500</v>
      </c>
    </row>
    <row r="3069" spans="2:13" ht="12.75" hidden="1">
      <c r="B3069" s="67"/>
      <c r="C3069" s="63"/>
      <c r="D3069" s="63"/>
      <c r="E3069" s="63"/>
      <c r="F3069" s="66"/>
      <c r="H3069" s="5">
        <f t="shared" si="121"/>
        <v>0</v>
      </c>
      <c r="I3069" s="21">
        <f t="shared" si="122"/>
        <v>0</v>
      </c>
      <c r="M3069" s="2">
        <v>500</v>
      </c>
    </row>
    <row r="3070" spans="2:13" ht="12.75" hidden="1">
      <c r="B3070" s="67"/>
      <c r="C3070" s="63"/>
      <c r="D3070" s="63"/>
      <c r="E3070" s="63"/>
      <c r="F3070" s="66"/>
      <c r="H3070" s="5">
        <f t="shared" si="121"/>
        <v>0</v>
      </c>
      <c r="I3070" s="21">
        <f t="shared" si="122"/>
        <v>0</v>
      </c>
      <c r="M3070" s="2">
        <v>500</v>
      </c>
    </row>
    <row r="3071" spans="2:13" ht="12.75" hidden="1">
      <c r="B3071" s="67"/>
      <c r="C3071" s="63"/>
      <c r="D3071" s="63"/>
      <c r="E3071" s="63"/>
      <c r="F3071" s="66"/>
      <c r="H3071" s="5">
        <f t="shared" si="121"/>
        <v>0</v>
      </c>
      <c r="I3071" s="21">
        <f t="shared" si="122"/>
        <v>0</v>
      </c>
      <c r="M3071" s="2">
        <v>500</v>
      </c>
    </row>
    <row r="3072" spans="2:13" ht="12.75" hidden="1">
      <c r="B3072" s="67"/>
      <c r="C3072" s="63"/>
      <c r="D3072" s="63"/>
      <c r="E3072" s="63"/>
      <c r="F3072" s="66"/>
      <c r="H3072" s="5">
        <f t="shared" si="121"/>
        <v>0</v>
      </c>
      <c r="I3072" s="21">
        <f t="shared" si="122"/>
        <v>0</v>
      </c>
      <c r="M3072" s="2">
        <v>500</v>
      </c>
    </row>
    <row r="3073" spans="2:13" ht="12.75" hidden="1">
      <c r="B3073" s="67"/>
      <c r="C3073" s="63"/>
      <c r="D3073" s="63"/>
      <c r="E3073" s="63"/>
      <c r="F3073" s="66"/>
      <c r="H3073" s="5">
        <f t="shared" si="121"/>
        <v>0</v>
      </c>
      <c r="I3073" s="21">
        <f t="shared" si="122"/>
        <v>0</v>
      </c>
      <c r="M3073" s="2">
        <v>500</v>
      </c>
    </row>
    <row r="3074" spans="2:13" ht="12.75" hidden="1">
      <c r="B3074" s="67"/>
      <c r="C3074" s="63"/>
      <c r="D3074" s="63"/>
      <c r="E3074" s="63"/>
      <c r="F3074" s="66"/>
      <c r="H3074" s="5">
        <f t="shared" si="121"/>
        <v>0</v>
      </c>
      <c r="I3074" s="21">
        <f t="shared" si="122"/>
        <v>0</v>
      </c>
      <c r="M3074" s="2">
        <v>500</v>
      </c>
    </row>
    <row r="3075" spans="2:13" ht="12.75" hidden="1">
      <c r="B3075" s="67"/>
      <c r="C3075" s="63"/>
      <c r="D3075" s="63"/>
      <c r="E3075" s="63"/>
      <c r="F3075" s="66"/>
      <c r="H3075" s="5">
        <f t="shared" si="121"/>
        <v>0</v>
      </c>
      <c r="I3075" s="21">
        <f t="shared" si="122"/>
        <v>0</v>
      </c>
      <c r="M3075" s="2">
        <v>500</v>
      </c>
    </row>
    <row r="3076" spans="2:13" ht="12.75" hidden="1">
      <c r="B3076" s="67"/>
      <c r="C3076" s="63"/>
      <c r="D3076" s="63"/>
      <c r="E3076" s="63"/>
      <c r="F3076" s="66"/>
      <c r="H3076" s="5">
        <f t="shared" si="121"/>
        <v>0</v>
      </c>
      <c r="I3076" s="21">
        <f t="shared" si="122"/>
        <v>0</v>
      </c>
      <c r="M3076" s="2">
        <v>500</v>
      </c>
    </row>
    <row r="3077" spans="2:13" ht="12.75" hidden="1">
      <c r="B3077" s="67"/>
      <c r="C3077" s="63"/>
      <c r="D3077" s="63"/>
      <c r="E3077" s="63"/>
      <c r="F3077" s="66"/>
      <c r="H3077" s="5">
        <f t="shared" si="121"/>
        <v>0</v>
      </c>
      <c r="I3077" s="21">
        <f t="shared" si="122"/>
        <v>0</v>
      </c>
      <c r="M3077" s="2">
        <v>500</v>
      </c>
    </row>
    <row r="3078" spans="2:13" ht="12.75" hidden="1">
      <c r="B3078" s="67"/>
      <c r="C3078" s="63"/>
      <c r="D3078" s="63"/>
      <c r="E3078" s="63"/>
      <c r="F3078" s="66"/>
      <c r="H3078" s="5">
        <f t="shared" si="121"/>
        <v>0</v>
      </c>
      <c r="I3078" s="21">
        <f t="shared" si="122"/>
        <v>0</v>
      </c>
      <c r="M3078" s="2">
        <v>500</v>
      </c>
    </row>
    <row r="3079" spans="2:13" ht="12.75" hidden="1">
      <c r="B3079" s="67"/>
      <c r="C3079" s="63"/>
      <c r="D3079" s="63"/>
      <c r="E3079" s="63"/>
      <c r="F3079" s="66"/>
      <c r="H3079" s="5">
        <f t="shared" si="121"/>
        <v>0</v>
      </c>
      <c r="I3079" s="21">
        <f t="shared" si="122"/>
        <v>0</v>
      </c>
      <c r="M3079" s="2">
        <v>500</v>
      </c>
    </row>
    <row r="3080" spans="2:13" ht="12.75" hidden="1">
      <c r="B3080" s="67"/>
      <c r="C3080" s="63"/>
      <c r="D3080" s="63"/>
      <c r="E3080" s="63"/>
      <c r="F3080" s="66"/>
      <c r="H3080" s="5">
        <f t="shared" si="121"/>
        <v>0</v>
      </c>
      <c r="I3080" s="21">
        <f t="shared" si="122"/>
        <v>0</v>
      </c>
      <c r="M3080" s="2">
        <v>500</v>
      </c>
    </row>
    <row r="3081" spans="2:13" ht="12.75" hidden="1">
      <c r="B3081" s="67"/>
      <c r="C3081" s="63"/>
      <c r="D3081" s="63"/>
      <c r="E3081" s="63"/>
      <c r="F3081" s="66"/>
      <c r="H3081" s="5">
        <f t="shared" si="121"/>
        <v>0</v>
      </c>
      <c r="I3081" s="21">
        <f t="shared" si="122"/>
        <v>0</v>
      </c>
      <c r="M3081" s="2">
        <v>500</v>
      </c>
    </row>
    <row r="3082" spans="2:13" ht="12.75" hidden="1">
      <c r="B3082" s="67"/>
      <c r="C3082" s="63"/>
      <c r="D3082" s="63"/>
      <c r="E3082" s="63"/>
      <c r="F3082" s="66"/>
      <c r="H3082" s="5">
        <f t="shared" si="121"/>
        <v>0</v>
      </c>
      <c r="I3082" s="21">
        <f t="shared" si="122"/>
        <v>0</v>
      </c>
      <c r="M3082" s="2">
        <v>500</v>
      </c>
    </row>
    <row r="3083" spans="2:13" ht="12.75" hidden="1">
      <c r="B3083" s="67"/>
      <c r="C3083" s="63"/>
      <c r="D3083" s="63"/>
      <c r="E3083" s="63"/>
      <c r="F3083" s="66"/>
      <c r="H3083" s="5">
        <f t="shared" si="121"/>
        <v>0</v>
      </c>
      <c r="I3083" s="21">
        <f t="shared" si="122"/>
        <v>0</v>
      </c>
      <c r="M3083" s="2">
        <v>500</v>
      </c>
    </row>
    <row r="3084" spans="2:13" ht="12.75" hidden="1">
      <c r="B3084" s="67"/>
      <c r="C3084" s="63"/>
      <c r="D3084" s="63"/>
      <c r="E3084" s="63"/>
      <c r="F3084" s="66"/>
      <c r="H3084" s="5">
        <f t="shared" si="121"/>
        <v>0</v>
      </c>
      <c r="I3084" s="21">
        <f t="shared" si="122"/>
        <v>0</v>
      </c>
      <c r="M3084" s="2">
        <v>500</v>
      </c>
    </row>
    <row r="3085" spans="2:13" ht="12.75" hidden="1">
      <c r="B3085" s="67"/>
      <c r="C3085" s="63"/>
      <c r="D3085" s="63"/>
      <c r="E3085" s="63"/>
      <c r="F3085" s="66"/>
      <c r="H3085" s="5">
        <f t="shared" si="121"/>
        <v>0</v>
      </c>
      <c r="I3085" s="21">
        <f t="shared" si="122"/>
        <v>0</v>
      </c>
      <c r="M3085" s="2">
        <v>500</v>
      </c>
    </row>
    <row r="3086" spans="2:13" ht="12.75" hidden="1">
      <c r="B3086" s="67"/>
      <c r="C3086" s="63"/>
      <c r="D3086" s="63"/>
      <c r="E3086" s="63"/>
      <c r="F3086" s="66"/>
      <c r="H3086" s="5">
        <f t="shared" si="121"/>
        <v>0</v>
      </c>
      <c r="I3086" s="21">
        <f t="shared" si="122"/>
        <v>0</v>
      </c>
      <c r="M3086" s="2">
        <v>500</v>
      </c>
    </row>
    <row r="3087" spans="2:13" ht="12.75" hidden="1">
      <c r="B3087" s="67"/>
      <c r="C3087" s="63"/>
      <c r="D3087" s="63"/>
      <c r="E3087" s="63"/>
      <c r="F3087" s="66"/>
      <c r="H3087" s="5">
        <f t="shared" si="121"/>
        <v>0</v>
      </c>
      <c r="I3087" s="21">
        <f t="shared" si="122"/>
        <v>0</v>
      </c>
      <c r="M3087" s="2">
        <v>500</v>
      </c>
    </row>
    <row r="3088" spans="2:13" ht="12.75" hidden="1">
      <c r="B3088" s="67"/>
      <c r="C3088" s="63"/>
      <c r="D3088" s="63"/>
      <c r="E3088" s="63"/>
      <c r="F3088" s="66"/>
      <c r="H3088" s="5">
        <f t="shared" si="121"/>
        <v>0</v>
      </c>
      <c r="I3088" s="21">
        <f t="shared" si="122"/>
        <v>0</v>
      </c>
      <c r="M3088" s="2">
        <v>500</v>
      </c>
    </row>
    <row r="3089" spans="2:13" ht="12.75" hidden="1">
      <c r="B3089" s="67"/>
      <c r="C3089" s="63"/>
      <c r="D3089" s="63"/>
      <c r="E3089" s="63"/>
      <c r="F3089" s="66"/>
      <c r="H3089" s="5">
        <f t="shared" si="121"/>
        <v>0</v>
      </c>
      <c r="I3089" s="21">
        <f t="shared" si="122"/>
        <v>0</v>
      </c>
      <c r="M3089" s="2">
        <v>500</v>
      </c>
    </row>
    <row r="3090" spans="2:13" ht="12.75" hidden="1">
      <c r="B3090" s="67"/>
      <c r="C3090" s="63"/>
      <c r="D3090" s="63"/>
      <c r="E3090" s="63"/>
      <c r="F3090" s="66"/>
      <c r="H3090" s="5">
        <f t="shared" si="121"/>
        <v>0</v>
      </c>
      <c r="I3090" s="21">
        <f t="shared" si="122"/>
        <v>0</v>
      </c>
      <c r="M3090" s="2">
        <v>500</v>
      </c>
    </row>
    <row r="3091" spans="2:13" ht="12.75" hidden="1">
      <c r="B3091" s="67"/>
      <c r="C3091" s="63"/>
      <c r="D3091" s="63"/>
      <c r="E3091" s="63"/>
      <c r="F3091" s="66"/>
      <c r="H3091" s="5">
        <f t="shared" si="121"/>
        <v>0</v>
      </c>
      <c r="I3091" s="21">
        <f t="shared" si="122"/>
        <v>0</v>
      </c>
      <c r="M3091" s="2">
        <v>500</v>
      </c>
    </row>
    <row r="3092" spans="2:13" ht="12.75" hidden="1">
      <c r="B3092" s="67"/>
      <c r="C3092" s="63"/>
      <c r="D3092" s="63"/>
      <c r="E3092" s="63"/>
      <c r="F3092" s="66"/>
      <c r="H3092" s="5">
        <f t="shared" si="121"/>
        <v>0</v>
      </c>
      <c r="I3092" s="21">
        <f t="shared" si="122"/>
        <v>0</v>
      </c>
      <c r="M3092" s="2">
        <v>500</v>
      </c>
    </row>
    <row r="3093" spans="2:13" ht="12.75" hidden="1">
      <c r="B3093" s="67"/>
      <c r="C3093" s="63"/>
      <c r="D3093" s="63"/>
      <c r="E3093" s="63"/>
      <c r="F3093" s="66"/>
      <c r="H3093" s="5">
        <f t="shared" si="121"/>
        <v>0</v>
      </c>
      <c r="I3093" s="21">
        <f t="shared" si="122"/>
        <v>0</v>
      </c>
      <c r="M3093" s="2">
        <v>500</v>
      </c>
    </row>
    <row r="3094" spans="2:13" ht="12.75" hidden="1">
      <c r="B3094" s="67"/>
      <c r="C3094" s="63"/>
      <c r="D3094" s="63"/>
      <c r="E3094" s="63"/>
      <c r="F3094" s="66"/>
      <c r="H3094" s="5">
        <f t="shared" si="121"/>
        <v>0</v>
      </c>
      <c r="I3094" s="21">
        <f t="shared" si="122"/>
        <v>0</v>
      </c>
      <c r="M3094" s="2">
        <v>500</v>
      </c>
    </row>
    <row r="3095" spans="2:13" ht="12.75" hidden="1">
      <c r="B3095" s="67"/>
      <c r="C3095" s="63"/>
      <c r="D3095" s="63"/>
      <c r="E3095" s="63"/>
      <c r="F3095" s="66"/>
      <c r="H3095" s="5">
        <f t="shared" si="121"/>
        <v>0</v>
      </c>
      <c r="I3095" s="21">
        <f t="shared" si="122"/>
        <v>0</v>
      </c>
      <c r="M3095" s="2">
        <v>500</v>
      </c>
    </row>
    <row r="3096" spans="2:13" ht="12.75" hidden="1">
      <c r="B3096" s="67"/>
      <c r="C3096" s="63"/>
      <c r="D3096" s="63"/>
      <c r="E3096" s="63"/>
      <c r="F3096" s="66"/>
      <c r="H3096" s="5">
        <f t="shared" si="121"/>
        <v>0</v>
      </c>
      <c r="I3096" s="21">
        <f t="shared" si="122"/>
        <v>0</v>
      </c>
      <c r="M3096" s="2">
        <v>500</v>
      </c>
    </row>
    <row r="3097" spans="2:13" ht="12.75" hidden="1">
      <c r="B3097" s="67"/>
      <c r="C3097" s="63"/>
      <c r="D3097" s="63"/>
      <c r="E3097" s="63"/>
      <c r="F3097" s="66"/>
      <c r="H3097" s="5">
        <f aca="true" t="shared" si="123" ref="H3097:H3118">H3096-B3097</f>
        <v>0</v>
      </c>
      <c r="I3097" s="21">
        <f t="shared" si="122"/>
        <v>0</v>
      </c>
      <c r="M3097" s="2">
        <v>500</v>
      </c>
    </row>
    <row r="3098" spans="2:13" ht="12.75" hidden="1">
      <c r="B3098" s="67"/>
      <c r="C3098" s="63"/>
      <c r="D3098" s="63"/>
      <c r="E3098" s="63"/>
      <c r="F3098" s="66"/>
      <c r="H3098" s="5">
        <f t="shared" si="123"/>
        <v>0</v>
      </c>
      <c r="I3098" s="21">
        <f t="shared" si="122"/>
        <v>0</v>
      </c>
      <c r="M3098" s="2">
        <v>500</v>
      </c>
    </row>
    <row r="3099" spans="2:13" ht="12.75" hidden="1">
      <c r="B3099" s="67"/>
      <c r="C3099" s="63"/>
      <c r="D3099" s="63"/>
      <c r="E3099" s="63"/>
      <c r="F3099" s="66"/>
      <c r="H3099" s="5">
        <f t="shared" si="123"/>
        <v>0</v>
      </c>
      <c r="I3099" s="21">
        <f t="shared" si="122"/>
        <v>0</v>
      </c>
      <c r="M3099" s="2">
        <v>500</v>
      </c>
    </row>
    <row r="3100" spans="2:13" ht="12.75" hidden="1">
      <c r="B3100" s="67"/>
      <c r="C3100" s="63"/>
      <c r="D3100" s="63"/>
      <c r="E3100" s="63"/>
      <c r="F3100" s="66"/>
      <c r="H3100" s="5">
        <f t="shared" si="123"/>
        <v>0</v>
      </c>
      <c r="I3100" s="21">
        <f t="shared" si="122"/>
        <v>0</v>
      </c>
      <c r="M3100" s="2">
        <v>500</v>
      </c>
    </row>
    <row r="3101" spans="2:13" ht="12.75" hidden="1">
      <c r="B3101" s="67"/>
      <c r="C3101" s="63"/>
      <c r="D3101" s="63"/>
      <c r="E3101" s="63"/>
      <c r="F3101" s="66"/>
      <c r="H3101" s="5">
        <f t="shared" si="123"/>
        <v>0</v>
      </c>
      <c r="I3101" s="21">
        <f t="shared" si="122"/>
        <v>0</v>
      </c>
      <c r="M3101" s="2">
        <v>500</v>
      </c>
    </row>
    <row r="3102" spans="2:13" ht="12.75" hidden="1">
      <c r="B3102" s="67"/>
      <c r="C3102" s="63"/>
      <c r="D3102" s="63"/>
      <c r="E3102" s="63"/>
      <c r="F3102" s="66"/>
      <c r="H3102" s="5">
        <f t="shared" si="123"/>
        <v>0</v>
      </c>
      <c r="I3102" s="21">
        <f t="shared" si="122"/>
        <v>0</v>
      </c>
      <c r="M3102" s="2">
        <v>500</v>
      </c>
    </row>
    <row r="3103" spans="2:13" ht="12.75" hidden="1">
      <c r="B3103" s="67"/>
      <c r="C3103" s="63"/>
      <c r="D3103" s="63"/>
      <c r="E3103" s="63"/>
      <c r="F3103" s="66"/>
      <c r="H3103" s="5">
        <f t="shared" si="123"/>
        <v>0</v>
      </c>
      <c r="I3103" s="21">
        <f t="shared" si="122"/>
        <v>0</v>
      </c>
      <c r="M3103" s="2">
        <v>500</v>
      </c>
    </row>
    <row r="3104" spans="2:13" ht="12.75" hidden="1">
      <c r="B3104" s="67"/>
      <c r="C3104" s="63"/>
      <c r="D3104" s="63"/>
      <c r="E3104" s="63"/>
      <c r="F3104" s="66"/>
      <c r="H3104" s="5">
        <f t="shared" si="123"/>
        <v>0</v>
      </c>
      <c r="I3104" s="21">
        <f t="shared" si="122"/>
        <v>0</v>
      </c>
      <c r="M3104" s="2">
        <v>500</v>
      </c>
    </row>
    <row r="3105" spans="2:13" ht="12.75" hidden="1">
      <c r="B3105" s="67"/>
      <c r="C3105" s="63"/>
      <c r="D3105" s="63"/>
      <c r="E3105" s="63"/>
      <c r="F3105" s="66"/>
      <c r="H3105" s="5">
        <f t="shared" si="123"/>
        <v>0</v>
      </c>
      <c r="I3105" s="21">
        <f t="shared" si="122"/>
        <v>0</v>
      </c>
      <c r="M3105" s="2">
        <v>500</v>
      </c>
    </row>
    <row r="3106" spans="2:13" ht="12.75" hidden="1">
      <c r="B3106" s="67"/>
      <c r="C3106" s="63"/>
      <c r="D3106" s="63"/>
      <c r="E3106" s="63"/>
      <c r="F3106" s="66"/>
      <c r="H3106" s="5">
        <f t="shared" si="123"/>
        <v>0</v>
      </c>
      <c r="I3106" s="21">
        <f t="shared" si="122"/>
        <v>0</v>
      </c>
      <c r="M3106" s="2">
        <v>500</v>
      </c>
    </row>
    <row r="3107" spans="2:13" ht="12.75" hidden="1">
      <c r="B3107" s="67"/>
      <c r="C3107" s="63"/>
      <c r="D3107" s="63"/>
      <c r="E3107" s="63"/>
      <c r="F3107" s="66"/>
      <c r="H3107" s="5">
        <f t="shared" si="123"/>
        <v>0</v>
      </c>
      <c r="I3107" s="21">
        <f t="shared" si="122"/>
        <v>0</v>
      </c>
      <c r="M3107" s="2">
        <v>500</v>
      </c>
    </row>
    <row r="3108" spans="2:13" ht="12.75" hidden="1">
      <c r="B3108" s="67"/>
      <c r="C3108" s="63"/>
      <c r="D3108" s="63"/>
      <c r="E3108" s="63"/>
      <c r="F3108" s="66"/>
      <c r="H3108" s="5">
        <f t="shared" si="123"/>
        <v>0</v>
      </c>
      <c r="I3108" s="21">
        <f t="shared" si="122"/>
        <v>0</v>
      </c>
      <c r="M3108" s="2">
        <v>500</v>
      </c>
    </row>
    <row r="3109" spans="2:13" ht="12.75" hidden="1">
      <c r="B3109" s="67"/>
      <c r="C3109" s="63"/>
      <c r="D3109" s="63"/>
      <c r="E3109" s="63"/>
      <c r="F3109" s="66"/>
      <c r="H3109" s="5">
        <f t="shared" si="123"/>
        <v>0</v>
      </c>
      <c r="I3109" s="21">
        <f t="shared" si="122"/>
        <v>0</v>
      </c>
      <c r="M3109" s="2">
        <v>500</v>
      </c>
    </row>
    <row r="3110" spans="2:13" ht="12.75" hidden="1">
      <c r="B3110" s="67"/>
      <c r="C3110" s="63"/>
      <c r="D3110" s="63"/>
      <c r="E3110" s="63"/>
      <c r="F3110" s="66"/>
      <c r="H3110" s="5">
        <f t="shared" si="123"/>
        <v>0</v>
      </c>
      <c r="I3110" s="21">
        <f t="shared" si="122"/>
        <v>0</v>
      </c>
      <c r="M3110" s="2">
        <v>500</v>
      </c>
    </row>
    <row r="3111" spans="2:13" ht="12.75" hidden="1">
      <c r="B3111" s="67"/>
      <c r="C3111" s="63"/>
      <c r="D3111" s="63"/>
      <c r="E3111" s="63"/>
      <c r="F3111" s="66"/>
      <c r="H3111" s="5">
        <f t="shared" si="123"/>
        <v>0</v>
      </c>
      <c r="I3111" s="21">
        <f t="shared" si="122"/>
        <v>0</v>
      </c>
      <c r="M3111" s="2">
        <v>500</v>
      </c>
    </row>
    <row r="3112" spans="2:13" ht="12.75" hidden="1">
      <c r="B3112" s="67"/>
      <c r="C3112" s="63"/>
      <c r="D3112" s="63"/>
      <c r="E3112" s="63"/>
      <c r="F3112" s="66"/>
      <c r="H3112" s="5">
        <f t="shared" si="123"/>
        <v>0</v>
      </c>
      <c r="I3112" s="21">
        <f t="shared" si="122"/>
        <v>0</v>
      </c>
      <c r="M3112" s="2">
        <v>500</v>
      </c>
    </row>
    <row r="3113" spans="2:13" ht="12.75" hidden="1">
      <c r="B3113" s="67"/>
      <c r="C3113" s="63"/>
      <c r="D3113" s="63"/>
      <c r="E3113" s="63"/>
      <c r="F3113" s="66"/>
      <c r="H3113" s="5">
        <f t="shared" si="123"/>
        <v>0</v>
      </c>
      <c r="I3113" s="21">
        <f t="shared" si="122"/>
        <v>0</v>
      </c>
      <c r="M3113" s="2">
        <v>500</v>
      </c>
    </row>
    <row r="3114" spans="2:13" ht="12.75" hidden="1">
      <c r="B3114" s="67"/>
      <c r="C3114" s="63"/>
      <c r="D3114" s="63"/>
      <c r="E3114" s="63"/>
      <c r="F3114" s="66"/>
      <c r="H3114" s="5">
        <f t="shared" si="123"/>
        <v>0</v>
      </c>
      <c r="I3114" s="21">
        <f t="shared" si="122"/>
        <v>0</v>
      </c>
      <c r="M3114" s="2">
        <v>500</v>
      </c>
    </row>
    <row r="3115" spans="2:13" ht="12.75" hidden="1">
      <c r="B3115" s="67"/>
      <c r="C3115" s="63"/>
      <c r="D3115" s="63"/>
      <c r="E3115" s="63"/>
      <c r="F3115" s="66"/>
      <c r="H3115" s="5">
        <f t="shared" si="123"/>
        <v>0</v>
      </c>
      <c r="I3115" s="21">
        <f>+B3115/M3115</f>
        <v>0</v>
      </c>
      <c r="M3115" s="2">
        <v>500</v>
      </c>
    </row>
    <row r="3116" spans="2:13" ht="12.75" hidden="1">
      <c r="B3116" s="67"/>
      <c r="C3116" s="63"/>
      <c r="D3116" s="63"/>
      <c r="E3116" s="63"/>
      <c r="F3116" s="66"/>
      <c r="H3116" s="5">
        <f t="shared" si="123"/>
        <v>0</v>
      </c>
      <c r="I3116" s="21">
        <f>+B3116/M3116</f>
        <v>0</v>
      </c>
      <c r="M3116" s="2">
        <v>500</v>
      </c>
    </row>
    <row r="3117" spans="2:13" ht="12.75" hidden="1">
      <c r="B3117" s="67"/>
      <c r="C3117" s="63"/>
      <c r="D3117" s="63"/>
      <c r="E3117" s="63"/>
      <c r="F3117" s="66"/>
      <c r="H3117" s="5">
        <f t="shared" si="123"/>
        <v>0</v>
      </c>
      <c r="I3117" s="21">
        <f>+B3117/M3117</f>
        <v>0</v>
      </c>
      <c r="M3117" s="2">
        <v>500</v>
      </c>
    </row>
    <row r="3118" spans="2:13" ht="12.75" hidden="1">
      <c r="B3118" s="67"/>
      <c r="C3118" s="63"/>
      <c r="D3118" s="63"/>
      <c r="E3118" s="63"/>
      <c r="F3118" s="66"/>
      <c r="H3118" s="5">
        <f t="shared" si="123"/>
        <v>0</v>
      </c>
      <c r="I3118" s="21">
        <f>+B3118/M3118</f>
        <v>0</v>
      </c>
      <c r="M3118" s="2">
        <v>500</v>
      </c>
    </row>
    <row r="3119" spans="2:6" ht="12.75" hidden="1">
      <c r="B3119" s="67"/>
      <c r="C3119" s="63"/>
      <c r="D3119" s="63"/>
      <c r="E3119" s="63"/>
      <c r="F3119" s="66"/>
    </row>
    <row r="3120" spans="2:6" ht="12.75" hidden="1">
      <c r="B3120" s="67"/>
      <c r="C3120" s="63"/>
      <c r="D3120" s="63"/>
      <c r="E3120" s="63"/>
      <c r="F3120" s="66"/>
    </row>
    <row r="3121" spans="2:6" ht="12.75" hidden="1">
      <c r="B3121" s="67"/>
      <c r="C3121" s="63"/>
      <c r="D3121" s="63"/>
      <c r="E3121" s="63"/>
      <c r="F3121" s="66"/>
    </row>
    <row r="3122" spans="2:6" ht="12.75" hidden="1">
      <c r="B3122" s="67"/>
      <c r="C3122" s="63"/>
      <c r="D3122" s="63"/>
      <c r="E3122" s="63"/>
      <c r="F3122" s="66"/>
    </row>
    <row r="3123" spans="2:6" ht="12.75" hidden="1">
      <c r="B3123" s="67"/>
      <c r="C3123" s="63"/>
      <c r="D3123" s="63"/>
      <c r="E3123" s="63"/>
      <c r="F3123" s="66"/>
    </row>
    <row r="3124" spans="2:6" ht="12.75" hidden="1">
      <c r="B3124" s="67"/>
      <c r="C3124" s="63"/>
      <c r="D3124" s="63"/>
      <c r="E3124" s="63"/>
      <c r="F3124" s="66"/>
    </row>
    <row r="3125" spans="2:6" ht="12.75" hidden="1">
      <c r="B3125" s="67"/>
      <c r="C3125" s="63"/>
      <c r="D3125" s="63"/>
      <c r="E3125" s="63"/>
      <c r="F3125" s="66"/>
    </row>
    <row r="3126" spans="2:6" ht="12.75" hidden="1">
      <c r="B3126" s="67"/>
      <c r="C3126" s="63"/>
      <c r="D3126" s="63"/>
      <c r="E3126" s="63"/>
      <c r="F3126" s="66"/>
    </row>
    <row r="3127" spans="2:6" ht="12.75" hidden="1">
      <c r="B3127" s="67"/>
      <c r="C3127" s="63"/>
      <c r="D3127" s="63"/>
      <c r="E3127" s="63"/>
      <c r="F3127" s="66"/>
    </row>
    <row r="3128" spans="2:6" ht="12.75" hidden="1">
      <c r="B3128" s="67"/>
      <c r="C3128" s="63"/>
      <c r="D3128" s="63"/>
      <c r="E3128" s="63"/>
      <c r="F3128" s="66"/>
    </row>
    <row r="3129" spans="2:6" ht="12.75" hidden="1">
      <c r="B3129" s="67"/>
      <c r="C3129" s="63"/>
      <c r="D3129" s="63"/>
      <c r="E3129" s="63"/>
      <c r="F3129" s="66"/>
    </row>
    <row r="3130" spans="2:6" ht="12.75" hidden="1">
      <c r="B3130" s="67"/>
      <c r="C3130" s="63"/>
      <c r="D3130" s="63"/>
      <c r="E3130" s="63"/>
      <c r="F3130" s="66"/>
    </row>
    <row r="3131" spans="2:6" ht="12.75" hidden="1">
      <c r="B3131" s="67"/>
      <c r="C3131" s="63"/>
      <c r="D3131" s="63"/>
      <c r="E3131" s="63"/>
      <c r="F3131" s="66"/>
    </row>
    <row r="3132" spans="2:6" ht="12.75" hidden="1">
      <c r="B3132" s="67"/>
      <c r="C3132" s="63"/>
      <c r="D3132" s="63"/>
      <c r="E3132" s="63"/>
      <c r="F3132" s="66"/>
    </row>
    <row r="3133" spans="2:6" ht="12.75" hidden="1">
      <c r="B3133" s="67"/>
      <c r="C3133" s="63"/>
      <c r="D3133" s="63"/>
      <c r="E3133" s="63"/>
      <c r="F3133" s="66"/>
    </row>
    <row r="3134" spans="2:6" ht="12.75" hidden="1">
      <c r="B3134" s="67"/>
      <c r="C3134" s="63"/>
      <c r="D3134" s="63"/>
      <c r="E3134" s="63"/>
      <c r="F3134" s="66"/>
    </row>
    <row r="3135" spans="2:6" ht="12.75" hidden="1">
      <c r="B3135" s="67"/>
      <c r="C3135" s="63"/>
      <c r="D3135" s="63"/>
      <c r="E3135" s="63"/>
      <c r="F3135" s="66"/>
    </row>
    <row r="3136" spans="2:6" ht="12.75" hidden="1">
      <c r="B3136" s="67"/>
      <c r="C3136" s="63"/>
      <c r="D3136" s="63"/>
      <c r="E3136" s="63"/>
      <c r="F3136" s="66"/>
    </row>
    <row r="3137" spans="2:6" ht="12.75" hidden="1">
      <c r="B3137" s="67"/>
      <c r="C3137" s="63"/>
      <c r="D3137" s="63"/>
      <c r="E3137" s="63"/>
      <c r="F3137" s="66"/>
    </row>
    <row r="3138" spans="2:6" ht="12.75" hidden="1">
      <c r="B3138" s="67"/>
      <c r="C3138" s="63"/>
      <c r="D3138" s="63"/>
      <c r="E3138" s="63"/>
      <c r="F3138" s="66"/>
    </row>
    <row r="3139" spans="2:6" ht="12.75" hidden="1">
      <c r="B3139" s="67"/>
      <c r="C3139" s="63"/>
      <c r="D3139" s="63"/>
      <c r="E3139" s="63"/>
      <c r="F3139" s="66"/>
    </row>
    <row r="3140" spans="2:6" ht="12.75" hidden="1">
      <c r="B3140" s="67"/>
      <c r="C3140" s="63"/>
      <c r="D3140" s="63"/>
      <c r="E3140" s="63"/>
      <c r="F3140" s="66"/>
    </row>
    <row r="3141" spans="2:6" ht="12.75" hidden="1">
      <c r="B3141" s="67"/>
      <c r="C3141" s="63"/>
      <c r="D3141" s="63"/>
      <c r="E3141" s="63"/>
      <c r="F3141" s="66"/>
    </row>
    <row r="3142" spans="2:6" ht="12.75" hidden="1">
      <c r="B3142" s="67"/>
      <c r="C3142" s="63"/>
      <c r="D3142" s="63"/>
      <c r="E3142" s="63"/>
      <c r="F3142" s="66"/>
    </row>
    <row r="3143" spans="2:6" ht="12.75" hidden="1">
      <c r="B3143" s="67"/>
      <c r="C3143" s="63"/>
      <c r="D3143" s="63"/>
      <c r="E3143" s="63"/>
      <c r="F3143" s="66"/>
    </row>
    <row r="3144" spans="2:6" ht="12.75" hidden="1">
      <c r="B3144" s="67"/>
      <c r="C3144" s="63"/>
      <c r="D3144" s="63"/>
      <c r="E3144" s="63"/>
      <c r="F3144" s="66"/>
    </row>
    <row r="3145" spans="2:6" ht="12.75" hidden="1">
      <c r="B3145" s="67"/>
      <c r="C3145" s="63"/>
      <c r="D3145" s="63"/>
      <c r="E3145" s="63"/>
      <c r="F3145" s="66"/>
    </row>
    <row r="3146" spans="2:6" ht="12.75" hidden="1">
      <c r="B3146" s="67"/>
      <c r="C3146" s="63"/>
      <c r="D3146" s="63"/>
      <c r="E3146" s="63"/>
      <c r="F3146" s="66"/>
    </row>
    <row r="3147" spans="2:6" ht="12.75" hidden="1">
      <c r="B3147" s="67"/>
      <c r="C3147" s="63"/>
      <c r="D3147" s="63"/>
      <c r="E3147" s="63"/>
      <c r="F3147" s="66"/>
    </row>
    <row r="3148" spans="2:6" ht="12.75" hidden="1">
      <c r="B3148" s="67"/>
      <c r="C3148" s="63"/>
      <c r="D3148" s="63"/>
      <c r="E3148" s="63"/>
      <c r="F3148" s="66"/>
    </row>
    <row r="3149" spans="2:6" ht="12.75" hidden="1">
      <c r="B3149" s="67"/>
      <c r="C3149" s="63"/>
      <c r="D3149" s="63"/>
      <c r="E3149" s="63"/>
      <c r="F3149" s="66"/>
    </row>
    <row r="3150" spans="2:6" ht="12.75" hidden="1">
      <c r="B3150" s="67"/>
      <c r="C3150" s="63"/>
      <c r="D3150" s="63"/>
      <c r="E3150" s="63"/>
      <c r="F3150" s="66"/>
    </row>
    <row r="3151" spans="2:6" ht="12.75" hidden="1">
      <c r="B3151" s="67"/>
      <c r="C3151" s="63"/>
      <c r="D3151" s="63"/>
      <c r="E3151" s="63"/>
      <c r="F3151" s="66"/>
    </row>
    <row r="3152" spans="2:6" ht="12.75" hidden="1">
      <c r="B3152" s="67"/>
      <c r="C3152" s="63"/>
      <c r="D3152" s="63"/>
      <c r="E3152" s="63"/>
      <c r="F3152" s="66"/>
    </row>
    <row r="3153" spans="2:6" ht="12.75" hidden="1">
      <c r="B3153" s="67"/>
      <c r="C3153" s="63"/>
      <c r="D3153" s="63"/>
      <c r="E3153" s="63"/>
      <c r="F3153" s="66"/>
    </row>
    <row r="3154" spans="2:6" ht="12.75" hidden="1">
      <c r="B3154" s="67"/>
      <c r="C3154" s="63"/>
      <c r="D3154" s="63"/>
      <c r="E3154" s="63"/>
      <c r="F3154" s="66"/>
    </row>
    <row r="3155" spans="2:6" ht="12.75" hidden="1">
      <c r="B3155" s="67"/>
      <c r="C3155" s="63"/>
      <c r="D3155" s="63"/>
      <c r="E3155" s="63"/>
      <c r="F3155" s="66"/>
    </row>
    <row r="3156" spans="2:6" ht="12.75" hidden="1">
      <c r="B3156" s="67"/>
      <c r="C3156" s="63"/>
      <c r="D3156" s="63"/>
      <c r="E3156" s="63"/>
      <c r="F3156" s="66"/>
    </row>
    <row r="3157" spans="1:6" ht="12.75" hidden="1">
      <c r="A3157" s="11"/>
      <c r="B3157" s="28"/>
      <c r="C3157" s="11"/>
      <c r="D3157" s="11"/>
      <c r="E3157" s="11"/>
      <c r="F3157" s="29"/>
    </row>
    <row r="3158" spans="1:6" ht="12.75" hidden="1">
      <c r="A3158" s="11"/>
      <c r="B3158" s="28"/>
      <c r="C3158" s="11"/>
      <c r="D3158" s="11"/>
      <c r="E3158" s="11"/>
      <c r="F3158" s="29"/>
    </row>
    <row r="3159" spans="1:6" ht="12.75" hidden="1">
      <c r="A3159" s="11"/>
      <c r="B3159" s="28"/>
      <c r="C3159" s="11"/>
      <c r="D3159" s="11"/>
      <c r="E3159" s="11"/>
      <c r="F3159" s="29"/>
    </row>
    <row r="3160" ht="12.75" hidden="1"/>
    <row r="3161" ht="12.75" hidden="1"/>
    <row r="3162" ht="12.75" hidden="1"/>
    <row r="3163" ht="12.75" hidden="1"/>
    <row r="3164" ht="12.75" hidden="1"/>
    <row r="3165" ht="12.75" hidden="1"/>
    <row r="3166" ht="12.75" hidden="1"/>
    <row r="3167" ht="12.75" hidden="1"/>
    <row r="3168" ht="12.75" hidden="1"/>
    <row r="3169" ht="12.75" hidden="1"/>
    <row r="3170" ht="12.75" hidden="1"/>
    <row r="3171" ht="12.75" hidden="1"/>
    <row r="3172" ht="12.75" hidden="1"/>
    <row r="3173" ht="12.75" hidden="1"/>
    <row r="3174" ht="12.75" hidden="1"/>
    <row r="3175" ht="12.75" hidden="1"/>
    <row r="3176" ht="12.75" hidden="1"/>
    <row r="3177" ht="12.75" hidden="1"/>
    <row r="3178" ht="12.75" hidden="1"/>
    <row r="3179" ht="12.75" hidden="1"/>
    <row r="3180" ht="12.75" hidden="1"/>
    <row r="3181" ht="12.75" hidden="1"/>
    <row r="3182" ht="12.75" hidden="1"/>
    <row r="3183" ht="12.75" hidden="1"/>
    <row r="3184" ht="12.75" hidden="1"/>
    <row r="3185" ht="12.75" hidden="1"/>
    <row r="3186" ht="12.75" hidden="1"/>
    <row r="3187" ht="12.75" hidden="1"/>
    <row r="3188" ht="12.75" hidden="1"/>
    <row r="3189" ht="12.75" hidden="1"/>
    <row r="3190" ht="12.75" hidden="1"/>
    <row r="3191" ht="12.75" hidden="1"/>
    <row r="3192" ht="12.75" hidden="1"/>
    <row r="3193" ht="12.75" hidden="1"/>
    <row r="3194" ht="12.75" hidden="1"/>
    <row r="3195" ht="12.75" hidden="1"/>
    <row r="3196" ht="12.75" hidden="1"/>
    <row r="3197" ht="12.75" hidden="1"/>
    <row r="3198" ht="12.75" hidden="1"/>
    <row r="3199" ht="12.75" hidden="1"/>
    <row r="3200" ht="12.75" hidden="1"/>
    <row r="3201" ht="12.75" hidden="1"/>
    <row r="3202" ht="12.75" hidden="1"/>
    <row r="3203" ht="12.75" hidden="1"/>
    <row r="3204" ht="12.75" hidden="1"/>
    <row r="3205" ht="12.75" hidden="1"/>
    <row r="3206" ht="12.75" hidden="1"/>
    <row r="3207" ht="12.75" hidden="1"/>
    <row r="3208" ht="12.75" hidden="1"/>
    <row r="3209" ht="12.75" hidden="1"/>
    <row r="3210" ht="12.75" hidden="1"/>
    <row r="3211" ht="12.75" hidden="1"/>
    <row r="3212" ht="12.75" hidden="1"/>
    <row r="3213" ht="12.75" hidden="1"/>
    <row r="3214" ht="12.75" hidden="1"/>
    <row r="3215" ht="12.75" hidden="1"/>
    <row r="3216" ht="12.75" hidden="1"/>
    <row r="3217" ht="12.75" hidden="1"/>
    <row r="3218" ht="12.75" hidden="1"/>
    <row r="3219" ht="12.75" hidden="1"/>
    <row r="3220" ht="12.75" hidden="1"/>
    <row r="3221" ht="12.75" hidden="1"/>
    <row r="3222" ht="12.75" hidden="1"/>
    <row r="3223" ht="12.75" hidden="1"/>
    <row r="3224" ht="12.75" hidden="1"/>
    <row r="3225" ht="12.75" hidden="1"/>
    <row r="3226" ht="12.75" hidden="1"/>
    <row r="3227" ht="12.75" hidden="1"/>
    <row r="3228" ht="12.75" hidden="1"/>
    <row r="3229" ht="12.75" hidden="1"/>
    <row r="3230" ht="12.75" hidden="1"/>
    <row r="3231" ht="12.75" hidden="1"/>
    <row r="3232" ht="12.75" hidden="1"/>
    <row r="3233" ht="12.75" hidden="1"/>
    <row r="3234" ht="12.75" hidden="1"/>
    <row r="3235" ht="12.75" hidden="1"/>
    <row r="3236" ht="12.75" hidden="1"/>
    <row r="3237" ht="12.75" hidden="1"/>
    <row r="3238" ht="12.75" hidden="1"/>
    <row r="3239" ht="12.75" hidden="1"/>
    <row r="3240" ht="12.75" hidden="1"/>
    <row r="3241" ht="12.75" hidden="1"/>
    <row r="3242" ht="12.75" hidden="1"/>
    <row r="3243" ht="12.75" hidden="1"/>
    <row r="3244" ht="12.75" hidden="1"/>
    <row r="3245" ht="12.75" hidden="1"/>
    <row r="3246" ht="12.75" hidden="1"/>
    <row r="3247" ht="12.75" hidden="1"/>
    <row r="3248" ht="12.75" hidden="1"/>
    <row r="3249" ht="12.75" hidden="1"/>
    <row r="3250" ht="12.75" hidden="1"/>
    <row r="3251" ht="12.75" hidden="1"/>
    <row r="3252" ht="12.75" hidden="1"/>
    <row r="3253" ht="12.75" hidden="1"/>
    <row r="3254" ht="12.75" hidden="1"/>
    <row r="3255" ht="12.75" hidden="1"/>
  </sheetData>
  <sheetProtection/>
  <mergeCells count="1">
    <mergeCell ref="B2:H2"/>
  </mergeCells>
  <printOptions/>
  <pageMargins left="0.75" right="0.75" top="1" bottom="1" header="0.5" footer="0.5"/>
  <pageSetup horizontalDpi="300" verticalDpi="300" orientation="portrait" paperSize="9" r:id="rId3"/>
  <headerFooter alignWithMargins="0">
    <oddHeader>&amp;L&amp;A&amp;C&amp;"Arial,Bold"&amp;9LAGA&amp;RPage &amp;P</oddHeader>
    <oddFooter>&amp;C&amp;F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Born Free User</cp:lastModifiedBy>
  <cp:lastPrinted>2004-04-21T05:05:51Z</cp:lastPrinted>
  <dcterms:created xsi:type="dcterms:W3CDTF">2002-09-25T18:25:46Z</dcterms:created>
  <dcterms:modified xsi:type="dcterms:W3CDTF">2012-07-30T16:25:44Z</dcterms:modified>
  <cp:category/>
  <cp:version/>
  <cp:contentType/>
  <cp:contentStatus/>
</cp:coreProperties>
</file>