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9720" windowHeight="6600" activeTab="1"/>
  </bookViews>
  <sheets>
    <sheet name=" March 07-Summary" sheetId="1" r:id="rId1"/>
    <sheet name="March 07-Detailed" sheetId="2" r:id="rId2"/>
  </sheets>
  <definedNames>
    <definedName name="_xlnm.Print_Titles" localSheetId="0">' March 07-Summary'!$1:$4</definedName>
    <definedName name="_xlnm.Print_Titles" localSheetId="1">'March 07-Detailed'!$1:$4</definedName>
  </definedNames>
  <calcPr fullCalcOnLoad="1"/>
</workbook>
</file>

<file path=xl/comments1.xml><?xml version="1.0" encoding="utf-8"?>
<comments xmlns="http://schemas.openxmlformats.org/spreadsheetml/2006/main">
  <authors>
    <author>GLOBAL WITNESS</author>
  </authors>
  <commentList>
    <comment ref="C36" authorId="0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GLOBAL WITNESS</author>
    <author>Mme Eunice</author>
    <author> Horline Njike</author>
    <author>Nebaneh Nixon</author>
    <author>MEDIA</author>
  </authors>
  <commentList>
    <comment ref="C25" authorId="0">
      <text>
        <r>
          <rPr>
            <b/>
            <sz val="8"/>
            <rFont val="Tahoma"/>
            <family val="0"/>
          </rPr>
          <t xml:space="preserve">i5: additional 2500 for beginning or month 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i5: additional 2500 for hidden camera coordination</t>
        </r>
        <r>
          <rPr>
            <sz val="8"/>
            <rFont val="Tahoma"/>
            <family val="0"/>
          </rPr>
          <t xml:space="preserve">
</t>
        </r>
      </text>
    </comment>
    <comment ref="C40" authorId="1">
      <text>
        <r>
          <rPr>
            <b/>
            <sz val="8"/>
            <rFont val="Tahoma"/>
            <family val="0"/>
          </rPr>
          <t>i5: tok taxi</t>
        </r>
        <r>
          <rPr>
            <sz val="8"/>
            <rFont val="Tahoma"/>
            <family val="0"/>
          </rPr>
          <t xml:space="preserve">
</t>
        </r>
      </text>
    </comment>
    <comment ref="C41" authorId="1">
      <text>
        <r>
          <rPr>
            <b/>
            <sz val="8"/>
            <rFont val="Tahoma"/>
            <family val="0"/>
          </rPr>
          <t>i5: tok taxi</t>
        </r>
        <r>
          <rPr>
            <sz val="8"/>
            <rFont val="Tahoma"/>
            <family val="0"/>
          </rPr>
          <t xml:space="preserve">
</t>
        </r>
      </text>
    </comment>
    <comment ref="C42" authorId="1">
      <text>
        <r>
          <rPr>
            <b/>
            <sz val="8"/>
            <rFont val="Tahoma"/>
            <family val="0"/>
          </rPr>
          <t>i5: tok taxi</t>
        </r>
        <r>
          <rPr>
            <sz val="8"/>
            <rFont val="Tahoma"/>
            <family val="0"/>
          </rPr>
          <t xml:space="preserve">
</t>
        </r>
      </text>
    </comment>
    <comment ref="C43" authorId="1">
      <text>
        <r>
          <rPr>
            <b/>
            <sz val="8"/>
            <rFont val="Tahoma"/>
            <family val="0"/>
          </rPr>
          <t>i5: tok taxi</t>
        </r>
        <r>
          <rPr>
            <sz val="8"/>
            <rFont val="Tahoma"/>
            <family val="0"/>
          </rPr>
          <t xml:space="preserve">
</t>
        </r>
      </text>
    </comment>
    <comment ref="C44" authorId="1">
      <text>
        <r>
          <rPr>
            <b/>
            <sz val="8"/>
            <rFont val="Tahoma"/>
            <family val="0"/>
          </rPr>
          <t>i5: tok taxi</t>
        </r>
        <r>
          <rPr>
            <sz val="8"/>
            <rFont val="Tahoma"/>
            <family val="0"/>
          </rPr>
          <t xml:space="preserve">
</t>
        </r>
      </text>
    </comment>
    <comment ref="C45" authorId="1">
      <text>
        <r>
          <rPr>
            <b/>
            <sz val="8"/>
            <rFont val="Tahoma"/>
            <family val="0"/>
          </rPr>
          <t>i5: tok taxi</t>
        </r>
        <r>
          <rPr>
            <sz val="8"/>
            <rFont val="Tahoma"/>
            <family val="0"/>
          </rPr>
          <t xml:space="preserve">
</t>
        </r>
      </text>
    </comment>
    <comment ref="C52" authorId="1">
      <text>
        <r>
          <rPr>
            <b/>
            <sz val="8"/>
            <rFont val="Tahoma"/>
            <family val="0"/>
          </rPr>
          <t>i5: Idenau to the bush with informer Tom on a byke</t>
        </r>
        <r>
          <rPr>
            <sz val="8"/>
            <rFont val="Tahoma"/>
            <family val="0"/>
          </rPr>
          <t xml:space="preserve">
</t>
        </r>
      </text>
    </comment>
    <comment ref="C59" authorId="1">
      <text>
        <r>
          <rPr>
            <b/>
            <sz val="8"/>
            <rFont val="Tahoma"/>
            <family val="0"/>
          </rPr>
          <t>i5: for attempted operations</t>
        </r>
        <r>
          <rPr>
            <sz val="8"/>
            <rFont val="Tahoma"/>
            <family val="0"/>
          </rPr>
          <t xml:space="preserve">
</t>
        </r>
      </text>
    </comment>
    <comment ref="C86" authorId="1">
      <text>
        <r>
          <rPr>
            <b/>
            <sz val="8"/>
            <rFont val="Tahoma"/>
            <family val="0"/>
          </rPr>
          <t>i5: informer Tom</t>
        </r>
        <r>
          <rPr>
            <sz val="8"/>
            <rFont val="Tahoma"/>
            <family val="0"/>
          </rPr>
          <t xml:space="preserve">
</t>
        </r>
      </text>
    </comment>
    <comment ref="C186" authorId="1">
      <text>
        <r>
          <rPr>
            <b/>
            <sz val="8"/>
            <rFont val="Tahoma"/>
            <family val="0"/>
          </rPr>
          <t>Manfred: took private transport</t>
        </r>
        <r>
          <rPr>
            <sz val="8"/>
            <rFont val="Tahoma"/>
            <family val="0"/>
          </rPr>
          <t xml:space="preserve">
</t>
        </r>
      </text>
    </comment>
    <comment ref="C187" authorId="1">
      <text>
        <r>
          <rPr>
            <b/>
            <sz val="8"/>
            <rFont val="Tahoma"/>
            <family val="0"/>
          </rPr>
          <t>Manfred: took byke</t>
        </r>
        <r>
          <rPr>
            <sz val="8"/>
            <rFont val="Tahoma"/>
            <family val="0"/>
          </rPr>
          <t xml:space="preserve">
</t>
        </r>
      </text>
    </comment>
    <comment ref="C188" authorId="1">
      <text>
        <r>
          <rPr>
            <b/>
            <sz val="8"/>
            <rFont val="Tahoma"/>
            <family val="0"/>
          </rPr>
          <t>Manfred: took byke</t>
        </r>
        <r>
          <rPr>
            <sz val="8"/>
            <rFont val="Tahoma"/>
            <family val="0"/>
          </rPr>
          <t xml:space="preserve">
</t>
        </r>
      </text>
    </comment>
    <comment ref="C189" authorId="1">
      <text>
        <r>
          <rPr>
            <b/>
            <sz val="8"/>
            <rFont val="Tahoma"/>
            <family val="0"/>
          </rPr>
          <t>Manfred: took private transport</t>
        </r>
        <r>
          <rPr>
            <sz val="8"/>
            <rFont val="Tahoma"/>
            <family val="0"/>
          </rPr>
          <t xml:space="preserve">
</t>
        </r>
      </text>
    </comment>
    <comment ref="C194" authorId="1">
      <text>
        <r>
          <rPr>
            <b/>
            <sz val="8"/>
            <rFont val="Tahoma"/>
            <family val="0"/>
          </rPr>
          <t>Manfred: took private transport</t>
        </r>
        <r>
          <rPr>
            <sz val="8"/>
            <rFont val="Tahoma"/>
            <family val="0"/>
          </rPr>
          <t xml:space="preserve">
</t>
        </r>
      </text>
    </comment>
    <comment ref="C195" authorId="1">
      <text>
        <r>
          <rPr>
            <b/>
            <sz val="8"/>
            <rFont val="Tahoma"/>
            <family val="0"/>
          </rPr>
          <t>Manfred: took private transport</t>
        </r>
        <r>
          <rPr>
            <sz val="8"/>
            <rFont val="Tahoma"/>
            <family val="0"/>
          </rPr>
          <t xml:space="preserve">
</t>
        </r>
      </text>
    </comment>
    <comment ref="C196" authorId="1">
      <text>
        <r>
          <rPr>
            <b/>
            <sz val="8"/>
            <rFont val="Tahoma"/>
            <family val="0"/>
          </rPr>
          <t>Manfred: took private transport</t>
        </r>
        <r>
          <rPr>
            <sz val="8"/>
            <rFont val="Tahoma"/>
            <family val="0"/>
          </rPr>
          <t xml:space="preserve">
</t>
        </r>
      </text>
    </comment>
    <comment ref="C197" authorId="1">
      <text>
        <r>
          <rPr>
            <b/>
            <sz val="8"/>
            <rFont val="Tahoma"/>
            <family val="0"/>
          </rPr>
          <t>Manfred: took private transport</t>
        </r>
        <r>
          <rPr>
            <sz val="8"/>
            <rFont val="Tahoma"/>
            <family val="0"/>
          </rPr>
          <t xml:space="preserve">
</t>
        </r>
      </text>
    </comment>
    <comment ref="C198" authorId="1">
      <text>
        <r>
          <rPr>
            <b/>
            <sz val="8"/>
            <rFont val="Tahoma"/>
            <family val="0"/>
          </rPr>
          <t>Manfred: took taxi</t>
        </r>
        <r>
          <rPr>
            <sz val="8"/>
            <rFont val="Tahoma"/>
            <family val="0"/>
          </rPr>
          <t xml:space="preserve">
</t>
        </r>
      </text>
    </comment>
    <comment ref="C214" authorId="1">
      <text>
        <r>
          <rPr>
            <b/>
            <sz val="8"/>
            <rFont val="Tahoma"/>
            <family val="0"/>
          </rPr>
          <t>Manfred: negotiated a room no receipt</t>
        </r>
        <r>
          <rPr>
            <sz val="8"/>
            <rFont val="Tahoma"/>
            <family val="0"/>
          </rPr>
          <t xml:space="preserve">
</t>
        </r>
      </text>
    </comment>
    <comment ref="C215" authorId="1">
      <text>
        <r>
          <rPr>
            <b/>
            <sz val="8"/>
            <rFont val="Tahoma"/>
            <family val="0"/>
          </rPr>
          <t>Manfred: negotiated a room no receipt</t>
        </r>
        <r>
          <rPr>
            <sz val="8"/>
            <rFont val="Tahoma"/>
            <family val="0"/>
          </rPr>
          <t xml:space="preserve">
</t>
        </r>
      </text>
    </comment>
    <comment ref="C216" authorId="1">
      <text>
        <r>
          <rPr>
            <b/>
            <sz val="8"/>
            <rFont val="Tahoma"/>
            <family val="0"/>
          </rPr>
          <t>Manfred: negotiated a room no receipt</t>
        </r>
        <r>
          <rPr>
            <sz val="8"/>
            <rFont val="Tahoma"/>
            <family val="0"/>
          </rPr>
          <t xml:space="preserve">
</t>
        </r>
      </text>
    </comment>
    <comment ref="C149" authorId="1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150" authorId="1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151" authorId="1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152" authorId="1">
      <text>
        <r>
          <rPr>
            <b/>
            <sz val="8"/>
            <rFont val="Tahoma"/>
            <family val="0"/>
          </rPr>
          <t>i25: took byke</t>
        </r>
        <r>
          <rPr>
            <sz val="8"/>
            <rFont val="Tahoma"/>
            <family val="0"/>
          </rPr>
          <t xml:space="preserve">
</t>
        </r>
      </text>
    </comment>
    <comment ref="C153" authorId="1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235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36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37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38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39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40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41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42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43" authorId="1">
      <text>
        <r>
          <rPr>
            <b/>
            <sz val="8"/>
            <rFont val="Tahoma"/>
            <family val="0"/>
          </rPr>
          <t>Felix: took taxi</t>
        </r>
        <r>
          <rPr>
            <sz val="8"/>
            <rFont val="Tahoma"/>
            <family val="0"/>
          </rPr>
          <t xml:space="preserve">
</t>
        </r>
      </text>
    </comment>
    <comment ref="C2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2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2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2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2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2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2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4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4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4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4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4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i25
took private transport</t>
        </r>
      </text>
    </comment>
    <comment ref="C87" authorId="0">
      <text>
        <r>
          <rPr>
            <b/>
            <sz val="8"/>
            <rFont val="Tahoma"/>
            <family val="0"/>
          </rPr>
          <t>Julius: first undercover</t>
        </r>
        <r>
          <rPr>
            <sz val="8"/>
            <rFont val="Tahoma"/>
            <family val="0"/>
          </rPr>
          <t xml:space="preserve">
</t>
        </r>
      </text>
    </comment>
    <comment ref="C88" authorId="0">
      <text>
        <r>
          <rPr>
            <b/>
            <sz val="8"/>
            <rFont val="Tahoma"/>
            <family val="0"/>
          </rPr>
          <t>Julius: second undercover</t>
        </r>
        <r>
          <rPr>
            <sz val="8"/>
            <rFont val="Tahoma"/>
            <family val="0"/>
          </rPr>
          <t xml:space="preserve">
</t>
        </r>
      </text>
    </comment>
    <comment ref="C343" authorId="0">
      <text>
        <r>
          <rPr>
            <b/>
            <sz val="8"/>
            <rFont val="Tahoma"/>
            <family val="0"/>
          </rPr>
          <t>i5: took private transport</t>
        </r>
        <r>
          <rPr>
            <sz val="8"/>
            <rFont val="Tahoma"/>
            <family val="0"/>
          </rPr>
          <t xml:space="preserve">
</t>
        </r>
      </text>
    </comment>
    <comment ref="C344" authorId="2">
      <text>
        <r>
          <rPr>
            <b/>
            <sz val="8"/>
            <rFont val="Tahoma"/>
            <family val="0"/>
          </rPr>
          <t>i5: took byke</t>
        </r>
        <r>
          <rPr>
            <sz val="8"/>
            <rFont val="Tahoma"/>
            <family val="0"/>
          </rPr>
          <t xml:space="preserve">
</t>
        </r>
      </text>
    </comment>
    <comment ref="C345" authorId="2">
      <text>
        <r>
          <rPr>
            <b/>
            <sz val="8"/>
            <rFont val="Tahoma"/>
            <family val="0"/>
          </rPr>
          <t>i5: took byke</t>
        </r>
        <r>
          <rPr>
            <sz val="8"/>
            <rFont val="Tahoma"/>
            <family val="0"/>
          </rPr>
          <t xml:space="preserve">
</t>
        </r>
      </text>
    </comment>
    <comment ref="C346" authorId="0">
      <text>
        <r>
          <rPr>
            <b/>
            <sz val="8"/>
            <rFont val="Tahoma"/>
            <family val="0"/>
          </rPr>
          <t>i5: took byke with informer Pierre</t>
        </r>
        <r>
          <rPr>
            <sz val="8"/>
            <rFont val="Tahoma"/>
            <family val="0"/>
          </rPr>
          <t xml:space="preserve">
</t>
        </r>
      </text>
    </comment>
    <comment ref="C347" authorId="0">
      <text>
        <r>
          <rPr>
            <b/>
            <sz val="8"/>
            <rFont val="Tahoma"/>
            <family val="0"/>
          </rPr>
          <t>i5: took byke with informer Pierre</t>
        </r>
        <r>
          <rPr>
            <sz val="8"/>
            <rFont val="Tahoma"/>
            <family val="0"/>
          </rPr>
          <t xml:space="preserve">
</t>
        </r>
      </text>
    </comment>
    <comment ref="C348" authorId="0">
      <text>
        <r>
          <rPr>
            <b/>
            <sz val="8"/>
            <rFont val="Tahoma"/>
            <family val="0"/>
          </rPr>
          <t>i5: took private transport</t>
        </r>
        <r>
          <rPr>
            <sz val="8"/>
            <rFont val="Tahoma"/>
            <family val="0"/>
          </rPr>
          <t xml:space="preserve">
</t>
        </r>
      </text>
    </comment>
    <comment ref="C350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1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2" authorId="1">
      <text>
        <r>
          <rPr>
            <b/>
            <sz val="8"/>
            <rFont val="Tahoma"/>
            <family val="0"/>
          </rPr>
          <t>i5: for John by taxi</t>
        </r>
        <r>
          <rPr>
            <sz val="8"/>
            <rFont val="Tahoma"/>
            <family val="0"/>
          </rPr>
          <t xml:space="preserve">
</t>
        </r>
      </text>
    </comment>
    <comment ref="C353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4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55" authorId="2">
      <text>
        <r>
          <rPr>
            <b/>
            <sz val="8"/>
            <rFont val="Tahoma"/>
            <family val="0"/>
          </rPr>
          <t>i5: took taxi</t>
        </r>
        <r>
          <rPr>
            <sz val="8"/>
            <rFont val="Tahoma"/>
            <family val="0"/>
          </rPr>
          <t xml:space="preserve">
</t>
        </r>
      </text>
    </comment>
    <comment ref="C360" authorId="0">
      <text>
        <r>
          <rPr>
            <b/>
            <sz val="8"/>
            <rFont val="Tahoma"/>
            <family val="0"/>
          </rPr>
          <t>i5: took byke</t>
        </r>
        <r>
          <rPr>
            <sz val="8"/>
            <rFont val="Tahoma"/>
            <family val="0"/>
          </rPr>
          <t xml:space="preserve">
</t>
        </r>
      </text>
    </comment>
    <comment ref="C364" authorId="1">
      <text>
        <r>
          <rPr>
            <b/>
            <sz val="8"/>
            <rFont val="Tahoma"/>
            <family val="0"/>
          </rPr>
          <t>i5: with John</t>
        </r>
        <r>
          <rPr>
            <sz val="8"/>
            <rFont val="Tahoma"/>
            <family val="0"/>
          </rPr>
          <t xml:space="preserve">
</t>
        </r>
      </text>
    </comment>
    <comment ref="C386" authorId="0">
      <text>
        <r>
          <rPr>
            <b/>
            <sz val="8"/>
            <rFont val="Tahoma"/>
            <family val="0"/>
          </rPr>
          <t>i5: informer Pierre</t>
        </r>
        <r>
          <rPr>
            <sz val="8"/>
            <rFont val="Tahoma"/>
            <family val="0"/>
          </rPr>
          <t xml:space="preserve">
</t>
        </r>
      </text>
    </comment>
    <comment ref="C288" authorId="0">
      <text>
        <r>
          <rPr>
            <b/>
            <sz val="8"/>
            <rFont val="Tahoma"/>
            <family val="0"/>
          </rPr>
          <t>Julius: for undercover by private transport</t>
        </r>
        <r>
          <rPr>
            <sz val="8"/>
            <rFont val="Tahoma"/>
            <family val="0"/>
          </rPr>
          <t xml:space="preserve">
</t>
        </r>
      </text>
    </comment>
    <comment ref="C289" authorId="0">
      <text>
        <r>
          <rPr>
            <b/>
            <sz val="8"/>
            <rFont val="Tahoma"/>
            <family val="0"/>
          </rPr>
          <t>Julius: for undercover by private transport</t>
        </r>
        <r>
          <rPr>
            <sz val="8"/>
            <rFont val="Tahoma"/>
            <family val="0"/>
          </rPr>
          <t xml:space="preserve">
</t>
        </r>
      </text>
    </comment>
    <comment ref="C278" authorId="2">
      <text>
        <r>
          <rPr>
            <b/>
            <sz val="8"/>
            <rFont val="Tahoma"/>
            <family val="0"/>
          </rPr>
          <t>Julius: took private transport</t>
        </r>
        <r>
          <rPr>
            <sz val="8"/>
            <rFont val="Tahoma"/>
            <family val="0"/>
          </rPr>
          <t xml:space="preserve">
</t>
        </r>
      </text>
    </comment>
    <comment ref="C279" authorId="2">
      <text>
        <r>
          <rPr>
            <b/>
            <sz val="8"/>
            <rFont val="Tahoma"/>
            <family val="0"/>
          </rPr>
          <t>Julius: took private transport</t>
        </r>
        <r>
          <rPr>
            <sz val="8"/>
            <rFont val="Tahoma"/>
            <family val="0"/>
          </rPr>
          <t xml:space="preserve">
</t>
        </r>
      </text>
    </comment>
    <comment ref="C282" authorId="2">
      <text>
        <r>
          <rPr>
            <b/>
            <sz val="8"/>
            <rFont val="Tahoma"/>
            <family val="0"/>
          </rPr>
          <t>Julius: took private transport</t>
        </r>
        <r>
          <rPr>
            <sz val="8"/>
            <rFont val="Tahoma"/>
            <family val="0"/>
          </rPr>
          <t xml:space="preserve">
</t>
        </r>
      </text>
    </comment>
    <comment ref="C283" authorId="2">
      <text>
        <r>
          <rPr>
            <b/>
            <sz val="8"/>
            <rFont val="Tahoma"/>
            <family val="0"/>
          </rPr>
          <t>Julius: took private transport</t>
        </r>
        <r>
          <rPr>
            <sz val="8"/>
            <rFont val="Tahoma"/>
            <family val="0"/>
          </rPr>
          <t xml:space="preserve">
</t>
        </r>
      </text>
    </comment>
    <comment ref="C300" authorId="0">
      <text>
        <r>
          <rPr>
            <b/>
            <sz val="8"/>
            <rFont val="Tahoma"/>
            <family val="0"/>
          </rPr>
          <t xml:space="preserve">Julius: for undercover </t>
        </r>
      </text>
    </comment>
    <comment ref="C622" authorId="2">
      <text>
        <r>
          <rPr>
            <b/>
            <sz val="8"/>
            <rFont val="Tahoma"/>
            <family val="0"/>
          </rPr>
          <t>Miranda: call military man and transfer 2000 to his phone</t>
        </r>
        <r>
          <rPr>
            <sz val="8"/>
            <rFont val="Tahoma"/>
            <family val="0"/>
          </rPr>
          <t xml:space="preserve">
</t>
        </r>
      </text>
    </comment>
    <comment ref="C628" authorId="2">
      <text>
        <r>
          <rPr>
            <b/>
            <sz val="8"/>
            <rFont val="Tahoma"/>
            <family val="0"/>
          </rPr>
          <t>Miranda: took private transport</t>
        </r>
        <r>
          <rPr>
            <sz val="8"/>
            <rFont val="Tahoma"/>
            <family val="0"/>
          </rPr>
          <t xml:space="preserve">
</t>
        </r>
      </text>
    </comment>
    <comment ref="C629" authorId="2">
      <text>
        <r>
          <rPr>
            <b/>
            <sz val="8"/>
            <rFont val="Tahoma"/>
            <family val="0"/>
          </rPr>
          <t>Miranda: took private transport</t>
        </r>
        <r>
          <rPr>
            <sz val="8"/>
            <rFont val="Tahoma"/>
            <family val="0"/>
          </rPr>
          <t xml:space="preserve">
</t>
        </r>
      </text>
    </comment>
    <comment ref="C631" authorId="2">
      <text>
        <r>
          <rPr>
            <b/>
            <sz val="8"/>
            <rFont val="Tahoma"/>
            <family val="0"/>
          </rPr>
          <t>Miranda: took private transport</t>
        </r>
        <r>
          <rPr>
            <sz val="8"/>
            <rFont val="Tahoma"/>
            <family val="0"/>
          </rPr>
          <t xml:space="preserve">
</t>
        </r>
      </text>
    </comment>
    <comment ref="C640" authorId="2">
      <text>
        <r>
          <rPr>
            <b/>
            <sz val="8"/>
            <rFont val="Tahoma"/>
            <family val="0"/>
          </rPr>
          <t>Miranda: transport and ferry fair of 500</t>
        </r>
        <r>
          <rPr>
            <sz val="8"/>
            <rFont val="Tahoma"/>
            <family val="0"/>
          </rPr>
          <t xml:space="preserve">
</t>
        </r>
      </text>
    </comment>
    <comment ref="C642" authorId="2">
      <text>
        <r>
          <rPr>
            <b/>
            <sz val="8"/>
            <rFont val="Tahoma"/>
            <family val="0"/>
          </rPr>
          <t>Miranda: transport and ferry fair of 500</t>
        </r>
        <r>
          <rPr>
            <sz val="8"/>
            <rFont val="Tahoma"/>
            <family val="0"/>
          </rPr>
          <t xml:space="preserve">
</t>
        </r>
      </text>
    </comment>
    <comment ref="C650" authorId="2">
      <text>
        <r>
          <rPr>
            <b/>
            <sz val="8"/>
            <rFont val="Tahoma"/>
            <family val="0"/>
          </rPr>
          <t>Miranda: no receipts in Ngoela</t>
        </r>
        <r>
          <rPr>
            <sz val="8"/>
            <rFont val="Tahoma"/>
            <family val="0"/>
          </rPr>
          <t xml:space="preserve">
</t>
        </r>
      </text>
    </comment>
    <comment ref="C651" authorId="2">
      <text>
        <r>
          <rPr>
            <b/>
            <sz val="8"/>
            <rFont val="Tahoma"/>
            <family val="0"/>
          </rPr>
          <t>Miranda: no receipts in Ngoela</t>
        </r>
        <r>
          <rPr>
            <sz val="8"/>
            <rFont val="Tahoma"/>
            <family val="0"/>
          </rPr>
          <t xml:space="preserve">
</t>
        </r>
      </text>
    </comment>
    <comment ref="C682" authorId="0">
      <text>
        <r>
          <rPr>
            <b/>
            <sz val="8"/>
            <rFont val="Tahoma"/>
            <family val="0"/>
          </rPr>
          <t>Manfred: took byke</t>
        </r>
        <r>
          <rPr>
            <sz val="8"/>
            <rFont val="Tahoma"/>
            <family val="0"/>
          </rPr>
          <t xml:space="preserve">
</t>
        </r>
      </text>
    </comment>
    <comment ref="C697" authorId="1">
      <text>
        <r>
          <rPr>
            <b/>
            <sz val="8"/>
            <rFont val="Tahoma"/>
            <family val="0"/>
          </rPr>
          <t>Manfred: arrived late and  could not get a hotel with a receipt</t>
        </r>
        <r>
          <rPr>
            <sz val="8"/>
            <rFont val="Tahoma"/>
            <family val="0"/>
          </rPr>
          <t xml:space="preserve">
</t>
        </r>
      </text>
    </comment>
    <comment ref="C703" authorId="0">
      <text>
        <r>
          <rPr>
            <b/>
            <sz val="8"/>
            <rFont val="Tahoma"/>
            <family val="0"/>
          </rPr>
          <t>Manfred:  kelvin</t>
        </r>
        <r>
          <rPr>
            <sz val="8"/>
            <rFont val="Tahoma"/>
            <family val="0"/>
          </rPr>
          <t xml:space="preserve">
</t>
        </r>
      </text>
    </comment>
    <comment ref="C727" authorId="2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28" authorId="1">
      <text>
        <r>
          <rPr>
            <b/>
            <sz val="8"/>
            <rFont val="Tahoma"/>
            <family val="0"/>
          </rPr>
          <t>i5: for John by taxi</t>
        </r>
        <r>
          <rPr>
            <sz val="8"/>
            <rFont val="Tahoma"/>
            <family val="0"/>
          </rPr>
          <t xml:space="preserve">
</t>
        </r>
      </text>
    </comment>
    <comment ref="C729" authorId="2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30" authorId="1">
      <text>
        <r>
          <rPr>
            <b/>
            <sz val="8"/>
            <rFont val="Tahoma"/>
            <family val="0"/>
          </rPr>
          <t>i5: for John by taxi</t>
        </r>
        <r>
          <rPr>
            <sz val="8"/>
            <rFont val="Tahoma"/>
            <family val="0"/>
          </rPr>
          <t xml:space="preserve">
</t>
        </r>
      </text>
    </comment>
    <comment ref="C731" authorId="1">
      <text>
        <r>
          <rPr>
            <b/>
            <sz val="8"/>
            <rFont val="Tahoma"/>
            <family val="0"/>
          </rPr>
          <t>i5: for John by taxi</t>
        </r>
        <r>
          <rPr>
            <sz val="8"/>
            <rFont val="Tahoma"/>
            <family val="0"/>
          </rPr>
          <t xml:space="preserve">
</t>
        </r>
      </text>
    </comment>
    <comment ref="C732" authorId="2">
      <text>
        <r>
          <rPr>
            <b/>
            <sz val="8"/>
            <rFont val="Tahoma"/>
            <family val="0"/>
          </rPr>
          <t>i5: with  John by taxi</t>
        </r>
        <r>
          <rPr>
            <sz val="8"/>
            <rFont val="Tahoma"/>
            <family val="0"/>
          </rPr>
          <t xml:space="preserve">
</t>
        </r>
      </text>
    </comment>
    <comment ref="C734" authorId="2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40" authorId="1">
      <text>
        <r>
          <rPr>
            <b/>
            <sz val="8"/>
            <rFont val="Tahoma"/>
            <family val="0"/>
          </rPr>
          <t>i5: with John</t>
        </r>
        <r>
          <rPr>
            <sz val="8"/>
            <rFont val="Tahoma"/>
            <family val="0"/>
          </rPr>
          <t xml:space="preserve">
</t>
        </r>
      </text>
    </comment>
    <comment ref="C741" authorId="1">
      <text>
        <r>
          <rPr>
            <b/>
            <sz val="8"/>
            <rFont val="Tahoma"/>
            <family val="0"/>
          </rPr>
          <t>i5: with John</t>
        </r>
        <r>
          <rPr>
            <sz val="8"/>
            <rFont val="Tahoma"/>
            <family val="0"/>
          </rPr>
          <t xml:space="preserve">
</t>
        </r>
      </text>
    </comment>
    <comment ref="C760" authorId="2">
      <text>
        <r>
          <rPr>
            <b/>
            <sz val="8"/>
            <rFont val="Tahoma"/>
            <family val="0"/>
          </rPr>
          <t>i5: William in Bali</t>
        </r>
        <r>
          <rPr>
            <sz val="8"/>
            <rFont val="Tahoma"/>
            <family val="0"/>
          </rPr>
          <t xml:space="preserve">
</t>
        </r>
      </text>
    </comment>
    <comment ref="C826" authorId="2">
      <text>
        <r>
          <rPr>
            <b/>
            <sz val="8"/>
            <rFont val="Tahoma"/>
            <family val="0"/>
          </rPr>
          <t>i5: additional 2500 for investigations D'la</t>
        </r>
        <r>
          <rPr>
            <sz val="8"/>
            <rFont val="Tahoma"/>
            <family val="0"/>
          </rPr>
          <t xml:space="preserve">
</t>
        </r>
      </text>
    </comment>
    <comment ref="C836" authorId="2">
      <text>
        <r>
          <rPr>
            <b/>
            <sz val="8"/>
            <rFont val="Tahoma"/>
            <family val="0"/>
          </rPr>
          <t>I5: Home- office-agency</t>
        </r>
        <r>
          <rPr>
            <sz val="8"/>
            <rFont val="Tahoma"/>
            <family val="0"/>
          </rPr>
          <t xml:space="preserve">
</t>
        </r>
      </text>
    </comment>
    <comment ref="C837" authorId="2">
      <text>
        <r>
          <rPr>
            <b/>
            <sz val="8"/>
            <rFont val="Tahoma"/>
            <family val="0"/>
          </rPr>
          <t>i5: Akwa-airport-hotel</t>
        </r>
        <r>
          <rPr>
            <sz val="8"/>
            <rFont val="Tahoma"/>
            <family val="0"/>
          </rPr>
          <t xml:space="preserve">
</t>
        </r>
      </text>
    </comment>
    <comment ref="C838" authorId="2">
      <text>
        <r>
          <rPr>
            <b/>
            <sz val="8"/>
            <rFont val="Tahoma"/>
            <family val="0"/>
          </rPr>
          <t>i5: hotel-airport-village-deido</t>
        </r>
        <r>
          <rPr>
            <sz val="8"/>
            <rFont val="Tahoma"/>
            <family val="0"/>
          </rPr>
          <t xml:space="preserve">
</t>
        </r>
      </text>
    </comment>
    <comment ref="C839" authorId="2">
      <text>
        <r>
          <rPr>
            <b/>
            <sz val="8"/>
            <rFont val="Tahoma"/>
            <family val="0"/>
          </rPr>
          <t>i5: Deido-Ndokoti-Deido-Newbell-Deido</t>
        </r>
        <r>
          <rPr>
            <sz val="8"/>
            <rFont val="Tahoma"/>
            <family val="0"/>
          </rPr>
          <t xml:space="preserve">
</t>
        </r>
      </text>
    </comment>
    <comment ref="C874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875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876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877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878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879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880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881" authorId="2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took private transport</t>
        </r>
      </text>
    </comment>
    <comment ref="C957" authorId="1">
      <text>
        <r>
          <rPr>
            <b/>
            <sz val="8"/>
            <rFont val="Tahoma"/>
            <family val="0"/>
          </rPr>
          <t>Julius: additional 3000 for follow up of Douala operation</t>
        </r>
        <r>
          <rPr>
            <sz val="8"/>
            <rFont val="Tahoma"/>
            <family val="0"/>
          </rPr>
          <t xml:space="preserve">
</t>
        </r>
      </text>
    </comment>
    <comment ref="C962" authorId="0">
      <text>
        <r>
          <rPr>
            <b/>
            <sz val="8"/>
            <rFont val="Tahoma"/>
            <family val="0"/>
          </rPr>
          <t>Julius: took private transport</t>
        </r>
        <r>
          <rPr>
            <sz val="8"/>
            <rFont val="Tahoma"/>
            <family val="0"/>
          </rPr>
          <t xml:space="preserve">
</t>
        </r>
      </text>
    </comment>
    <comment ref="C963" authorId="0">
      <text>
        <r>
          <rPr>
            <b/>
            <sz val="8"/>
            <rFont val="Tahoma"/>
            <family val="0"/>
          </rPr>
          <t>Julius: hired car to and back from kopongo with Limson</t>
        </r>
        <r>
          <rPr>
            <sz val="8"/>
            <rFont val="Tahoma"/>
            <family val="0"/>
          </rPr>
          <t xml:space="preserve">
</t>
        </r>
      </text>
    </comment>
    <comment ref="C964" authorId="0">
      <text>
        <r>
          <rPr>
            <b/>
            <sz val="8"/>
            <rFont val="Tahoma"/>
            <family val="0"/>
          </rPr>
          <t>Julius: took private transport</t>
        </r>
        <r>
          <rPr>
            <sz val="8"/>
            <rFont val="Tahoma"/>
            <family val="0"/>
          </rPr>
          <t xml:space="preserve">
</t>
        </r>
      </text>
    </comment>
    <comment ref="C966" authorId="1">
      <text>
        <r>
          <rPr>
            <b/>
            <sz val="8"/>
            <rFont val="Tahoma"/>
            <family val="0"/>
          </rPr>
          <t>i5: tok taxi</t>
        </r>
        <r>
          <rPr>
            <sz val="8"/>
            <rFont val="Tahoma"/>
            <family val="0"/>
          </rPr>
          <t xml:space="preserve">
</t>
        </r>
      </text>
    </comment>
    <comment ref="C971" authorId="1">
      <text>
        <r>
          <rPr>
            <b/>
            <sz val="8"/>
            <rFont val="Tahoma"/>
            <family val="0"/>
          </rPr>
          <t>i5: from mvam to home at 12:45 in the night</t>
        </r>
        <r>
          <rPr>
            <sz val="8"/>
            <rFont val="Tahoma"/>
            <family val="0"/>
          </rPr>
          <t xml:space="preserve">
</t>
        </r>
      </text>
    </comment>
    <comment ref="C976" authorId="0">
      <text>
        <r>
          <rPr>
            <b/>
            <sz val="8"/>
            <rFont val="Tahoma"/>
            <family val="0"/>
          </rPr>
          <t>Julius: undercover who accopanied us to kopongo</t>
        </r>
        <r>
          <rPr>
            <sz val="8"/>
            <rFont val="Tahoma"/>
            <family val="0"/>
          </rPr>
          <t xml:space="preserve">
</t>
        </r>
      </text>
    </comment>
    <comment ref="C813" authorId="2">
      <text>
        <r>
          <rPr>
            <b/>
            <sz val="8"/>
            <rFont val="Tahoma"/>
            <family val="0"/>
          </rPr>
          <t>i26: Nsimalen-Nkolbison</t>
        </r>
        <r>
          <rPr>
            <sz val="8"/>
            <rFont val="Tahoma"/>
            <family val="0"/>
          </rPr>
          <t xml:space="preserve">
</t>
        </r>
      </text>
    </comment>
    <comment ref="C1075" authorId="2">
      <text>
        <r>
          <rPr>
            <b/>
            <sz val="8"/>
            <rFont val="Tahoma"/>
            <family val="0"/>
          </rPr>
          <t>i25: day of operation</t>
        </r>
        <r>
          <rPr>
            <sz val="8"/>
            <rFont val="Tahoma"/>
            <family val="0"/>
          </rPr>
          <t xml:space="preserve">
</t>
        </r>
      </text>
    </comment>
    <comment ref="C904" authorId="2">
      <text>
        <r>
          <rPr>
            <b/>
            <sz val="8"/>
            <rFont val="Tahoma"/>
            <family val="0"/>
          </rPr>
          <t>i5: day of operation</t>
        </r>
        <r>
          <rPr>
            <sz val="8"/>
            <rFont val="Tahoma"/>
            <family val="0"/>
          </rPr>
          <t xml:space="preserve">
</t>
        </r>
      </text>
    </comment>
    <comment ref="C914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916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917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911" authorId="2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12" authorId="2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13" authorId="2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15" authorId="2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49" authorId="2">
      <text>
        <r>
          <rPr>
            <b/>
            <sz val="8"/>
            <rFont val="Tahoma"/>
            <family val="0"/>
          </rPr>
          <t>i25: financial reports to Yaounde</t>
        </r>
        <r>
          <rPr>
            <sz val="8"/>
            <rFont val="Tahoma"/>
            <family val="0"/>
          </rPr>
          <t xml:space="preserve">
</t>
        </r>
      </text>
    </comment>
    <comment ref="C1011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1012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1013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1032" authorId="2">
      <text>
        <r>
          <rPr>
            <b/>
            <sz val="8"/>
            <rFont val="Tahoma"/>
            <family val="0"/>
          </rPr>
          <t>i5:Felix</t>
        </r>
        <r>
          <rPr>
            <sz val="8"/>
            <rFont val="Tahoma"/>
            <family val="0"/>
          </rPr>
          <t xml:space="preserve">
</t>
        </r>
      </text>
    </comment>
    <comment ref="C1077" authorId="2">
      <text>
        <r>
          <rPr>
            <b/>
            <sz val="8"/>
            <rFont val="Tahoma"/>
            <family val="0"/>
          </rPr>
          <t>i5: day of operation</t>
        </r>
        <r>
          <rPr>
            <sz val="8"/>
            <rFont val="Tahoma"/>
            <family val="0"/>
          </rPr>
          <t xml:space="preserve">
</t>
        </r>
      </text>
    </comment>
    <comment ref="C1083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1084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1085" authorId="2">
      <text>
        <r>
          <rPr>
            <b/>
            <sz val="8"/>
            <rFont val="Tahoma"/>
            <family val="0"/>
          </rPr>
          <t>i5: by taxi</t>
        </r>
      </text>
    </comment>
    <comment ref="C1086" authorId="2">
      <text>
        <r>
          <rPr>
            <b/>
            <sz val="8"/>
            <rFont val="Tahoma"/>
            <family val="0"/>
          </rPr>
          <t>i5: by taxi</t>
        </r>
      </text>
    </comment>
    <comment ref="C1087" authorId="2">
      <text>
        <r>
          <rPr>
            <b/>
            <sz val="8"/>
            <rFont val="Tahoma"/>
            <family val="0"/>
          </rPr>
          <t>i5: by private transport</t>
        </r>
      </text>
    </comment>
    <comment ref="C1095" authorId="2">
      <text>
        <r>
          <rPr>
            <b/>
            <sz val="8"/>
            <rFont val="Tahoma"/>
            <family val="0"/>
          </rPr>
          <t>i5: during operation</t>
        </r>
        <r>
          <rPr>
            <sz val="8"/>
            <rFont val="Tahoma"/>
            <family val="0"/>
          </rPr>
          <t xml:space="preserve">
</t>
        </r>
      </text>
    </comment>
    <comment ref="C1188" authorId="1">
      <text>
        <r>
          <rPr>
            <b/>
            <sz val="8"/>
            <rFont val="Tahoma"/>
            <family val="0"/>
          </rPr>
          <t>i5: call box.
Call Ofir, John, Julius</t>
        </r>
        <r>
          <rPr>
            <sz val="8"/>
            <rFont val="Tahoma"/>
            <family val="0"/>
          </rPr>
          <t xml:space="preserve">
</t>
        </r>
      </text>
    </comment>
    <comment ref="C1206" authorId="1">
      <text>
        <r>
          <rPr>
            <b/>
            <sz val="8"/>
            <rFont val="Tahoma"/>
            <family val="0"/>
          </rPr>
          <t>Sone: additional 2500 to verify information in Douala</t>
        </r>
        <r>
          <rPr>
            <sz val="8"/>
            <rFont val="Tahoma"/>
            <family val="0"/>
          </rPr>
          <t xml:space="preserve">
</t>
        </r>
      </text>
    </comment>
    <comment ref="C1245" authorId="2">
      <text>
        <r>
          <rPr>
            <b/>
            <sz val="8"/>
            <rFont val="Tahoma"/>
            <family val="0"/>
          </rPr>
          <t>i26: Michel to airport and back</t>
        </r>
        <r>
          <rPr>
            <sz val="8"/>
            <rFont val="Tahoma"/>
            <family val="0"/>
          </rPr>
          <t xml:space="preserve">
</t>
        </r>
      </text>
    </comment>
    <comment ref="C498" authorId="2">
      <text>
        <r>
          <rPr>
            <b/>
            <sz val="8"/>
            <rFont val="Tahoma"/>
            <family val="0"/>
          </rPr>
          <t>Louis: sim card and airtime</t>
        </r>
        <r>
          <rPr>
            <sz val="8"/>
            <rFont val="Tahoma"/>
            <family val="0"/>
          </rPr>
          <t xml:space="preserve">
1300N * 5.7 =7410CFA</t>
        </r>
      </text>
    </comment>
    <comment ref="C499" authorId="2">
      <text>
        <r>
          <rPr>
            <b/>
            <sz val="8"/>
            <rFont val="Tahoma"/>
            <family val="0"/>
          </rPr>
          <t>Louis: 400N *5.7=2280CFA</t>
        </r>
        <r>
          <rPr>
            <sz val="8"/>
            <rFont val="Tahoma"/>
            <family val="0"/>
          </rPr>
          <t xml:space="preserve">
</t>
        </r>
      </text>
    </comment>
    <comment ref="C500" authorId="2">
      <text>
        <r>
          <rPr>
            <b/>
            <sz val="8"/>
            <rFont val="Tahoma"/>
            <family val="0"/>
          </rPr>
          <t>Louis: 400N *5.7=2280CFA</t>
        </r>
        <r>
          <rPr>
            <sz val="8"/>
            <rFont val="Tahoma"/>
            <family val="0"/>
          </rPr>
          <t xml:space="preserve">
</t>
        </r>
      </text>
    </comment>
    <comment ref="C501" authorId="2">
      <text>
        <r>
          <rPr>
            <b/>
            <sz val="8"/>
            <rFont val="Tahoma"/>
            <family val="0"/>
          </rPr>
          <t>Louis: call box</t>
        </r>
        <r>
          <rPr>
            <sz val="8"/>
            <rFont val="Tahoma"/>
            <family val="0"/>
          </rPr>
          <t xml:space="preserve">
</t>
        </r>
      </text>
    </comment>
    <comment ref="C516" authorId="2">
      <text>
        <r>
          <rPr>
            <b/>
            <sz val="8"/>
            <rFont val="Tahoma"/>
            <family val="0"/>
          </rPr>
          <t>Louis: by byke</t>
        </r>
        <r>
          <rPr>
            <sz val="8"/>
            <rFont val="Tahoma"/>
            <family val="0"/>
          </rPr>
          <t xml:space="preserve">
</t>
        </r>
      </text>
    </comment>
    <comment ref="C517" authorId="2">
      <text>
        <r>
          <rPr>
            <b/>
            <sz val="8"/>
            <rFont val="Tahoma"/>
            <family val="0"/>
          </rPr>
          <t>Louis: by byke</t>
        </r>
        <r>
          <rPr>
            <sz val="8"/>
            <rFont val="Tahoma"/>
            <family val="0"/>
          </rPr>
          <t xml:space="preserve">
</t>
        </r>
      </text>
    </comment>
    <comment ref="C518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took private transport</t>
        </r>
      </text>
    </comment>
    <comment ref="C519" authorId="2">
      <text>
        <r>
          <rPr>
            <b/>
            <sz val="8"/>
            <rFont val="Tahoma"/>
            <family val="0"/>
          </rPr>
          <t>Louis: 3000N* 5.7=17100CFA</t>
        </r>
        <r>
          <rPr>
            <sz val="8"/>
            <rFont val="Tahoma"/>
            <family val="0"/>
          </rPr>
          <t xml:space="preserve">
</t>
        </r>
      </text>
    </comment>
    <comment ref="C520" authorId="2">
      <text>
        <r>
          <rPr>
            <b/>
            <sz val="8"/>
            <rFont val="Tahoma"/>
            <family val="0"/>
          </rPr>
          <t>Louis: 3000N* 5.7=17100CFA</t>
        </r>
        <r>
          <rPr>
            <sz val="8"/>
            <rFont val="Tahoma"/>
            <family val="0"/>
          </rPr>
          <t xml:space="preserve">
</t>
        </r>
      </text>
    </comment>
    <comment ref="C521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took private transport</t>
        </r>
      </text>
    </comment>
    <comment ref="C522" authorId="2">
      <text>
        <r>
          <rPr>
            <b/>
            <sz val="8"/>
            <rFont val="Tahoma"/>
            <family val="0"/>
          </rPr>
          <t>Louis: by private transport</t>
        </r>
        <r>
          <rPr>
            <sz val="8"/>
            <rFont val="Tahoma"/>
            <family val="0"/>
          </rPr>
          <t xml:space="preserve">
</t>
        </r>
      </text>
    </comment>
    <comment ref="C532" authorId="2">
      <text>
        <r>
          <rPr>
            <b/>
            <sz val="8"/>
            <rFont val="Tahoma"/>
            <family val="0"/>
          </rPr>
          <t>Louis: 800N * 5.7=4560CFA  in Maiduguri</t>
        </r>
        <r>
          <rPr>
            <sz val="8"/>
            <rFont val="Tahoma"/>
            <family val="0"/>
          </rPr>
          <t xml:space="preserve">
</t>
        </r>
      </text>
    </comment>
    <comment ref="C533" authorId="2">
      <text>
        <r>
          <rPr>
            <b/>
            <sz val="8"/>
            <rFont val="Tahoma"/>
            <family val="0"/>
          </rPr>
          <t>Louis: 1400N *5.7=7980CFA</t>
        </r>
        <r>
          <rPr>
            <sz val="8"/>
            <rFont val="Tahoma"/>
            <family val="0"/>
          </rPr>
          <t xml:space="preserve">
</t>
        </r>
      </text>
    </comment>
    <comment ref="C534" authorId="2">
      <text>
        <r>
          <rPr>
            <b/>
            <sz val="8"/>
            <rFont val="Tahoma"/>
            <family val="0"/>
          </rPr>
          <t>Louis: 500N *5.7=2850CFA</t>
        </r>
        <r>
          <rPr>
            <sz val="8"/>
            <rFont val="Tahoma"/>
            <family val="0"/>
          </rPr>
          <t xml:space="preserve">
</t>
        </r>
      </text>
    </comment>
    <comment ref="C535" authorId="2">
      <text>
        <r>
          <rPr>
            <b/>
            <sz val="8"/>
            <rFont val="Tahoma"/>
            <family val="0"/>
          </rPr>
          <t>Louis: 400N *5.7=2280CFA</t>
        </r>
        <r>
          <rPr>
            <sz val="8"/>
            <rFont val="Tahoma"/>
            <family val="0"/>
          </rPr>
          <t xml:space="preserve">
</t>
        </r>
      </text>
    </comment>
    <comment ref="C536" authorId="2">
      <text>
        <r>
          <rPr>
            <b/>
            <sz val="8"/>
            <rFont val="Tahoma"/>
            <family val="0"/>
          </rPr>
          <t>Louis: 1000N *5.7=5700CFA</t>
        </r>
        <r>
          <rPr>
            <sz val="8"/>
            <rFont val="Tahoma"/>
            <family val="0"/>
          </rPr>
          <t xml:space="preserve">
</t>
        </r>
      </text>
    </comment>
    <comment ref="C537" authorId="2">
      <text>
        <r>
          <rPr>
            <b/>
            <sz val="8"/>
            <rFont val="Tahoma"/>
            <family val="0"/>
          </rPr>
          <t>Louis: 400N *5.7=2280CFA</t>
        </r>
        <r>
          <rPr>
            <sz val="8"/>
            <rFont val="Tahoma"/>
            <family val="0"/>
          </rPr>
          <t xml:space="preserve">
</t>
        </r>
      </text>
    </comment>
    <comment ref="C538" authorId="2">
      <text>
        <r>
          <rPr>
            <b/>
            <sz val="8"/>
            <rFont val="Tahoma"/>
            <family val="0"/>
          </rPr>
          <t>Louis: 600N *5.7=3420CFA</t>
        </r>
        <r>
          <rPr>
            <sz val="8"/>
            <rFont val="Tahoma"/>
            <family val="0"/>
          </rPr>
          <t xml:space="preserve">
</t>
        </r>
      </text>
    </comment>
    <comment ref="C539" authorId="2">
      <text>
        <r>
          <rPr>
            <b/>
            <sz val="8"/>
            <rFont val="Tahoma"/>
            <family val="0"/>
          </rPr>
          <t>Louis: 600N *5.7=3420CFA</t>
        </r>
        <r>
          <rPr>
            <sz val="8"/>
            <rFont val="Tahoma"/>
            <family val="0"/>
          </rPr>
          <t xml:space="preserve">
</t>
        </r>
      </text>
    </comment>
    <comment ref="C540" authorId="2">
      <text>
        <r>
          <rPr>
            <b/>
            <sz val="8"/>
            <rFont val="Tahoma"/>
            <family val="0"/>
          </rPr>
          <t>Louis: 1400N *5.7=7980CFA</t>
        </r>
        <r>
          <rPr>
            <sz val="8"/>
            <rFont val="Tahoma"/>
            <family val="0"/>
          </rPr>
          <t xml:space="preserve">
</t>
        </r>
      </text>
    </comment>
    <comment ref="C546" authorId="2">
      <text>
        <r>
          <rPr>
            <b/>
            <sz val="8"/>
            <rFont val="Tahoma"/>
            <family val="0"/>
          </rPr>
          <t>Louis:</t>
        </r>
        <r>
          <rPr>
            <sz val="8"/>
            <rFont val="Tahoma"/>
            <family val="0"/>
          </rPr>
          <t xml:space="preserve">
1800N *5.7=10260CFA</t>
        </r>
      </text>
    </comment>
    <comment ref="C547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</t>
        </r>
      </text>
    </comment>
    <comment ref="C548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</t>
        </r>
      </text>
    </comment>
    <comment ref="C549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</t>
        </r>
      </text>
    </comment>
    <comment ref="C550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</t>
        </r>
      </text>
    </comment>
    <comment ref="C551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</t>
        </r>
      </text>
    </comment>
    <comment ref="C552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</t>
        </r>
      </text>
    </comment>
    <comment ref="C553" authorId="2">
      <text>
        <r>
          <rPr>
            <b/>
            <sz val="8"/>
            <rFont val="Tahoma"/>
            <family val="0"/>
          </rPr>
          <t>Louis: 2000N *5.7=11400CFA</t>
        </r>
        <r>
          <rPr>
            <sz val="8"/>
            <rFont val="Tahoma"/>
            <family val="0"/>
          </rPr>
          <t xml:space="preserve">
</t>
        </r>
      </text>
    </comment>
    <comment ref="C554" authorId="2">
      <text>
        <r>
          <rPr>
            <b/>
            <sz val="8"/>
            <rFont val="Tahoma"/>
            <family val="0"/>
          </rPr>
          <t>Louis:</t>
        </r>
        <r>
          <rPr>
            <sz val="8"/>
            <rFont val="Tahoma"/>
            <family val="0"/>
          </rPr>
          <t xml:space="preserve">
1800N *5.7=10260CFA</t>
        </r>
      </text>
    </comment>
    <comment ref="C562" authorId="2">
      <text>
        <r>
          <rPr>
            <b/>
            <sz val="8"/>
            <rFont val="Tahoma"/>
            <family val="0"/>
          </rPr>
          <t>Louis: 500N *5.7=2850CFA</t>
        </r>
        <r>
          <rPr>
            <sz val="8"/>
            <rFont val="Tahoma"/>
            <family val="0"/>
          </rPr>
          <t xml:space="preserve">
</t>
        </r>
      </text>
    </comment>
    <comment ref="C563" authorId="2">
      <text>
        <r>
          <rPr>
            <b/>
            <sz val="8"/>
            <rFont val="Tahoma"/>
            <family val="0"/>
          </rPr>
          <t>Louis: 500N *5.7=2850CFA</t>
        </r>
        <r>
          <rPr>
            <sz val="8"/>
            <rFont val="Tahoma"/>
            <family val="0"/>
          </rPr>
          <t xml:space="preserve">
</t>
        </r>
      </text>
    </comment>
    <comment ref="C564" authorId="2">
      <text>
        <r>
          <rPr>
            <b/>
            <sz val="8"/>
            <rFont val="Tahoma"/>
            <family val="0"/>
          </rPr>
          <t>Louis: 500N *5.7=2850CFA</t>
        </r>
        <r>
          <rPr>
            <sz val="8"/>
            <rFont val="Tahoma"/>
            <family val="0"/>
          </rPr>
          <t xml:space="preserve">
</t>
        </r>
      </text>
    </comment>
    <comment ref="C565" authorId="2">
      <text>
        <r>
          <rPr>
            <b/>
            <sz val="8"/>
            <rFont val="Tahoma"/>
            <family val="0"/>
          </rPr>
          <t>Louis: 600N *5.7=3420CFA</t>
        </r>
        <r>
          <rPr>
            <sz val="8"/>
            <rFont val="Tahoma"/>
            <family val="0"/>
          </rPr>
          <t xml:space="preserve">
</t>
        </r>
      </text>
    </comment>
    <comment ref="C566" authorId="2">
      <text>
        <r>
          <rPr>
            <b/>
            <sz val="8"/>
            <rFont val="Tahoma"/>
            <family val="0"/>
          </rPr>
          <t>Louis: 500N *5.7=2850CFA</t>
        </r>
        <r>
          <rPr>
            <sz val="8"/>
            <rFont val="Tahoma"/>
            <family val="0"/>
          </rPr>
          <t xml:space="preserve">
</t>
        </r>
      </text>
    </comment>
    <comment ref="C567" authorId="2">
      <text>
        <r>
          <rPr>
            <b/>
            <sz val="8"/>
            <rFont val="Tahoma"/>
            <family val="0"/>
          </rPr>
          <t>Louis: 600N *5.7=3420CFA</t>
        </r>
        <r>
          <rPr>
            <sz val="8"/>
            <rFont val="Tahoma"/>
            <family val="0"/>
          </rPr>
          <t xml:space="preserve">
</t>
        </r>
      </text>
    </comment>
    <comment ref="C568" authorId="2">
      <text>
        <r>
          <rPr>
            <b/>
            <sz val="8"/>
            <rFont val="Tahoma"/>
            <family val="0"/>
          </rPr>
          <t>Louis: 600N *5.7=3420CFA</t>
        </r>
        <r>
          <rPr>
            <sz val="8"/>
            <rFont val="Tahoma"/>
            <family val="0"/>
          </rPr>
          <t xml:space="preserve">
</t>
        </r>
      </text>
    </comment>
    <comment ref="C569" authorId="2">
      <text>
        <r>
          <rPr>
            <b/>
            <sz val="8"/>
            <rFont val="Tahoma"/>
            <family val="0"/>
          </rPr>
          <t>Louis: 600N *5.7=3420CFA</t>
        </r>
        <r>
          <rPr>
            <sz val="8"/>
            <rFont val="Tahoma"/>
            <family val="0"/>
          </rPr>
          <t xml:space="preserve">
</t>
        </r>
      </text>
    </comment>
    <comment ref="C575" authorId="2">
      <text>
        <r>
          <rPr>
            <b/>
            <sz val="8"/>
            <rFont val="Tahoma"/>
            <family val="0"/>
          </rPr>
          <t>Louis: 700N *5.7=3990CFA</t>
        </r>
        <r>
          <rPr>
            <sz val="8"/>
            <rFont val="Tahoma"/>
            <family val="0"/>
          </rPr>
          <t xml:space="preserve">
to informer Babba</t>
        </r>
      </text>
    </comment>
    <comment ref="C576" authorId="2">
      <text>
        <r>
          <rPr>
            <b/>
            <sz val="8"/>
            <rFont val="Tahoma"/>
            <family val="0"/>
          </rPr>
          <t>Louis: 1500N *5.7=8550CFA</t>
        </r>
        <r>
          <rPr>
            <sz val="8"/>
            <rFont val="Tahoma"/>
            <family val="0"/>
          </rPr>
          <t xml:space="preserve">
to informer Babba</t>
        </r>
      </text>
    </comment>
    <comment ref="C580" authorId="2">
      <text>
        <r>
          <rPr>
            <b/>
            <sz val="8"/>
            <rFont val="Tahoma"/>
            <family val="0"/>
          </rPr>
          <t>Louis: 600N *5.7=3420CFA</t>
        </r>
        <r>
          <rPr>
            <sz val="8"/>
            <rFont val="Tahoma"/>
            <family val="0"/>
          </rPr>
          <t xml:space="preserve">
Babba</t>
        </r>
      </text>
    </comment>
    <comment ref="C505" authorId="2">
      <text>
        <r>
          <rPr>
            <b/>
            <sz val="8"/>
            <rFont val="Tahoma"/>
            <family val="0"/>
          </rPr>
          <t>Louis: 200N * 5.7 =1140CFA</t>
        </r>
        <r>
          <rPr>
            <sz val="8"/>
            <rFont val="Tahoma"/>
            <family val="0"/>
          </rPr>
          <t xml:space="preserve">
</t>
        </r>
      </text>
    </comment>
    <comment ref="C506" authorId="2">
      <text>
        <r>
          <rPr>
            <b/>
            <sz val="8"/>
            <rFont val="Tahoma"/>
            <family val="0"/>
          </rPr>
          <t>Louis: 500N *5.7=2850CFA</t>
        </r>
        <r>
          <rPr>
            <sz val="8"/>
            <rFont val="Tahoma"/>
            <family val="0"/>
          </rPr>
          <t xml:space="preserve">
</t>
        </r>
      </text>
    </comment>
    <comment ref="C507" authorId="2">
      <text>
        <r>
          <rPr>
            <b/>
            <sz val="8"/>
            <rFont val="Tahoma"/>
            <family val="0"/>
          </rPr>
          <t>Louis: 500N *5.7=2850CFA</t>
        </r>
        <r>
          <rPr>
            <sz val="8"/>
            <rFont val="Tahoma"/>
            <family val="0"/>
          </rPr>
          <t xml:space="preserve">
</t>
        </r>
      </text>
    </comment>
    <comment ref="C508" authorId="2">
      <text>
        <r>
          <rPr>
            <b/>
            <sz val="8"/>
            <rFont val="Tahoma"/>
            <family val="0"/>
          </rPr>
          <t>Louis: 300N *5.7=1710CFA</t>
        </r>
        <r>
          <rPr>
            <sz val="8"/>
            <rFont val="Tahoma"/>
            <family val="0"/>
          </rPr>
          <t xml:space="preserve">
</t>
        </r>
      </text>
    </comment>
    <comment ref="C509" authorId="2">
      <text>
        <r>
          <rPr>
            <b/>
            <sz val="8"/>
            <rFont val="Tahoma"/>
            <family val="0"/>
          </rPr>
          <t>Louis: 700N *5.7=3990CFA</t>
        </r>
        <r>
          <rPr>
            <sz val="8"/>
            <rFont val="Tahoma"/>
            <family val="0"/>
          </rPr>
          <t xml:space="preserve">
</t>
        </r>
      </text>
    </comment>
    <comment ref="C1318" authorId="2">
      <text>
        <r>
          <rPr>
            <b/>
            <sz val="8"/>
            <rFont val="Tahoma"/>
            <family val="0"/>
          </rPr>
          <t>Julius: 2000 for operation Bafoussam</t>
        </r>
        <r>
          <rPr>
            <sz val="8"/>
            <rFont val="Tahoma"/>
            <family val="0"/>
          </rPr>
          <t xml:space="preserve">
</t>
        </r>
      </text>
    </comment>
    <comment ref="C1319" authorId="2">
      <text>
        <r>
          <rPr>
            <b/>
            <sz val="8"/>
            <rFont val="Tahoma"/>
            <family val="0"/>
          </rPr>
          <t>Julius: day of operation</t>
        </r>
        <r>
          <rPr>
            <sz val="8"/>
            <rFont val="Tahoma"/>
            <family val="0"/>
          </rPr>
          <t xml:space="preserve">
</t>
        </r>
      </text>
    </comment>
    <comment ref="C1325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26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27" authorId="2">
      <text>
        <r>
          <rPr>
            <b/>
            <sz val="8"/>
            <rFont val="Tahoma"/>
            <family val="0"/>
          </rPr>
          <t>Julius: private transport</t>
        </r>
      </text>
    </comment>
    <comment ref="C1328" authorId="2">
      <text>
        <r>
          <rPr>
            <b/>
            <sz val="8"/>
            <rFont val="Tahoma"/>
            <family val="0"/>
          </rPr>
          <t>Julius: hire to and back from Ndop</t>
        </r>
        <r>
          <rPr>
            <sz val="8"/>
            <rFont val="Tahoma"/>
            <family val="0"/>
          </rPr>
          <t xml:space="preserve">
</t>
        </r>
      </text>
    </comment>
    <comment ref="C1329" authorId="2">
      <text>
        <r>
          <rPr>
            <b/>
            <sz val="8"/>
            <rFont val="Tahoma"/>
            <family val="0"/>
          </rPr>
          <t>Julius: for first undercover</t>
        </r>
        <r>
          <rPr>
            <sz val="8"/>
            <rFont val="Tahoma"/>
            <family val="0"/>
          </rPr>
          <t xml:space="preserve">
</t>
        </r>
      </text>
    </comment>
    <comment ref="C1330" authorId="2">
      <text>
        <r>
          <rPr>
            <b/>
            <sz val="8"/>
            <rFont val="Tahoma"/>
            <family val="0"/>
          </rPr>
          <t>Julius: for second undercover</t>
        </r>
        <r>
          <rPr>
            <sz val="8"/>
            <rFont val="Tahoma"/>
            <family val="0"/>
          </rPr>
          <t xml:space="preserve">
</t>
        </r>
      </text>
    </comment>
    <comment ref="C1331" authorId="2">
      <text>
        <r>
          <rPr>
            <b/>
            <sz val="8"/>
            <rFont val="Tahoma"/>
            <family val="0"/>
          </rPr>
          <t>Julius: for first undercover</t>
        </r>
        <r>
          <rPr>
            <sz val="8"/>
            <rFont val="Tahoma"/>
            <family val="0"/>
          </rPr>
          <t xml:space="preserve">
</t>
        </r>
      </text>
    </comment>
    <comment ref="C1332" authorId="2">
      <text>
        <r>
          <rPr>
            <b/>
            <sz val="8"/>
            <rFont val="Tahoma"/>
            <family val="0"/>
          </rPr>
          <t>Julius: for second undercover</t>
        </r>
        <r>
          <rPr>
            <sz val="8"/>
            <rFont val="Tahoma"/>
            <family val="0"/>
          </rPr>
          <t xml:space="preserve">
</t>
        </r>
      </text>
    </comment>
    <comment ref="C1337" authorId="2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1353" authorId="2">
      <text>
        <r>
          <rPr>
            <b/>
            <sz val="8"/>
            <rFont val="Tahoma"/>
            <family val="0"/>
          </rPr>
          <t>Julius: first undercover</t>
        </r>
        <r>
          <rPr>
            <sz val="8"/>
            <rFont val="Tahoma"/>
            <family val="0"/>
          </rPr>
          <t xml:space="preserve">
</t>
        </r>
      </text>
    </comment>
    <comment ref="C1354" authorId="2">
      <text>
        <r>
          <rPr>
            <b/>
            <sz val="8"/>
            <rFont val="Tahoma"/>
            <family val="0"/>
          </rPr>
          <t>Julius: second undercover</t>
        </r>
        <r>
          <rPr>
            <sz val="8"/>
            <rFont val="Tahoma"/>
            <family val="0"/>
          </rPr>
          <t xml:space="preserve">
</t>
        </r>
      </text>
    </comment>
    <comment ref="C1355" authorId="2">
      <text>
        <r>
          <rPr>
            <b/>
            <sz val="8"/>
            <rFont val="Tahoma"/>
            <family val="0"/>
          </rPr>
          <t>Julius: first undercover for mission in Ndop</t>
        </r>
        <r>
          <rPr>
            <sz val="8"/>
            <rFont val="Tahoma"/>
            <family val="0"/>
          </rPr>
          <t xml:space="preserve">
</t>
        </r>
      </text>
    </comment>
    <comment ref="C1356" authorId="2">
      <text>
        <r>
          <rPr>
            <b/>
            <sz val="8"/>
            <rFont val="Tahoma"/>
            <family val="0"/>
          </rPr>
          <t>Julius: second undercover for mission in Ndop</t>
        </r>
        <r>
          <rPr>
            <sz val="8"/>
            <rFont val="Tahoma"/>
            <family val="0"/>
          </rPr>
          <t xml:space="preserve">
</t>
        </r>
      </text>
    </comment>
    <comment ref="C1357" authorId="2">
      <text>
        <r>
          <rPr>
            <b/>
            <sz val="8"/>
            <rFont val="Tahoma"/>
            <family val="0"/>
          </rPr>
          <t>Julius: first undercover for Ndop mission</t>
        </r>
        <r>
          <rPr>
            <sz val="8"/>
            <rFont val="Tahoma"/>
            <family val="0"/>
          </rPr>
          <t xml:space="preserve">
</t>
        </r>
      </text>
    </comment>
    <comment ref="C1358" authorId="2">
      <text>
        <r>
          <rPr>
            <b/>
            <sz val="8"/>
            <rFont val="Tahoma"/>
            <family val="0"/>
          </rPr>
          <t>Julius: second undercover for Ndop mission</t>
        </r>
        <r>
          <rPr>
            <sz val="8"/>
            <rFont val="Tahoma"/>
            <family val="0"/>
          </rPr>
          <t xml:space="preserve">
</t>
        </r>
      </text>
    </comment>
    <comment ref="C1362" authorId="2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</t>
        </r>
      </text>
    </comment>
    <comment ref="C1363" authorId="2">
      <text>
        <r>
          <rPr>
            <b/>
            <sz val="8"/>
            <rFont val="Tahoma"/>
            <family val="0"/>
          </rPr>
          <t>Julius: second  police</t>
        </r>
        <r>
          <rPr>
            <sz val="8"/>
            <rFont val="Tahoma"/>
            <family val="0"/>
          </rPr>
          <t xml:space="preserve">
</t>
        </r>
      </text>
    </comment>
    <comment ref="C1364" authorId="2">
      <text>
        <r>
          <rPr>
            <b/>
            <sz val="8"/>
            <rFont val="Tahoma"/>
            <family val="0"/>
          </rPr>
          <t>Julius: Third  police</t>
        </r>
        <r>
          <rPr>
            <sz val="8"/>
            <rFont val="Tahoma"/>
            <family val="0"/>
          </rPr>
          <t xml:space="preserve">
</t>
        </r>
      </text>
    </comment>
    <comment ref="C1365" authorId="2">
      <text>
        <r>
          <rPr>
            <b/>
            <sz val="8"/>
            <rFont val="Tahoma"/>
            <family val="0"/>
          </rPr>
          <t>Julius: fourth  police</t>
        </r>
        <r>
          <rPr>
            <sz val="8"/>
            <rFont val="Tahoma"/>
            <family val="0"/>
          </rPr>
          <t xml:space="preserve">
</t>
        </r>
      </text>
    </comment>
    <comment ref="C1375" authorId="2">
      <text>
        <r>
          <rPr>
            <b/>
            <sz val="8"/>
            <rFont val="Tahoma"/>
            <family val="0"/>
          </rPr>
          <t>Julius: day of operation</t>
        </r>
        <r>
          <rPr>
            <sz val="8"/>
            <rFont val="Tahoma"/>
            <family val="0"/>
          </rPr>
          <t xml:space="preserve">
</t>
        </r>
      </text>
    </comment>
    <comment ref="C1379" authorId="2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1383" authorId="2">
      <text>
        <r>
          <rPr>
            <b/>
            <sz val="8"/>
            <rFont val="Tahoma"/>
            <family val="0"/>
          </rPr>
          <t>Julius: first undercover</t>
        </r>
        <r>
          <rPr>
            <sz val="8"/>
            <rFont val="Tahoma"/>
            <family val="0"/>
          </rPr>
          <t xml:space="preserve">
</t>
        </r>
      </text>
    </comment>
    <comment ref="C1384" authorId="2">
      <text>
        <r>
          <rPr>
            <b/>
            <sz val="8"/>
            <rFont val="Tahoma"/>
            <family val="0"/>
          </rPr>
          <t>Julius: second undercover</t>
        </r>
        <r>
          <rPr>
            <sz val="8"/>
            <rFont val="Tahoma"/>
            <family val="0"/>
          </rPr>
          <t xml:space="preserve">
</t>
        </r>
      </text>
    </comment>
    <comment ref="C1388" authorId="2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</t>
        </r>
      </text>
    </comment>
    <comment ref="C1389" authorId="2">
      <text>
        <r>
          <rPr>
            <b/>
            <sz val="8"/>
            <rFont val="Tahoma"/>
            <family val="0"/>
          </rPr>
          <t>Julius: second  police</t>
        </r>
        <r>
          <rPr>
            <sz val="8"/>
            <rFont val="Tahoma"/>
            <family val="0"/>
          </rPr>
          <t xml:space="preserve">
</t>
        </r>
      </text>
    </comment>
    <comment ref="C1390" authorId="2">
      <text>
        <r>
          <rPr>
            <b/>
            <sz val="8"/>
            <rFont val="Tahoma"/>
            <family val="0"/>
          </rPr>
          <t>Julius: Third  police</t>
        </r>
        <r>
          <rPr>
            <sz val="8"/>
            <rFont val="Tahoma"/>
            <family val="0"/>
          </rPr>
          <t xml:space="preserve">
</t>
        </r>
      </text>
    </comment>
    <comment ref="C1391" authorId="2">
      <text>
        <r>
          <rPr>
            <b/>
            <sz val="8"/>
            <rFont val="Tahoma"/>
            <family val="0"/>
          </rPr>
          <t>Julius: fourth  police</t>
        </r>
        <r>
          <rPr>
            <sz val="8"/>
            <rFont val="Tahoma"/>
            <family val="0"/>
          </rPr>
          <t xml:space="preserve">
</t>
        </r>
      </text>
    </comment>
    <comment ref="C702" authorId="0">
      <text>
        <r>
          <rPr>
            <b/>
            <sz val="8"/>
            <rFont val="Tahoma"/>
            <family val="0"/>
          </rPr>
          <t>Manfred:  kelvin</t>
        </r>
        <r>
          <rPr>
            <sz val="8"/>
            <rFont val="Tahoma"/>
            <family val="0"/>
          </rPr>
          <t xml:space="preserve">
</t>
        </r>
      </text>
    </comment>
    <comment ref="C1280" authorId="2">
      <text>
        <r>
          <rPr>
            <b/>
            <sz val="8"/>
            <rFont val="Tahoma"/>
            <family val="0"/>
          </rPr>
          <t>i26: Nkolbisson-mokolo-nsam.
Guarantee-round point-round point gare-mile 17-great soppo</t>
        </r>
        <r>
          <rPr>
            <sz val="8"/>
            <rFont val="Tahoma"/>
            <family val="0"/>
          </rPr>
          <t xml:space="preserve">
</t>
        </r>
      </text>
    </comment>
    <comment ref="C1281" authorId="2">
      <text>
        <r>
          <rPr>
            <b/>
            <sz val="8"/>
            <rFont val="Tahoma"/>
            <family val="0"/>
          </rPr>
          <t>i26: myself and 2 police men</t>
        </r>
        <r>
          <rPr>
            <sz val="8"/>
            <rFont val="Tahoma"/>
            <family val="0"/>
          </rPr>
          <t xml:space="preserve">
</t>
        </r>
      </text>
    </comment>
    <comment ref="C1282" authorId="2">
      <text>
        <r>
          <rPr>
            <b/>
            <sz val="8"/>
            <rFont val="Tahoma"/>
            <family val="0"/>
          </rPr>
          <t>i26: myself and 2 police men</t>
        </r>
        <r>
          <rPr>
            <sz val="8"/>
            <rFont val="Tahoma"/>
            <family val="0"/>
          </rPr>
          <t xml:space="preserve">
</t>
        </r>
      </text>
    </comment>
    <comment ref="C1295" authorId="2">
      <text>
        <r>
          <rPr>
            <b/>
            <sz val="8"/>
            <rFont val="Tahoma"/>
            <family val="0"/>
          </rPr>
          <t>i26: manager first trust bank Buea</t>
        </r>
        <r>
          <rPr>
            <sz val="8"/>
            <rFont val="Tahoma"/>
            <family val="0"/>
          </rPr>
          <t xml:space="preserve">
</t>
        </r>
      </text>
    </comment>
    <comment ref="C1296" authorId="2">
      <text>
        <r>
          <rPr>
            <b/>
            <sz val="8"/>
            <rFont val="Tahoma"/>
            <family val="0"/>
          </rPr>
          <t>i26: Adolf</t>
        </r>
        <r>
          <rPr>
            <sz val="8"/>
            <rFont val="Tahoma"/>
            <family val="0"/>
          </rPr>
          <t xml:space="preserve">
</t>
        </r>
      </text>
    </comment>
    <comment ref="C1297" authorId="2">
      <text>
        <r>
          <rPr>
            <b/>
            <sz val="8"/>
            <rFont val="Tahoma"/>
            <family val="0"/>
          </rPr>
          <t>i26: Ntoko</t>
        </r>
        <r>
          <rPr>
            <sz val="8"/>
            <rFont val="Tahoma"/>
            <family val="0"/>
          </rPr>
          <t xml:space="preserve">
</t>
        </r>
      </text>
    </comment>
    <comment ref="C1298" authorId="2">
      <text>
        <r>
          <rPr>
            <b/>
            <sz val="8"/>
            <rFont val="Tahoma"/>
            <family val="0"/>
          </rPr>
          <t>i26: Jessy of money gram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Julius: for first undercover to monitor dealer</t>
        </r>
        <r>
          <rPr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Julius: for second undercover to monitor dealer</t>
        </r>
        <r>
          <rPr>
            <sz val="8"/>
            <rFont val="Tahoma"/>
            <family val="0"/>
          </rPr>
          <t xml:space="preserve">
</t>
        </r>
      </text>
    </comment>
    <comment ref="C62" authorId="2">
      <text>
        <r>
          <rPr>
            <b/>
            <sz val="8"/>
            <rFont val="Tahoma"/>
            <family val="0"/>
          </rPr>
          <t>Julius:during attempt of operation</t>
        </r>
        <r>
          <rPr>
            <sz val="8"/>
            <rFont val="Tahoma"/>
            <family val="0"/>
          </rPr>
          <t xml:space="preserve">
</t>
        </r>
      </text>
    </comment>
    <comment ref="C926" authorId="2">
      <text>
        <r>
          <rPr>
            <b/>
            <sz val="8"/>
            <rFont val="Tahoma"/>
            <family val="0"/>
          </rPr>
          <t>i5: during operation</t>
        </r>
        <r>
          <rPr>
            <sz val="8"/>
            <rFont val="Tahoma"/>
            <family val="0"/>
          </rPr>
          <t xml:space="preserve">
</t>
        </r>
      </text>
    </comment>
    <comment ref="C657" authorId="2">
      <text>
        <r>
          <rPr>
            <b/>
            <sz val="8"/>
            <rFont val="Tahoma"/>
            <family val="0"/>
          </rPr>
          <t>Miranda: Serbian</t>
        </r>
        <r>
          <rPr>
            <sz val="8"/>
            <rFont val="Tahoma"/>
            <family val="0"/>
          </rPr>
          <t xml:space="preserve">
</t>
        </r>
      </text>
    </comment>
    <comment ref="C658" authorId="2">
      <text>
        <r>
          <rPr>
            <b/>
            <sz val="8"/>
            <rFont val="Tahoma"/>
            <family val="0"/>
          </rPr>
          <t>Miranda: Serbian</t>
        </r>
        <r>
          <rPr>
            <sz val="8"/>
            <rFont val="Tahoma"/>
            <family val="0"/>
          </rPr>
          <t xml:space="preserve">
</t>
        </r>
      </text>
    </comment>
    <comment ref="C659" authorId="2">
      <text>
        <r>
          <rPr>
            <b/>
            <sz val="8"/>
            <rFont val="Tahoma"/>
            <family val="0"/>
          </rPr>
          <t>Miranda: Serbian</t>
        </r>
        <r>
          <rPr>
            <sz val="8"/>
            <rFont val="Tahoma"/>
            <family val="0"/>
          </rPr>
          <t xml:space="preserve">
</t>
        </r>
      </text>
    </comment>
    <comment ref="C660" authorId="2">
      <text>
        <r>
          <rPr>
            <b/>
            <sz val="8"/>
            <rFont val="Tahoma"/>
            <family val="0"/>
          </rPr>
          <t>Miranda: Serbian</t>
        </r>
        <r>
          <rPr>
            <sz val="8"/>
            <rFont val="Tahoma"/>
            <family val="0"/>
          </rPr>
          <t xml:space="preserve">
</t>
        </r>
      </text>
    </comment>
    <comment ref="C1168" authorId="2">
      <text>
        <r>
          <rPr>
            <b/>
            <sz val="8"/>
            <rFont val="Tahoma"/>
            <family val="0"/>
          </rPr>
          <t>George: mistakenly washed receipt in his dress</t>
        </r>
        <r>
          <rPr>
            <sz val="8"/>
            <rFont val="Tahoma"/>
            <family val="0"/>
          </rPr>
          <t xml:space="preserve">
</t>
        </r>
      </text>
    </comment>
    <comment ref="C1132" authorId="2">
      <text>
        <r>
          <rPr>
            <b/>
            <sz val="8"/>
            <rFont val="Tahoma"/>
            <family val="0"/>
          </rPr>
          <t>Manfred: by byke</t>
        </r>
        <r>
          <rPr>
            <sz val="8"/>
            <rFont val="Tahoma"/>
            <family val="0"/>
          </rPr>
          <t xml:space="preserve">
</t>
        </r>
      </text>
    </comment>
    <comment ref="C1133" authorId="2">
      <text>
        <r>
          <rPr>
            <b/>
            <sz val="8"/>
            <rFont val="Tahoma"/>
            <family val="0"/>
          </rPr>
          <t>Manfred: by byke</t>
        </r>
        <r>
          <rPr>
            <sz val="8"/>
            <rFont val="Tahoma"/>
            <family val="0"/>
          </rPr>
          <t xml:space="preserve">
</t>
        </r>
      </text>
    </comment>
    <comment ref="C1253" authorId="2">
      <text>
        <r>
          <rPr>
            <b/>
            <sz val="8"/>
            <rFont val="Tahoma"/>
            <family val="0"/>
          </rPr>
          <t>i26: packaged meat</t>
        </r>
        <r>
          <rPr>
            <sz val="8"/>
            <rFont val="Tahoma"/>
            <family val="0"/>
          </rPr>
          <t xml:space="preserve">
to send abroad by air to France to try if meat can be sent through the airport</t>
        </r>
      </text>
    </comment>
    <comment ref="C1249" authorId="2">
      <text>
        <r>
          <rPr>
            <b/>
            <sz val="8"/>
            <rFont val="Tahoma"/>
            <family val="0"/>
          </rPr>
          <t>i26: Michel</t>
        </r>
        <r>
          <rPr>
            <sz val="8"/>
            <rFont val="Tahoma"/>
            <family val="0"/>
          </rPr>
          <t xml:space="preserve">
</t>
        </r>
      </text>
    </comment>
    <comment ref="C1049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81" authorId="2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9" authorId="2">
      <text>
        <r>
          <rPr>
            <b/>
            <sz val="8"/>
            <rFont val="Tahoma"/>
            <family val="0"/>
          </rPr>
          <t>Mme Eunice:</t>
        </r>
        <r>
          <rPr>
            <sz val="8"/>
            <rFont val="Tahoma"/>
            <family val="0"/>
          </rPr>
          <t xml:space="preserve">
for secret camara</t>
        </r>
      </text>
    </comment>
    <comment ref="C220" authorId="2">
      <text>
        <r>
          <rPr>
            <b/>
            <sz val="8"/>
            <rFont val="Tahoma"/>
            <family val="0"/>
          </rPr>
          <t>Mme Eunice:</t>
        </r>
        <r>
          <rPr>
            <sz val="8"/>
            <rFont val="Tahoma"/>
            <family val="0"/>
          </rPr>
          <t xml:space="preserve">
x 4 bottles</t>
        </r>
      </text>
    </comment>
    <comment ref="C93" authorId="2">
      <text>
        <r>
          <rPr>
            <b/>
            <sz val="8"/>
            <rFont val="Tahoma"/>
            <family val="0"/>
          </rPr>
          <t>i5: dealer Ismael</t>
        </r>
        <r>
          <rPr>
            <sz val="8"/>
            <rFont val="Tahoma"/>
            <family val="0"/>
          </rPr>
          <t xml:space="preserve">
</t>
        </r>
      </text>
    </comment>
    <comment ref="C94" authorId="2">
      <text>
        <r>
          <rPr>
            <b/>
            <sz val="8"/>
            <rFont val="Tahoma"/>
            <family val="0"/>
          </rPr>
          <t>i5: police officer</t>
        </r>
        <r>
          <rPr>
            <sz val="8"/>
            <rFont val="Tahoma"/>
            <family val="0"/>
          </rPr>
          <t xml:space="preserve">
</t>
        </r>
      </text>
    </comment>
    <comment ref="C1408" authorId="1">
      <text>
        <r>
          <rPr>
            <b/>
            <sz val="8"/>
            <rFont val="Tahoma"/>
            <family val="0"/>
          </rPr>
          <t>Horline: additional 3000 for Djoum operation</t>
        </r>
        <r>
          <rPr>
            <sz val="8"/>
            <rFont val="Tahoma"/>
            <family val="0"/>
          </rPr>
          <t xml:space="preserve">
</t>
        </r>
      </text>
    </comment>
    <comment ref="C1409" authorId="1">
      <text>
        <r>
          <rPr>
            <b/>
            <sz val="8"/>
            <rFont val="Tahoma"/>
            <family val="0"/>
          </rPr>
          <t>Horline: additional 4000 to call Aristide and M. Mbuam in Bafoussam and follow up of Djoum</t>
        </r>
        <r>
          <rPr>
            <sz val="8"/>
            <rFont val="Tahoma"/>
            <family val="0"/>
          </rPr>
          <t xml:space="preserve">
</t>
        </r>
      </text>
    </comment>
    <comment ref="C1412" authorId="1">
      <text>
        <r>
          <rPr>
            <b/>
            <sz val="8"/>
            <rFont val="Tahoma"/>
            <family val="0"/>
          </rPr>
          <t>Horline: additional 3000 for Djoum case</t>
        </r>
        <r>
          <rPr>
            <sz val="8"/>
            <rFont val="Tahoma"/>
            <family val="0"/>
          </rPr>
          <t xml:space="preserve">
</t>
        </r>
      </text>
    </comment>
    <comment ref="C1416" authorId="0">
      <text>
        <r>
          <rPr>
            <b/>
            <sz val="8"/>
            <rFont val="Tahoma"/>
            <family val="0"/>
          </rPr>
          <t>Horline: additional 5000 for case Djoum</t>
        </r>
        <r>
          <rPr>
            <sz val="8"/>
            <rFont val="Tahoma"/>
            <family val="0"/>
          </rPr>
          <t xml:space="preserve">
</t>
        </r>
      </text>
    </comment>
    <comment ref="C1417" authorId="0">
      <text>
        <r>
          <rPr>
            <b/>
            <sz val="8"/>
            <rFont val="Tahoma"/>
            <family val="0"/>
          </rPr>
          <t>Horline: additional 9000 credit for Djoum case</t>
        </r>
        <r>
          <rPr>
            <sz val="8"/>
            <rFont val="Tahoma"/>
            <family val="0"/>
          </rPr>
          <t xml:space="preserve">
</t>
        </r>
      </text>
    </comment>
    <comment ref="C1420" authorId="2">
      <text>
        <r>
          <rPr>
            <b/>
            <sz val="8"/>
            <rFont val="Tahoma"/>
            <family val="0"/>
          </rPr>
          <t>Horline: additional 2000 for new recuit</t>
        </r>
        <r>
          <rPr>
            <sz val="8"/>
            <rFont val="Tahoma"/>
            <family val="0"/>
          </rPr>
          <t xml:space="preserve">
</t>
        </r>
      </text>
    </comment>
    <comment ref="C1421" authorId="2">
      <text>
        <r>
          <rPr>
            <b/>
            <sz val="8"/>
            <rFont val="Tahoma"/>
            <family val="0"/>
          </rPr>
          <t>Horline: additional 4000 for Djoum and interviewees</t>
        </r>
        <r>
          <rPr>
            <sz val="8"/>
            <rFont val="Tahoma"/>
            <family val="0"/>
          </rPr>
          <t xml:space="preserve">
</t>
        </r>
      </text>
    </comment>
    <comment ref="C1427" authorId="2">
      <text>
        <r>
          <rPr>
            <b/>
            <sz val="8"/>
            <rFont val="Tahoma"/>
            <family val="0"/>
          </rPr>
          <t>Horline: additional 2000 for Djoum case</t>
        </r>
        <r>
          <rPr>
            <sz val="8"/>
            <rFont val="Tahoma"/>
            <family val="0"/>
          </rPr>
          <t xml:space="preserve">
</t>
        </r>
      </text>
    </comment>
    <comment ref="C1428" authorId="2">
      <text>
        <r>
          <rPr>
            <b/>
            <sz val="8"/>
            <rFont val="Tahoma"/>
            <family val="0"/>
          </rPr>
          <t>Horline: additional 5000 for operation in Bafoussam</t>
        </r>
        <r>
          <rPr>
            <sz val="8"/>
            <rFont val="Tahoma"/>
            <family val="0"/>
          </rPr>
          <t xml:space="preserve">
</t>
        </r>
      </text>
    </comment>
    <comment ref="C1430" authorId="2">
      <text>
        <r>
          <rPr>
            <b/>
            <sz val="8"/>
            <rFont val="Tahoma"/>
            <family val="0"/>
          </rPr>
          <t>Horline: day of operation</t>
        </r>
        <r>
          <rPr>
            <sz val="8"/>
            <rFont val="Tahoma"/>
            <family val="0"/>
          </rPr>
          <t xml:space="preserve">
</t>
        </r>
      </text>
    </comment>
    <comment ref="C1431" authorId="2">
      <text>
        <r>
          <rPr>
            <b/>
            <sz val="8"/>
            <rFont val="Tahoma"/>
            <family val="0"/>
          </rPr>
          <t>Horline:2000 for operation Bafoussam</t>
        </r>
        <r>
          <rPr>
            <sz val="8"/>
            <rFont val="Tahoma"/>
            <family val="0"/>
          </rPr>
          <t xml:space="preserve">
</t>
        </r>
      </text>
    </comment>
    <comment ref="C1438" authorId="1">
      <text>
        <r>
          <rPr>
            <sz val="8"/>
            <rFont val="Tahoma"/>
            <family val="0"/>
          </rPr>
          <t xml:space="preserve">Aristide: was ask to keep 2000 for the next day
</t>
        </r>
      </text>
    </comment>
    <comment ref="C1465" authorId="1">
      <text>
        <r>
          <rPr>
            <b/>
            <sz val="8"/>
            <rFont val="Tahoma"/>
            <family val="0"/>
          </rPr>
          <t>Josias: additional 5000 for Djoum case</t>
        </r>
        <r>
          <rPr>
            <sz val="8"/>
            <rFont val="Tahoma"/>
            <family val="0"/>
          </rPr>
          <t xml:space="preserve">
</t>
        </r>
      </text>
    </comment>
    <comment ref="C1491" authorId="1">
      <text>
        <r>
          <rPr>
            <b/>
            <sz val="8"/>
            <rFont val="Tahoma"/>
            <family val="0"/>
          </rPr>
          <t>Mbuam: Djoum case</t>
        </r>
        <r>
          <rPr>
            <sz val="8"/>
            <rFont val="Tahoma"/>
            <family val="0"/>
          </rPr>
          <t xml:space="preserve">
</t>
        </r>
      </text>
    </comment>
    <comment ref="C1505" authorId="0">
      <text>
        <r>
          <rPr>
            <b/>
            <sz val="8"/>
            <rFont val="Tahoma"/>
            <family val="0"/>
          </rPr>
          <t>Legal: District officer of Djoum</t>
        </r>
        <r>
          <rPr>
            <sz val="8"/>
            <rFont val="Tahoma"/>
            <family val="0"/>
          </rPr>
          <t xml:space="preserve">
</t>
        </r>
      </text>
    </comment>
    <comment ref="C1509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sending letter and pv of ecoguard case in Djoum to PR Gle of ebolowa</t>
        </r>
      </text>
    </comment>
    <comment ref="C1513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sending letter and pv of ecoguard case in Djoum to PR Gle of ebolowa</t>
        </r>
      </text>
    </comment>
    <comment ref="C1547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motortaxi couldn't provide the receipt</t>
        </r>
      </text>
    </comment>
    <comment ref="C1548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motortaxi couldn't provide the receipt</t>
        </r>
      </text>
    </comment>
    <comment ref="C1577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taxi in yaounde</t>
        </r>
      </text>
    </comment>
    <comment ref="C1593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special taxi to deposit the memo on djoum issuer in MINFOF</t>
        </r>
      </text>
    </comment>
    <comment ref="C1658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arsitide was force to sleep one more night because of car break in bafang</t>
        </r>
      </text>
    </comment>
    <comment ref="C1718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search warrant against the driver of the truck seized in djoum</t>
        </r>
      </text>
    </comment>
    <comment ref="C1739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josias got sick in djoum, LAGA provide him this medecine and send aimé to give</t>
        </r>
      </text>
    </comment>
    <comment ref="C1763" authorId="1">
      <text>
        <r>
          <rPr>
            <b/>
            <sz val="8"/>
            <rFont val="Tahoma"/>
            <family val="0"/>
          </rPr>
          <t>Vincent: additional 2500 for Taiping 4</t>
        </r>
        <r>
          <rPr>
            <sz val="8"/>
            <rFont val="Tahoma"/>
            <family val="0"/>
          </rPr>
          <t xml:space="preserve">
</t>
        </r>
      </text>
    </comment>
    <comment ref="C1781" authorId="2">
      <text>
        <r>
          <rPr>
            <b/>
            <sz val="8"/>
            <rFont val="Tahoma"/>
            <family val="0"/>
          </rPr>
          <t>Vincent: operation Bafoussam</t>
        </r>
        <r>
          <rPr>
            <sz val="8"/>
            <rFont val="Tahoma"/>
            <family val="0"/>
          </rPr>
          <t xml:space="preserve">
</t>
        </r>
      </text>
    </comment>
    <comment ref="C1807" authorId="2">
      <text>
        <r>
          <rPr>
            <b/>
            <sz val="8"/>
            <rFont val="Tahoma"/>
            <family val="0"/>
          </rPr>
          <t>Cynthia: operation Bafoussam</t>
        </r>
        <r>
          <rPr>
            <sz val="8"/>
            <rFont val="Tahoma"/>
            <family val="0"/>
          </rPr>
          <t xml:space="preserve">
</t>
        </r>
      </text>
    </comment>
    <comment ref="C1811" authorId="2">
      <text>
        <r>
          <rPr>
            <b/>
            <sz val="8"/>
            <rFont val="Tahoma"/>
            <family val="0"/>
          </rPr>
          <t>cynthia: 2500 instruct Anna  in office</t>
        </r>
        <r>
          <rPr>
            <sz val="8"/>
            <rFont val="Tahoma"/>
            <family val="0"/>
          </rPr>
          <t xml:space="preserve">
</t>
        </r>
      </text>
    </comment>
    <comment ref="C1822" authorId="4">
      <text>
        <r>
          <rPr>
            <b/>
            <sz val="10"/>
            <rFont val="Tahoma"/>
            <family val="0"/>
          </rPr>
          <t>cynthia:</t>
        </r>
        <r>
          <rPr>
            <sz val="10"/>
            <rFont val="Tahoma"/>
            <family val="0"/>
          </rPr>
          <t xml:space="preserve">
3 minutes call to cynthia</t>
        </r>
      </text>
    </comment>
    <comment ref="C1823" authorId="4">
      <text>
        <r>
          <rPr>
            <b/>
            <sz val="10"/>
            <rFont val="Tahoma"/>
            <family val="0"/>
          </rPr>
          <t>cynthia:eunice-400, ofir-200, vincent-300, elvis-100</t>
        </r>
        <r>
          <rPr>
            <sz val="10"/>
            <rFont val="Tahoma"/>
            <family val="0"/>
          </rPr>
          <t xml:space="preserve">
</t>
        </r>
      </text>
    </comment>
    <comment ref="C1828" authorId="4">
      <text>
        <r>
          <rPr>
            <b/>
            <sz val="10"/>
            <rFont val="Tahoma"/>
            <family val="0"/>
          </rPr>
          <t>cynthia :uploading youtube</t>
        </r>
        <r>
          <rPr>
            <sz val="10"/>
            <rFont val="Tahoma"/>
            <family val="0"/>
          </rPr>
          <t xml:space="preserve">
</t>
        </r>
      </text>
    </comment>
    <comment ref="C1829" authorId="4">
      <text>
        <r>
          <rPr>
            <b/>
            <sz val="10"/>
            <rFont val="Tahoma"/>
            <family val="0"/>
          </rPr>
          <t xml:space="preserve">cynthia:downloading youtube </t>
        </r>
        <r>
          <rPr>
            <sz val="10"/>
            <rFont val="Tahoma"/>
            <family val="0"/>
          </rPr>
          <t xml:space="preserve">
</t>
        </r>
      </text>
    </comment>
    <comment ref="C1830" authorId="4">
      <text>
        <r>
          <rPr>
            <b/>
            <sz val="10"/>
            <rFont val="Tahoma"/>
            <family val="0"/>
          </rPr>
          <t>cynthia:updating you tube</t>
        </r>
        <r>
          <rPr>
            <sz val="10"/>
            <rFont val="Tahoma"/>
            <family val="0"/>
          </rPr>
          <t xml:space="preserve">
</t>
        </r>
      </text>
    </comment>
    <comment ref="C1831" authorId="4">
      <text>
        <r>
          <rPr>
            <b/>
            <sz val="10"/>
            <rFont val="Tahoma"/>
            <family val="0"/>
          </rPr>
          <t>cynthia:updating you tube</t>
        </r>
        <r>
          <rPr>
            <sz val="10"/>
            <rFont val="Tahoma"/>
            <family val="0"/>
          </rPr>
          <t xml:space="preserve">
</t>
        </r>
      </text>
    </comment>
    <comment ref="C1832" authorId="4">
      <text>
        <r>
          <rPr>
            <b/>
            <sz val="10"/>
            <rFont val="Tahoma"/>
            <family val="0"/>
          </rPr>
          <t>cynthia:updating you tube</t>
        </r>
        <r>
          <rPr>
            <sz val="10"/>
            <rFont val="Tahoma"/>
            <family val="0"/>
          </rPr>
          <t xml:space="preserve">
</t>
        </r>
      </text>
    </comment>
    <comment ref="C1833" authorId="4">
      <text>
        <r>
          <rPr>
            <b/>
            <sz val="10"/>
            <rFont val="Tahoma"/>
            <family val="0"/>
          </rPr>
          <t>cynthia:updating you tube</t>
        </r>
        <r>
          <rPr>
            <sz val="10"/>
            <rFont val="Tahoma"/>
            <family val="0"/>
          </rPr>
          <t xml:space="preserve">
</t>
        </r>
      </text>
    </comment>
    <comment ref="C1834" authorId="4">
      <text>
        <r>
          <rPr>
            <b/>
            <sz val="10"/>
            <rFont val="Tahoma"/>
            <family val="0"/>
          </rPr>
          <t>cynthia:checking dvds</t>
        </r>
        <r>
          <rPr>
            <sz val="10"/>
            <rFont val="Tahoma"/>
            <family val="0"/>
          </rPr>
          <t xml:space="preserve">
</t>
        </r>
      </text>
    </comment>
    <comment ref="C1835" authorId="5">
      <text>
        <r>
          <rPr>
            <b/>
            <sz val="8"/>
            <rFont val="Tahoma"/>
            <family val="0"/>
          </rPr>
          <t>vincent:Letter  of request for audience to minister MINFOF</t>
        </r>
        <r>
          <rPr>
            <sz val="8"/>
            <rFont val="Tahoma"/>
            <family val="0"/>
          </rPr>
          <t xml:space="preserve">
</t>
        </r>
      </text>
    </comment>
    <comment ref="C1867" authorId="5">
      <text>
        <r>
          <rPr>
            <b/>
            <sz val="8"/>
            <rFont val="Tahoma"/>
            <family val="0"/>
          </rPr>
          <t>vincent: taxi hire  to British high commission residence in Bastos</t>
        </r>
        <r>
          <rPr>
            <sz val="8"/>
            <rFont val="Tahoma"/>
            <family val="0"/>
          </rPr>
          <t xml:space="preserve">
</t>
        </r>
      </text>
    </comment>
    <comment ref="C1916" authorId="4">
      <text>
        <r>
          <rPr>
            <b/>
            <sz val="10"/>
            <rFont val="Tahoma"/>
            <family val="0"/>
          </rPr>
          <t>cynthia:special taxi hire from unics to office and back to inics</t>
        </r>
        <r>
          <rPr>
            <sz val="10"/>
            <rFont val="Tahoma"/>
            <family val="0"/>
          </rPr>
          <t xml:space="preserve">
</t>
        </r>
      </text>
    </comment>
    <comment ref="C1926" authorId="4">
      <text>
        <r>
          <rPr>
            <b/>
            <sz val="10"/>
            <rFont val="Tahoma"/>
            <family val="0"/>
          </rPr>
          <t>cynthia :1500 depot to carry wildlife justice to office</t>
        </r>
        <r>
          <rPr>
            <sz val="10"/>
            <rFont val="Tahoma"/>
            <family val="0"/>
          </rPr>
          <t xml:space="preserve">
</t>
        </r>
      </text>
    </comment>
    <comment ref="C1944" authorId="4">
      <text>
        <r>
          <rPr>
            <b/>
            <sz val="10"/>
            <rFont val="Tahoma"/>
            <family val="0"/>
          </rPr>
          <t>cynthia:ccentral voyage-250, the herald-250, avenue kenedy-200 office-200, horline-700, guarantee nsam-300, office-300, horline-500</t>
        </r>
        <r>
          <rPr>
            <sz val="10"/>
            <rFont val="Tahoma"/>
            <family val="0"/>
          </rPr>
          <t xml:space="preserve">
</t>
        </r>
      </text>
    </comment>
    <comment ref="C1949" authorId="4">
      <text>
        <r>
          <rPr>
            <b/>
            <sz val="10"/>
            <rFont val="Tahoma"/>
            <family val="0"/>
          </rPr>
          <t xml:space="preserve">cynthia: transport for distribution of wildlife justice </t>
        </r>
        <r>
          <rPr>
            <sz val="10"/>
            <rFont val="Tahoma"/>
            <family val="0"/>
          </rPr>
          <t xml:space="preserve">
</t>
        </r>
      </text>
    </comment>
    <comment ref="C1952" authorId="4">
      <text>
        <r>
          <rPr>
            <b/>
            <sz val="10"/>
            <rFont val="Tahoma"/>
            <family val="0"/>
          </rPr>
          <t>cynthia:office-200,town-200, melen-200,obili-100, avenue kenedy-200,office-200, avenue kenedy-200,office-200, miniferme-200, obili-100, miniferme-100, nlongkak-200</t>
        </r>
        <r>
          <rPr>
            <sz val="10"/>
            <rFont val="Tahoma"/>
            <family val="0"/>
          </rPr>
          <t xml:space="preserve">
</t>
        </r>
      </text>
    </comment>
    <comment ref="C1983" authorId="5">
      <text>
        <r>
          <rPr>
            <b/>
            <sz val="8"/>
            <rFont val="Tahoma"/>
            <family val="0"/>
          </rPr>
          <t>vincent: recording for the month of february paid in march</t>
        </r>
        <r>
          <rPr>
            <sz val="8"/>
            <rFont val="Tahoma"/>
            <family val="0"/>
          </rPr>
          <t xml:space="preserve">
</t>
        </r>
      </text>
    </comment>
    <comment ref="C2010" authorId="5">
      <text>
        <r>
          <rPr>
            <b/>
            <sz val="8"/>
            <rFont val="Tahoma"/>
            <family val="0"/>
          </rPr>
          <t>vincent: media documents</t>
        </r>
        <r>
          <rPr>
            <sz val="8"/>
            <rFont val="Tahoma"/>
            <family val="0"/>
          </rPr>
          <t xml:space="preserve">
</t>
        </r>
      </text>
    </comment>
    <comment ref="C2011" authorId="5">
      <text>
        <r>
          <rPr>
            <b/>
            <sz val="8"/>
            <rFont val="Tahoma"/>
            <family val="0"/>
          </rPr>
          <t>vincent: 125 pages of documents for french and english media kits</t>
        </r>
        <r>
          <rPr>
            <sz val="8"/>
            <rFont val="Tahoma"/>
            <family val="0"/>
          </rPr>
          <t xml:space="preserve">
</t>
        </r>
      </text>
    </comment>
    <comment ref="C2012" authorId="5">
      <text>
        <r>
          <rPr>
            <b/>
            <sz val="8"/>
            <rFont val="Tahoma"/>
            <family val="0"/>
          </rPr>
          <t>vincent: 8 newspapers</t>
        </r>
        <r>
          <rPr>
            <sz val="8"/>
            <rFont val="Tahoma"/>
            <family val="0"/>
          </rPr>
          <t xml:space="preserve">
</t>
        </r>
      </text>
    </comment>
    <comment ref="C2013" authorId="4">
      <text>
        <r>
          <rPr>
            <b/>
            <sz val="10"/>
            <rFont val="Tahoma"/>
            <family val="0"/>
          </rPr>
          <t>vincent:40 pages of text book titled gaining grounds</t>
        </r>
        <r>
          <rPr>
            <sz val="10"/>
            <rFont val="Tahoma"/>
            <family val="0"/>
          </rPr>
          <t xml:space="preserve">
</t>
        </r>
      </text>
    </comment>
    <comment ref="C2014" authorId="4">
      <text>
        <r>
          <rPr>
            <b/>
            <sz val="10"/>
            <rFont val="Tahoma"/>
            <family val="0"/>
          </rPr>
          <t>cynthia:two media letters</t>
        </r>
        <r>
          <rPr>
            <sz val="10"/>
            <rFont val="Tahoma"/>
            <family val="0"/>
          </rPr>
          <t xml:space="preserve">
</t>
        </r>
      </text>
    </comment>
    <comment ref="C2016" authorId="4">
      <text>
        <r>
          <rPr>
            <b/>
            <sz val="10"/>
            <rFont val="Tahoma"/>
            <family val="0"/>
          </rPr>
          <t>cynthia:96 pages of book on grasp photocopied for inspector no. two MINFOF</t>
        </r>
        <r>
          <rPr>
            <sz val="10"/>
            <rFont val="Tahoma"/>
            <family val="0"/>
          </rPr>
          <t xml:space="preserve">
</t>
        </r>
      </text>
    </comment>
    <comment ref="C2018" authorId="4">
      <text>
        <r>
          <rPr>
            <b/>
            <sz val="10"/>
            <rFont val="Tahoma"/>
            <family val="0"/>
          </rPr>
          <t>cynthia: media kits in french and english 7 copies each</t>
        </r>
        <r>
          <rPr>
            <sz val="10"/>
            <rFont val="Tahoma"/>
            <family val="0"/>
          </rPr>
          <t xml:space="preserve">
</t>
        </r>
      </text>
    </comment>
    <comment ref="C2019" authorId="4">
      <text>
        <r>
          <rPr>
            <b/>
            <sz val="10"/>
            <rFont val="Tahoma"/>
            <family val="0"/>
          </rPr>
          <t>cynthia: 9 letters to minister minfof</t>
        </r>
        <r>
          <rPr>
            <sz val="10"/>
            <rFont val="Tahoma"/>
            <family val="0"/>
          </rPr>
          <t xml:space="preserve">
</t>
        </r>
      </text>
    </comment>
    <comment ref="C2022" authorId="4">
      <text>
        <r>
          <rPr>
            <b/>
            <sz val="10"/>
            <rFont val="Tahoma"/>
            <family val="0"/>
          </rPr>
          <t>cynthia:letter for wildlife justice distribution</t>
        </r>
        <r>
          <rPr>
            <sz val="10"/>
            <rFont val="Tahoma"/>
            <family val="0"/>
          </rPr>
          <t xml:space="preserve">
</t>
        </r>
      </text>
    </comment>
    <comment ref="C2023" authorId="4">
      <text>
        <r>
          <rPr>
            <b/>
            <sz val="10"/>
            <rFont val="Tahoma"/>
            <family val="0"/>
          </rPr>
          <t>cynthia:letters for wildlife justice distribution</t>
        </r>
        <r>
          <rPr>
            <sz val="10"/>
            <rFont val="Tahoma"/>
            <family val="0"/>
          </rPr>
          <t xml:space="preserve">
</t>
        </r>
      </text>
    </comment>
    <comment ref="C2025" authorId="4">
      <text>
        <r>
          <rPr>
            <b/>
            <sz val="10"/>
            <rFont val="Tahoma"/>
            <family val="0"/>
          </rPr>
          <t>cynthia:two letters media</t>
        </r>
        <r>
          <rPr>
            <sz val="10"/>
            <rFont val="Tahoma"/>
            <family val="0"/>
          </rPr>
          <t xml:space="preserve">
</t>
        </r>
      </text>
    </comment>
    <comment ref="C2026" authorId="4">
      <text>
        <r>
          <rPr>
            <b/>
            <sz val="10"/>
            <rFont val="Tahoma"/>
            <family val="0"/>
          </rPr>
          <t>cynthia:letters for wildlife justice distribution</t>
        </r>
        <r>
          <rPr>
            <sz val="10"/>
            <rFont val="Tahoma"/>
            <family val="0"/>
          </rPr>
          <t xml:space="preserve">
</t>
        </r>
      </text>
    </comment>
    <comment ref="C2029" authorId="4">
      <text>
        <r>
          <rPr>
            <b/>
            <sz val="10"/>
            <rFont val="Tahoma"/>
            <family val="0"/>
          </rPr>
          <t>cynthia:letters for wildlife justice distribution</t>
        </r>
        <r>
          <rPr>
            <sz val="10"/>
            <rFont val="Tahoma"/>
            <family val="0"/>
          </rPr>
          <t xml:space="preserve">
</t>
        </r>
      </text>
    </comment>
    <comment ref="C2030" authorId="4">
      <text>
        <r>
          <rPr>
            <b/>
            <sz val="10"/>
            <rFont val="Tahoma"/>
            <family val="0"/>
          </rPr>
          <t>cynthia:letters for wildlife justice distribution</t>
        </r>
        <r>
          <rPr>
            <sz val="10"/>
            <rFont val="Tahoma"/>
            <family val="0"/>
          </rPr>
          <t xml:space="preserve">
</t>
        </r>
      </text>
    </comment>
    <comment ref="C2031" authorId="4">
      <text>
        <r>
          <rPr>
            <b/>
            <sz val="10"/>
            <rFont val="Tahoma"/>
            <family val="0"/>
          </rPr>
          <t xml:space="preserve">cynthia:time for printing letters for wildlife justice distribution
</t>
        </r>
        <r>
          <rPr>
            <sz val="10"/>
            <rFont val="Tahoma"/>
            <family val="0"/>
          </rPr>
          <t xml:space="preserve">
</t>
        </r>
      </text>
    </comment>
    <comment ref="C2037" authorId="4">
      <text>
        <r>
          <rPr>
            <b/>
            <sz val="10"/>
            <rFont val="Tahoma"/>
            <family val="0"/>
          </rPr>
          <t>cynthia: sending cds to mrs grace mbah west province</t>
        </r>
        <r>
          <rPr>
            <sz val="10"/>
            <rFont val="Tahoma"/>
            <family val="0"/>
          </rPr>
          <t xml:space="preserve">
</t>
        </r>
      </text>
    </comment>
    <comment ref="C2038" authorId="4">
      <text>
        <r>
          <rPr>
            <b/>
            <sz val="10"/>
            <rFont val="Tahoma"/>
            <family val="0"/>
          </rPr>
          <t>cynthia :sending documents to mr.ferdinand ndifor in douala</t>
        </r>
        <r>
          <rPr>
            <sz val="10"/>
            <rFont val="Tahoma"/>
            <family val="0"/>
          </rPr>
          <t xml:space="preserve">
</t>
        </r>
      </text>
    </comment>
    <comment ref="C2071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0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2073" authorId="1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074" authorId="0">
      <text>
        <r>
          <rPr>
            <b/>
            <sz val="8"/>
            <rFont val="Tahoma"/>
            <family val="0"/>
          </rPr>
          <t>user:
 Ofir</t>
        </r>
        <r>
          <rPr>
            <sz val="8"/>
            <rFont val="Tahoma"/>
            <family val="0"/>
          </rPr>
          <t xml:space="preserve">
</t>
        </r>
      </text>
    </comment>
    <comment ref="C2075" authorId="2">
      <text>
        <r>
          <rPr>
            <b/>
            <sz val="8"/>
            <rFont val="Tahoma"/>
            <family val="0"/>
          </rPr>
          <t>Horline: call to South Africa</t>
        </r>
        <r>
          <rPr>
            <sz val="8"/>
            <rFont val="Tahoma"/>
            <family val="0"/>
          </rPr>
          <t xml:space="preserve">
</t>
        </r>
      </text>
    </comment>
    <comment ref="C2076" authorId="2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called Louis in Nigeria and South Africa</t>
        </r>
      </text>
    </comment>
    <comment ref="C2077" authorId="2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call Louis in Nigeria</t>
        </r>
      </text>
    </comment>
    <comment ref="C2078" authorId="2">
      <text>
        <r>
          <rPr>
            <b/>
            <sz val="8"/>
            <rFont val="Tahoma"/>
            <family val="0"/>
          </rPr>
          <t>Ofir: call Louis in Nigeria</t>
        </r>
        <r>
          <rPr>
            <sz val="8"/>
            <rFont val="Tahoma"/>
            <family val="0"/>
          </rPr>
          <t xml:space="preserve">
</t>
        </r>
      </text>
    </comment>
    <comment ref="C2079" authorId="2">
      <text>
        <r>
          <rPr>
            <b/>
            <sz val="8"/>
            <rFont val="Tahoma"/>
            <family val="0"/>
          </rPr>
          <t>Eunice: call Louis in Nigeria</t>
        </r>
        <r>
          <rPr>
            <sz val="8"/>
            <rFont val="Tahoma"/>
            <family val="0"/>
          </rPr>
          <t xml:space="preserve">
</t>
        </r>
      </text>
    </comment>
    <comment ref="C2080" authorId="2">
      <text>
        <r>
          <rPr>
            <b/>
            <sz val="8"/>
            <rFont val="Tahoma"/>
            <family val="0"/>
          </rPr>
          <t>Emeline: call Louis in Nigeria</t>
        </r>
        <r>
          <rPr>
            <sz val="8"/>
            <rFont val="Tahoma"/>
            <family val="0"/>
          </rPr>
          <t xml:space="preserve">
</t>
        </r>
      </text>
    </comment>
    <comment ref="C2091" authorId="1">
      <text>
        <r>
          <rPr>
            <b/>
            <sz val="8"/>
            <rFont val="Tahoma"/>
            <family val="0"/>
          </rPr>
          <t>Emeline: CITES documents for Director of Wildlife</t>
        </r>
        <r>
          <rPr>
            <sz val="8"/>
            <rFont val="Tahoma"/>
            <family val="0"/>
          </rPr>
          <t xml:space="preserve">
</t>
        </r>
      </text>
    </comment>
    <comment ref="C2092" authorId="1">
      <text>
        <r>
          <rPr>
            <b/>
            <sz val="8"/>
            <rFont val="Tahoma"/>
            <family val="0"/>
          </rPr>
          <t>Emeline: CITES document for Wildlife Director</t>
        </r>
        <r>
          <rPr>
            <sz val="8"/>
            <rFont val="Tahoma"/>
            <family val="0"/>
          </rPr>
          <t xml:space="preserve">
</t>
        </r>
      </text>
    </comment>
    <comment ref="C2095" authorId="1">
      <text>
        <r>
          <rPr>
            <b/>
            <sz val="8"/>
            <rFont val="Tahoma"/>
            <family val="0"/>
          </rPr>
          <t>Emeline: documents for CITES conference</t>
        </r>
        <r>
          <rPr>
            <sz val="8"/>
            <rFont val="Tahoma"/>
            <family val="0"/>
          </rPr>
          <t xml:space="preserve">
</t>
        </r>
      </text>
    </comment>
    <comment ref="C2098" authorId="2">
      <text>
        <r>
          <rPr>
            <b/>
            <sz val="8"/>
            <rFont val="Tahoma"/>
            <family val="0"/>
          </rPr>
          <t>Emeline: Newly attached CITES Documents</t>
        </r>
        <r>
          <rPr>
            <sz val="8"/>
            <rFont val="Tahoma"/>
            <family val="0"/>
          </rPr>
          <t xml:space="preserve">
</t>
        </r>
      </text>
    </comment>
    <comment ref="C2099" authorId="2">
      <text>
        <r>
          <rPr>
            <b/>
            <sz val="8"/>
            <rFont val="Tahoma"/>
            <family val="0"/>
          </rPr>
          <t>Emeline: for the next three folders</t>
        </r>
        <r>
          <rPr>
            <sz val="8"/>
            <rFont val="Tahoma"/>
            <family val="0"/>
          </rPr>
          <t xml:space="preserve">
</t>
        </r>
      </text>
    </comment>
    <comment ref="C2103" authorId="2">
      <text>
        <r>
          <rPr>
            <b/>
            <sz val="8"/>
            <rFont val="Tahoma"/>
            <family val="0"/>
          </rPr>
          <t>Emeline: CITES documents to Director of Garoua wildlife school</t>
        </r>
        <r>
          <rPr>
            <sz val="8"/>
            <rFont val="Tahoma"/>
            <family val="0"/>
          </rPr>
          <t xml:space="preserve">
</t>
        </r>
      </text>
    </comment>
    <comment ref="C2108" authorId="2">
      <text>
        <r>
          <rPr>
            <b/>
            <sz val="8"/>
            <rFont val="Tahoma"/>
            <family val="0"/>
          </rPr>
          <t>Emeline: annual report to Born free Foundation</t>
        </r>
        <r>
          <rPr>
            <sz val="8"/>
            <rFont val="Tahoma"/>
            <family val="0"/>
          </rPr>
          <t xml:space="preserve">
</t>
        </r>
      </text>
    </comment>
    <comment ref="C2131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additional 5000 for case Djoum</t>
        </r>
      </text>
    </comment>
    <comment ref="C2135" authorId="2">
      <text>
        <r>
          <rPr>
            <b/>
            <sz val="8"/>
            <rFont val="Tahoma"/>
            <family val="0"/>
          </rPr>
          <t>Ofir: additional 2000 for case Djoum</t>
        </r>
        <r>
          <rPr>
            <sz val="8"/>
            <rFont val="Tahoma"/>
            <family val="0"/>
          </rPr>
          <t xml:space="preserve">
</t>
        </r>
      </text>
    </comment>
    <comment ref="C2143" authorId="2">
      <text>
        <r>
          <rPr>
            <b/>
            <sz val="8"/>
            <rFont val="Tahoma"/>
            <family val="0"/>
          </rPr>
          <t>Ofir: additional 5000 for operation in Bafoussam</t>
        </r>
        <r>
          <rPr>
            <sz val="8"/>
            <rFont val="Tahoma"/>
            <family val="0"/>
          </rPr>
          <t xml:space="preserve">
</t>
        </r>
      </text>
    </comment>
    <comment ref="C2145" authorId="2">
      <text>
        <r>
          <rPr>
            <b/>
            <sz val="8"/>
            <rFont val="Tahoma"/>
            <family val="0"/>
          </rPr>
          <t>Ofir: day of operation</t>
        </r>
        <r>
          <rPr>
            <sz val="8"/>
            <rFont val="Tahoma"/>
            <family val="0"/>
          </rPr>
          <t xml:space="preserve">
</t>
        </r>
      </text>
    </comment>
    <comment ref="C21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Afiland, unics and meeting</t>
        </r>
      </text>
    </comment>
    <comment ref="C220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bank,and to buy phone cards</t>
        </r>
      </text>
    </comment>
    <comment ref="C220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</t>
        </r>
      </text>
    </comment>
    <comment ref="C220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</t>
        </r>
      </text>
    </comment>
    <comment ref="C221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bank,and to buy phone cards</t>
        </r>
      </text>
    </comment>
    <comment ref="C221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</t>
        </r>
      </text>
    </comment>
    <comment ref="C221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 bank and to pay yearly internet bill in Expresso</t>
        </r>
      </text>
    </comment>
    <comment ref="C221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from bank,with money</t>
        </r>
      </text>
    </comment>
    <comment ref="C222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</t>
        </r>
      </text>
    </comment>
    <comment ref="C222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bank,and to buy phone cards</t>
        </r>
      </text>
    </comment>
    <comment ref="C222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bank,Express union</t>
        </r>
      </text>
    </comment>
    <comment ref="C223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for bank,Express union, buying phone card, delayed in bank because manager was out</t>
        </r>
      </text>
    </comment>
    <comment ref="C223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fro bank,phone cards and back home</t>
        </r>
      </text>
    </comment>
    <comment ref="C2254" authorId="1">
      <text>
        <r>
          <rPr>
            <b/>
            <sz val="8"/>
            <rFont val="Tahoma"/>
            <family val="0"/>
          </rPr>
          <t>Emeline: 2500 for follow up budget and express union</t>
        </r>
        <r>
          <rPr>
            <sz val="8"/>
            <rFont val="Tahoma"/>
            <family val="0"/>
          </rPr>
          <t xml:space="preserve">
</t>
        </r>
      </text>
    </comment>
    <comment ref="C2256" authorId="1">
      <text>
        <r>
          <rPr>
            <b/>
            <sz val="8"/>
            <rFont val="Tahoma"/>
            <family val="0"/>
          </rPr>
          <t>Emeline: additional 2500 to call internet</t>
        </r>
        <r>
          <rPr>
            <sz val="8"/>
            <rFont val="Tahoma"/>
            <family val="0"/>
          </rPr>
          <t xml:space="preserve">
</t>
        </r>
      </text>
    </comment>
    <comment ref="C2257" authorId="1">
      <text>
        <r>
          <rPr>
            <b/>
            <sz val="8"/>
            <rFont val="Tahoma"/>
            <family val="0"/>
          </rPr>
          <t>Emeline: additional 2500 to call M. Mbuam, Julius and Josias</t>
        </r>
        <r>
          <rPr>
            <sz val="8"/>
            <rFont val="Tahoma"/>
            <family val="0"/>
          </rPr>
          <t xml:space="preserve">
</t>
        </r>
      </text>
    </comment>
    <comment ref="C2262" authorId="0">
      <text>
        <r>
          <rPr>
            <b/>
            <sz val="8"/>
            <rFont val="Tahoma"/>
            <family val="0"/>
          </rPr>
          <t>Emeline: call internet, technician</t>
        </r>
        <r>
          <rPr>
            <sz val="8"/>
            <rFont val="Tahoma"/>
            <family val="0"/>
          </rPr>
          <t xml:space="preserve">
</t>
        </r>
      </text>
    </comment>
    <comment ref="C2266" authorId="2">
      <text>
        <r>
          <rPr>
            <b/>
            <sz val="8"/>
            <rFont val="Tahoma"/>
            <family val="0"/>
          </rPr>
          <t>Emeline: additional 2500 to call monkey woman and bamboo man</t>
        </r>
        <r>
          <rPr>
            <sz val="8"/>
            <rFont val="Tahoma"/>
            <family val="0"/>
          </rPr>
          <t xml:space="preserve">
</t>
        </r>
      </text>
    </comment>
    <comment ref="C2268" authorId="2">
      <text>
        <r>
          <rPr>
            <b/>
            <sz val="8"/>
            <rFont val="Tahoma"/>
            <family val="0"/>
          </rPr>
          <t xml:space="preserve">Emeline: additional 2500 to call internet, get budget from limson </t>
        </r>
        <r>
          <rPr>
            <sz val="8"/>
            <rFont val="Tahoma"/>
            <family val="0"/>
          </rPr>
          <t xml:space="preserve">
</t>
        </r>
      </text>
    </comment>
    <comment ref="C2272" authorId="2">
      <text>
        <r>
          <rPr>
            <b/>
            <sz val="8"/>
            <rFont val="Tahoma"/>
            <family val="0"/>
          </rPr>
          <t>Emeline: additional 2500 to call bamboo man and louis for express union</t>
        </r>
        <r>
          <rPr>
            <sz val="8"/>
            <rFont val="Tahoma"/>
            <family val="0"/>
          </rPr>
          <t xml:space="preserve">
</t>
        </r>
      </text>
    </comment>
    <comment ref="C2276" authorId="2">
      <text>
        <r>
          <rPr>
            <b/>
            <sz val="8"/>
            <rFont val="Tahoma"/>
            <family val="0"/>
          </rPr>
          <t>Emeline: call people for more on reports</t>
        </r>
        <r>
          <rPr>
            <sz val="8"/>
            <rFont val="Tahoma"/>
            <family val="0"/>
          </rPr>
          <t xml:space="preserve">
</t>
        </r>
      </text>
    </comment>
    <comment ref="C2286" authorId="2">
      <text>
        <r>
          <rPr>
            <b/>
            <sz val="8"/>
            <rFont val="Tahoma"/>
            <family val="0"/>
          </rPr>
          <t>Emeline: MINFOF to give letter to Director of wildlife and Takang</t>
        </r>
        <r>
          <rPr>
            <sz val="8"/>
            <rFont val="Tahoma"/>
            <family val="0"/>
          </rPr>
          <t xml:space="preserve">
</t>
        </r>
      </text>
    </comment>
    <comment ref="C2288" authorId="1">
      <text>
        <r>
          <rPr>
            <b/>
            <sz val="8"/>
            <rFont val="Tahoma"/>
            <family val="0"/>
          </rPr>
          <t>Emeline: from office-UNICS-Express union-office</t>
        </r>
        <r>
          <rPr>
            <sz val="8"/>
            <rFont val="Tahoma"/>
            <family val="0"/>
          </rPr>
          <t xml:space="preserve">
</t>
        </r>
      </text>
    </comment>
    <comment ref="C2313" authorId="1">
      <text>
        <r>
          <rPr>
            <b/>
            <sz val="8"/>
            <rFont val="Tahoma"/>
            <family val="0"/>
          </rPr>
          <t>Emeline: office kits</t>
        </r>
        <r>
          <rPr>
            <sz val="8"/>
            <rFont val="Tahoma"/>
            <family val="0"/>
          </rPr>
          <t xml:space="preserve">
</t>
        </r>
      </text>
    </comment>
    <comment ref="C2318" authorId="2">
      <text>
        <r>
          <rPr>
            <b/>
            <sz val="8"/>
            <rFont val="Tahoma"/>
            <family val="0"/>
          </rPr>
          <t>Emeline:financial report forms and activity report forms</t>
        </r>
        <r>
          <rPr>
            <sz val="8"/>
            <rFont val="Tahoma"/>
            <family val="0"/>
          </rPr>
          <t xml:space="preserve">
</t>
        </r>
      </text>
    </comment>
    <comment ref="C2319" authorId="1">
      <text>
        <r>
          <rPr>
            <b/>
            <sz val="8"/>
            <rFont val="Tahoma"/>
            <family val="0"/>
          </rPr>
          <t>Emeline: letters to minister's cabinet</t>
        </r>
        <r>
          <rPr>
            <sz val="8"/>
            <rFont val="Tahoma"/>
            <family val="0"/>
          </rPr>
          <t xml:space="preserve">
</t>
        </r>
      </text>
    </comment>
    <comment ref="C2321" authorId="1">
      <text>
        <r>
          <rPr>
            <b/>
            <sz val="8"/>
            <rFont val="Tahoma"/>
            <family val="0"/>
          </rPr>
          <t>Emeline: Annual report for meeting in British High Commission</t>
        </r>
        <r>
          <rPr>
            <sz val="8"/>
            <rFont val="Tahoma"/>
            <family val="0"/>
          </rPr>
          <t xml:space="preserve">
</t>
        </r>
      </text>
    </comment>
    <comment ref="C2331" authorId="1">
      <text>
        <r>
          <rPr>
            <b/>
            <sz val="8"/>
            <rFont val="Tahoma"/>
            <family val="0"/>
          </rPr>
          <t>Emeline: letter for Wildlife Wirector and Inspector No 2</t>
        </r>
        <r>
          <rPr>
            <sz val="8"/>
            <rFont val="Tahoma"/>
            <family val="0"/>
          </rPr>
          <t xml:space="preserve">
</t>
        </r>
      </text>
    </comment>
    <comment ref="C2333" authorId="1">
      <text>
        <r>
          <rPr>
            <b/>
            <sz val="8"/>
            <rFont val="Tahoma"/>
            <family val="0"/>
          </rPr>
          <t>Emeline: LAGA annual report</t>
        </r>
        <r>
          <rPr>
            <sz val="8"/>
            <rFont val="Tahoma"/>
            <family val="0"/>
          </rPr>
          <t xml:space="preserve">
</t>
        </r>
      </text>
    </comment>
    <comment ref="C2334" authorId="1">
      <text>
        <r>
          <rPr>
            <b/>
            <sz val="8"/>
            <rFont val="Tahoma"/>
            <family val="0"/>
          </rPr>
          <t>Emeline: LAGA annual reports to be binded</t>
        </r>
        <r>
          <rPr>
            <sz val="8"/>
            <rFont val="Tahoma"/>
            <family val="0"/>
          </rPr>
          <t xml:space="preserve">
</t>
        </r>
      </text>
    </comment>
    <comment ref="C2335" authorId="1">
      <text>
        <r>
          <rPr>
            <b/>
            <sz val="8"/>
            <rFont val="Tahoma"/>
            <family val="0"/>
          </rPr>
          <t>Emeline: LAGA annual reports</t>
        </r>
        <r>
          <rPr>
            <sz val="8"/>
            <rFont val="Tahoma"/>
            <family val="0"/>
          </rPr>
          <t xml:space="preserve">
</t>
        </r>
      </text>
    </comment>
    <comment ref="C2336" authorId="2">
      <text>
        <r>
          <rPr>
            <b/>
            <sz val="8"/>
            <rFont val="Tahoma"/>
            <family val="0"/>
          </rPr>
          <t>Emeline: receipts for BHC</t>
        </r>
        <r>
          <rPr>
            <sz val="8"/>
            <rFont val="Tahoma"/>
            <family val="0"/>
          </rPr>
          <t xml:space="preserve">
</t>
        </r>
      </text>
    </comment>
    <comment ref="C2348" authorId="2">
      <text>
        <r>
          <rPr>
            <b/>
            <sz val="8"/>
            <rFont val="Tahoma"/>
            <family val="0"/>
          </rPr>
          <t>Emeline: white</t>
        </r>
        <r>
          <rPr>
            <sz val="8"/>
            <rFont val="Tahoma"/>
            <family val="0"/>
          </rPr>
          <t xml:space="preserve">
</t>
        </r>
      </text>
    </comment>
    <comment ref="C2351" authorId="2">
      <text>
        <r>
          <rPr>
            <b/>
            <sz val="8"/>
            <rFont val="Tahoma"/>
            <family val="0"/>
          </rPr>
          <t>Emeline: white envelopes</t>
        </r>
        <r>
          <rPr>
            <sz val="8"/>
            <rFont val="Tahoma"/>
            <family val="0"/>
          </rPr>
          <t xml:space="preserve">
</t>
        </r>
      </text>
    </comment>
    <comment ref="C2353" authorId="2">
      <text>
        <r>
          <rPr>
            <b/>
            <sz val="8"/>
            <rFont val="Tahoma"/>
            <family val="0"/>
          </rPr>
          <t>Emeline: brown envelopes</t>
        </r>
        <r>
          <rPr>
            <sz val="8"/>
            <rFont val="Tahoma"/>
            <family val="0"/>
          </rPr>
          <t xml:space="preserve">
</t>
        </r>
      </text>
    </comment>
    <comment ref="C2360" authorId="2">
      <text>
        <r>
          <rPr>
            <b/>
            <sz val="8"/>
            <rFont val="Tahoma"/>
            <family val="0"/>
          </rPr>
          <t>Emeline: annual activity and financial reports</t>
        </r>
        <r>
          <rPr>
            <sz val="8"/>
            <rFont val="Tahoma"/>
            <family val="0"/>
          </rPr>
          <t xml:space="preserve">
</t>
        </r>
      </text>
    </comment>
    <comment ref="C2363" authorId="2">
      <text>
        <r>
          <rPr>
            <b/>
            <sz val="8"/>
            <rFont val="Tahoma"/>
            <family val="0"/>
          </rPr>
          <t>Emeline: x10 annual activity report
x10 annual financial reports</t>
        </r>
        <r>
          <rPr>
            <sz val="8"/>
            <rFont val="Tahoma"/>
            <family val="0"/>
          </rPr>
          <t xml:space="preserve">
</t>
        </r>
      </text>
    </comment>
    <comment ref="C2364" authorId="2">
      <text>
        <r>
          <rPr>
            <b/>
            <sz val="8"/>
            <rFont val="Tahoma"/>
            <family val="0"/>
          </rPr>
          <t xml:space="preserve"> Emeline: for back cover of reports</t>
        </r>
        <r>
          <rPr>
            <sz val="8"/>
            <rFont val="Tahoma"/>
            <family val="0"/>
          </rPr>
          <t xml:space="preserve">
</t>
        </r>
      </text>
    </comment>
    <comment ref="C2365" authorId="2">
      <text>
        <r>
          <rPr>
            <b/>
            <sz val="8"/>
            <rFont val="Tahoma"/>
            <family val="0"/>
          </rPr>
          <t>Emeline: received financial report from Jp</t>
        </r>
        <r>
          <rPr>
            <sz val="8"/>
            <rFont val="Tahoma"/>
            <family val="0"/>
          </rPr>
          <t xml:space="preserve">
</t>
        </r>
      </text>
    </comment>
    <comment ref="C23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salary page</t>
        </r>
      </text>
    </comment>
    <comment ref="C2371" authorId="1">
      <text>
        <r>
          <rPr>
            <b/>
            <sz val="8"/>
            <rFont val="Tahoma"/>
            <family val="0"/>
          </rPr>
          <t>Emeline:13,000frs to Jp in Douala</t>
        </r>
        <r>
          <rPr>
            <sz val="8"/>
            <rFont val="Tahoma"/>
            <family val="0"/>
          </rPr>
          <t xml:space="preserve">
</t>
        </r>
      </text>
    </comment>
    <comment ref="C2372" authorId="1">
      <text>
        <r>
          <rPr>
            <b/>
            <sz val="8"/>
            <rFont val="Tahoma"/>
            <family val="0"/>
          </rPr>
          <t>Emeline: 30,000frs to Josias in Djoum</t>
        </r>
        <r>
          <rPr>
            <sz val="8"/>
            <rFont val="Tahoma"/>
            <family val="0"/>
          </rPr>
          <t xml:space="preserve">
</t>
        </r>
      </text>
    </comment>
    <comment ref="C2373" authorId="1">
      <text>
        <r>
          <rPr>
            <b/>
            <sz val="8"/>
            <rFont val="Tahoma"/>
            <family val="0"/>
          </rPr>
          <t>Emeline: 6000 to Josias in Djoum</t>
        </r>
        <r>
          <rPr>
            <sz val="8"/>
            <rFont val="Tahoma"/>
            <family val="0"/>
          </rPr>
          <t xml:space="preserve">
</t>
        </r>
      </text>
    </comment>
    <comment ref="C2374" authorId="1">
      <text>
        <r>
          <rPr>
            <b/>
            <sz val="8"/>
            <rFont val="Tahoma"/>
            <family val="0"/>
          </rPr>
          <t>Emeline:30,000frs to Jean Pierre in Douala</t>
        </r>
        <r>
          <rPr>
            <sz val="8"/>
            <rFont val="Tahoma"/>
            <family val="0"/>
          </rPr>
          <t xml:space="preserve">
</t>
        </r>
      </text>
    </comment>
    <comment ref="C2375" authorId="1">
      <text>
        <r>
          <rPr>
            <b/>
            <sz val="8"/>
            <rFont val="Tahoma"/>
            <family val="0"/>
          </rPr>
          <t>Emeline: 35,000frs to Limson in Douala</t>
        </r>
        <r>
          <rPr>
            <sz val="8"/>
            <rFont val="Tahoma"/>
            <family val="0"/>
          </rPr>
          <t xml:space="preserve">
</t>
        </r>
      </text>
    </comment>
    <comment ref="C2376" authorId="1">
      <text>
        <r>
          <rPr>
            <b/>
            <sz val="8"/>
            <rFont val="Tahoma"/>
            <family val="0"/>
          </rPr>
          <t>Emeline:95,000frs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77" authorId="1">
      <text>
        <r>
          <rPr>
            <b/>
            <sz val="8"/>
            <rFont val="Tahoma"/>
            <family val="0"/>
          </rPr>
          <t>Emeline:45,000frs to Julius in Douala</t>
        </r>
        <r>
          <rPr>
            <sz val="8"/>
            <rFont val="Tahoma"/>
            <family val="0"/>
          </rPr>
          <t xml:space="preserve">
</t>
        </r>
      </text>
    </comment>
    <comment ref="C2378" authorId="1">
      <text>
        <r>
          <rPr>
            <b/>
            <sz val="8"/>
            <rFont val="Tahoma"/>
            <family val="0"/>
          </rPr>
          <t>Emeline:100,000frs to Mbuam Sulesco in Bamenda</t>
        </r>
        <r>
          <rPr>
            <sz val="8"/>
            <rFont val="Tahoma"/>
            <family val="0"/>
          </rPr>
          <t xml:space="preserve">
</t>
        </r>
      </text>
    </comment>
    <comment ref="C2379" authorId="1">
      <text>
        <r>
          <rPr>
            <b/>
            <sz val="8"/>
            <rFont val="Tahoma"/>
            <family val="0"/>
          </rPr>
          <t>Emeline:22,000frs to Manfred in Muyuka</t>
        </r>
        <r>
          <rPr>
            <sz val="8"/>
            <rFont val="Tahoma"/>
            <family val="0"/>
          </rPr>
          <t xml:space="preserve">
</t>
        </r>
      </text>
    </comment>
    <comment ref="C2380" authorId="1">
      <text>
        <r>
          <rPr>
            <b/>
            <sz val="8"/>
            <rFont val="Tahoma"/>
            <family val="0"/>
          </rPr>
          <t>Emeline: 25,000frs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81" authorId="1">
      <text>
        <r>
          <rPr>
            <b/>
            <sz val="8"/>
            <rFont val="Tahoma"/>
            <family val="0"/>
          </rPr>
          <t>Emeline:27500 frs to JP in Mbouda</t>
        </r>
        <r>
          <rPr>
            <sz val="8"/>
            <rFont val="Tahoma"/>
            <family val="0"/>
          </rPr>
          <t xml:space="preserve">
</t>
        </r>
      </text>
    </comment>
    <comment ref="C2382" authorId="1">
      <text>
        <r>
          <rPr>
            <b/>
            <sz val="8"/>
            <rFont val="Tahoma"/>
            <family val="0"/>
          </rPr>
          <t>Emeline: 27500 to limson in B'da</t>
        </r>
        <r>
          <rPr>
            <sz val="8"/>
            <rFont val="Tahoma"/>
            <family val="0"/>
          </rPr>
          <t xml:space="preserve">
</t>
        </r>
      </text>
    </comment>
    <comment ref="C2383" authorId="1">
      <text>
        <r>
          <rPr>
            <b/>
            <sz val="8"/>
            <rFont val="Tahoma"/>
            <family val="0"/>
          </rPr>
          <t>Emeline:13,000frs to Manfred in Muyuka</t>
        </r>
        <r>
          <rPr>
            <sz val="8"/>
            <rFont val="Tahoma"/>
            <family val="0"/>
          </rPr>
          <t xml:space="preserve">
</t>
        </r>
      </text>
    </comment>
    <comment ref="C2384" authorId="1">
      <text>
        <r>
          <rPr>
            <b/>
            <sz val="8"/>
            <rFont val="Tahoma"/>
            <family val="0"/>
          </rPr>
          <t>Emeline:20000 toJP in Bangante</t>
        </r>
        <r>
          <rPr>
            <sz val="8"/>
            <rFont val="Tahoma"/>
            <family val="0"/>
          </rPr>
          <t xml:space="preserve">
</t>
        </r>
      </text>
    </comment>
    <comment ref="C2385" authorId="1">
      <text>
        <r>
          <rPr>
            <b/>
            <sz val="8"/>
            <rFont val="Tahoma"/>
            <family val="0"/>
          </rPr>
          <t>Emeline: 35000 to Josias in Djoum</t>
        </r>
        <r>
          <rPr>
            <sz val="8"/>
            <rFont val="Tahoma"/>
            <family val="0"/>
          </rPr>
          <t xml:space="preserve">
</t>
        </r>
      </text>
    </comment>
    <comment ref="C2386" authorId="2">
      <text>
        <r>
          <rPr>
            <b/>
            <sz val="8"/>
            <rFont val="Tahoma"/>
            <family val="0"/>
          </rPr>
          <t>Emeline: 13000 frs to John in Bamenda</t>
        </r>
        <r>
          <rPr>
            <sz val="8"/>
            <rFont val="Tahoma"/>
            <family val="0"/>
          </rPr>
          <t xml:space="preserve">
</t>
        </r>
      </text>
    </comment>
    <comment ref="C2387" authorId="2">
      <text>
        <r>
          <rPr>
            <b/>
            <sz val="8"/>
            <rFont val="Tahoma"/>
            <family val="0"/>
          </rPr>
          <t>Emeline: 9000 to limson in douala</t>
        </r>
        <r>
          <rPr>
            <sz val="8"/>
            <rFont val="Tahoma"/>
            <family val="0"/>
          </rPr>
          <t xml:space="preserve">
</t>
        </r>
      </text>
    </comment>
    <comment ref="C2388" authorId="2">
      <text>
        <r>
          <rPr>
            <b/>
            <sz val="8"/>
            <rFont val="Tahoma"/>
            <family val="0"/>
          </rPr>
          <t>Emeline:16,000frs to Jp in Deido</t>
        </r>
        <r>
          <rPr>
            <sz val="8"/>
            <rFont val="Tahoma"/>
            <family val="0"/>
          </rPr>
          <t xml:space="preserve">
</t>
        </r>
      </text>
    </comment>
    <comment ref="C2389" authorId="2">
      <text>
        <r>
          <rPr>
            <b/>
            <sz val="8"/>
            <rFont val="Tahoma"/>
            <family val="0"/>
          </rPr>
          <t>Emeline: 100000frs to M. Mbuam in Bamenda</t>
        </r>
        <r>
          <rPr>
            <sz val="8"/>
            <rFont val="Tahoma"/>
            <family val="0"/>
          </rPr>
          <t xml:space="preserve">
</t>
        </r>
      </text>
    </comment>
    <comment ref="C2390" authorId="2">
      <text>
        <r>
          <rPr>
            <b/>
            <sz val="8"/>
            <rFont val="Tahoma"/>
            <family val="0"/>
          </rPr>
          <t>EMELINE: 19000 to JP in Nkongsamba</t>
        </r>
        <r>
          <rPr>
            <sz val="8"/>
            <rFont val="Tahoma"/>
            <family val="0"/>
          </rPr>
          <t xml:space="preserve">
</t>
        </r>
      </text>
    </comment>
    <comment ref="C2391" authorId="2">
      <text>
        <r>
          <rPr>
            <b/>
            <sz val="8"/>
            <rFont val="Tahoma"/>
            <family val="0"/>
          </rPr>
          <t>Emeline:15,000frs to Louis in Ngaoundere</t>
        </r>
        <r>
          <rPr>
            <sz val="8"/>
            <rFont val="Tahoma"/>
            <family val="0"/>
          </rPr>
          <t xml:space="preserve">
</t>
        </r>
      </text>
    </comment>
    <comment ref="C2392" authorId="2">
      <text>
        <r>
          <rPr>
            <b/>
            <sz val="8"/>
            <rFont val="Tahoma"/>
            <family val="0"/>
          </rPr>
          <t>Emeline:92000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2393" authorId="2">
      <text>
        <r>
          <rPr>
            <b/>
            <sz val="8"/>
            <rFont val="Tahoma"/>
            <family val="0"/>
          </rPr>
          <t>Emeline: 120000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2394" authorId="2">
      <text>
        <r>
          <rPr>
            <b/>
            <sz val="8"/>
            <rFont val="Tahoma"/>
            <family val="0"/>
          </rPr>
          <t>Emeline:120000 to limson in Bamenda</t>
        </r>
        <r>
          <rPr>
            <sz val="8"/>
            <rFont val="Tahoma"/>
            <family val="0"/>
          </rPr>
          <t xml:space="preserve">
</t>
        </r>
      </text>
    </comment>
    <comment ref="C2395" authorId="2">
      <text>
        <r>
          <rPr>
            <b/>
            <sz val="8"/>
            <rFont val="Tahoma"/>
            <family val="0"/>
          </rPr>
          <t>Emeline: 8000 to manfred in nanga eboko</t>
        </r>
        <r>
          <rPr>
            <sz val="8"/>
            <rFont val="Tahoma"/>
            <family val="0"/>
          </rPr>
          <t xml:space="preserve">
</t>
        </r>
      </text>
    </comment>
    <comment ref="C2396" authorId="2">
      <text>
        <r>
          <rPr>
            <b/>
            <sz val="8"/>
            <rFont val="Tahoma"/>
            <family val="0"/>
          </rPr>
          <t>Emeline: 13000 to manfred in nanga eboko</t>
        </r>
        <r>
          <rPr>
            <sz val="8"/>
            <rFont val="Tahoma"/>
            <family val="0"/>
          </rPr>
          <t xml:space="preserve">
</t>
        </r>
      </text>
    </comment>
    <comment ref="C2397" authorId="2">
      <text>
        <r>
          <rPr>
            <b/>
            <sz val="8"/>
            <rFont val="Tahoma"/>
            <family val="0"/>
          </rPr>
          <t>Emeline: 15000 to Julius in Bamenda</t>
        </r>
        <r>
          <rPr>
            <sz val="8"/>
            <rFont val="Tahoma"/>
            <family val="0"/>
          </rPr>
          <t xml:space="preserve">
</t>
        </r>
      </text>
    </comment>
    <comment ref="C2398" authorId="2">
      <text>
        <r>
          <rPr>
            <b/>
            <sz val="8"/>
            <rFont val="Tahoma"/>
            <family val="0"/>
          </rPr>
          <t>Emeline: 82,000 to Jean P in Douala</t>
        </r>
        <r>
          <rPr>
            <sz val="8"/>
            <rFont val="Tahoma"/>
            <family val="0"/>
          </rPr>
          <t xml:space="preserve">
</t>
        </r>
      </text>
    </comment>
    <comment ref="C2399" authorId="2">
      <text>
        <r>
          <rPr>
            <b/>
            <sz val="8"/>
            <rFont val="Tahoma"/>
            <family val="0"/>
          </rPr>
          <t>Emeline: 42,000 to Julius in Bamenda</t>
        </r>
        <r>
          <rPr>
            <sz val="8"/>
            <rFont val="Tahoma"/>
            <family val="0"/>
          </rPr>
          <t xml:space="preserve">
</t>
        </r>
      </text>
    </comment>
    <comment ref="C240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sending 200.000 to i5 in bamenda</t>
        </r>
      </text>
    </comment>
    <comment ref="C24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26.000 to aristilde in bafoussam</t>
        </r>
      </text>
    </comment>
    <comment ref="C2402" authorId="4">
      <text>
        <r>
          <rPr>
            <b/>
            <sz val="10"/>
            <rFont val="Tahoma"/>
            <family val="0"/>
          </rPr>
          <t>vincent:transfer of 60000frs to mrs mbah in bafoussam  for media coverage on leopard skins arrest</t>
        </r>
        <r>
          <rPr>
            <sz val="10"/>
            <rFont val="Tahoma"/>
            <family val="0"/>
          </rPr>
          <t xml:space="preserve">
</t>
        </r>
      </text>
    </comment>
    <comment ref="C2403" authorId="2">
      <text>
        <r>
          <rPr>
            <b/>
            <sz val="8"/>
            <rFont val="Tahoma"/>
            <family val="0"/>
          </rPr>
          <t>Emeline: 100000frs to Louis in Nigeria</t>
        </r>
        <r>
          <rPr>
            <sz val="8"/>
            <rFont val="Tahoma"/>
            <family val="0"/>
          </rPr>
          <t xml:space="preserve">
</t>
        </r>
      </text>
    </comment>
    <comment ref="C1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recorder</t>
        </r>
      </text>
    </comment>
    <comment ref="C11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recorder</t>
        </r>
      </text>
    </comment>
    <comment ref="C1992" authorId="4">
      <text>
        <r>
          <rPr>
            <b/>
            <sz val="10"/>
            <rFont val="Tahoma"/>
            <family val="0"/>
          </rPr>
          <t>cynthia:translation assistance on wildlife justice 2</t>
        </r>
        <r>
          <rPr>
            <sz val="10"/>
            <rFont val="Tahoma"/>
            <family val="0"/>
          </rPr>
          <t xml:space="preserve">
</t>
        </r>
      </text>
    </comment>
    <comment ref="C1993" authorId="4">
      <text>
        <r>
          <rPr>
            <b/>
            <sz val="10"/>
            <rFont val="Tahoma"/>
            <family val="0"/>
          </rPr>
          <t>cynthia:translation assistance on wildlife justice 2</t>
        </r>
        <r>
          <rPr>
            <sz val="10"/>
            <rFont val="Tahoma"/>
            <family val="0"/>
          </rPr>
          <t xml:space="preserve">
</t>
        </r>
      </text>
    </comment>
    <comment ref="C1997" authorId="5">
      <text>
        <r>
          <rPr>
            <b/>
            <sz val="8"/>
            <rFont val="Tahoma"/>
            <family val="0"/>
          </rPr>
          <t>cynthia: 19 pages typed in french</t>
        </r>
        <r>
          <rPr>
            <sz val="8"/>
            <rFont val="Tahoma"/>
            <family val="0"/>
          </rPr>
          <t xml:space="preserve">
</t>
        </r>
      </text>
    </comment>
    <comment ref="C1998" authorId="5">
      <text>
        <r>
          <rPr>
            <b/>
            <sz val="8"/>
            <rFont val="Tahoma"/>
            <family val="0"/>
          </rPr>
          <t>cynthia: 2nd payment translation</t>
        </r>
        <r>
          <rPr>
            <sz val="8"/>
            <rFont val="Tahoma"/>
            <family val="0"/>
          </rPr>
          <t xml:space="preserve">
</t>
        </r>
      </text>
    </comment>
    <comment ref="C2000" authorId="4">
      <text>
        <r>
          <rPr>
            <b/>
            <sz val="10"/>
            <rFont val="Tahoma"/>
            <family val="0"/>
          </rPr>
          <t>cynthia:typing of 15 wildlife justice 4 pages in french</t>
        </r>
        <r>
          <rPr>
            <sz val="10"/>
            <rFont val="Tahoma"/>
            <family val="0"/>
          </rPr>
          <t xml:space="preserve">
</t>
        </r>
      </text>
    </comment>
    <comment ref="C2001" authorId="5">
      <text>
        <r>
          <rPr>
            <b/>
            <sz val="8"/>
            <rFont val="Tahoma"/>
            <family val="0"/>
          </rPr>
          <t>cynthia: 2nd payment translation</t>
        </r>
        <r>
          <rPr>
            <sz val="8"/>
            <rFont val="Tahoma"/>
            <family val="0"/>
          </rPr>
          <t xml:space="preserve">
</t>
        </r>
      </text>
    </comment>
    <comment ref="C2005" authorId="4">
      <text>
        <r>
          <rPr>
            <b/>
            <sz val="10"/>
            <rFont val="Tahoma"/>
            <family val="0"/>
          </rPr>
          <t>cynthia:100 cites cards</t>
        </r>
        <r>
          <rPr>
            <sz val="10"/>
            <rFont val="Tahoma"/>
            <family val="0"/>
          </rPr>
          <t xml:space="preserve">
</t>
        </r>
      </text>
    </comment>
    <comment ref="C2107" authorId="4">
      <text>
        <r>
          <rPr>
            <b/>
            <sz val="10"/>
            <rFont val="Tahoma"/>
            <family val="0"/>
          </rPr>
          <t>cynthia:sending parcel to eia</t>
        </r>
        <r>
          <rPr>
            <sz val="10"/>
            <rFont val="Tahoma"/>
            <family val="0"/>
          </rPr>
          <t xml:space="preserve">
</t>
        </r>
      </text>
    </comment>
    <comment ref="C1036" authorId="0">
      <text>
        <r>
          <rPr>
            <b/>
            <sz val="8"/>
            <rFont val="Tahoma"/>
            <family val="0"/>
          </rPr>
          <t>i26: Felix</t>
        </r>
        <r>
          <rPr>
            <sz val="8"/>
            <rFont val="Tahoma"/>
            <family val="0"/>
          </rPr>
          <t xml:space="preserve">
</t>
        </r>
      </text>
    </comment>
    <comment ref="C1065" authorId="0">
      <text>
        <r>
          <rPr>
            <b/>
            <sz val="8"/>
            <rFont val="Tahoma"/>
            <family val="0"/>
          </rPr>
          <t>i25:Akono</t>
        </r>
        <r>
          <rPr>
            <sz val="8"/>
            <rFont val="Tahoma"/>
            <family val="0"/>
          </rPr>
          <t xml:space="preserve">
</t>
        </r>
      </text>
    </comment>
    <comment ref="C89" authorId="0">
      <text>
        <r>
          <rPr>
            <b/>
            <sz val="8"/>
            <rFont val="Tahoma"/>
            <family val="0"/>
          </rPr>
          <t>Julius:for attempted operation</t>
        </r>
        <r>
          <rPr>
            <sz val="8"/>
            <rFont val="Tahoma"/>
            <family val="0"/>
          </rPr>
          <t xml:space="preserve">
</t>
        </r>
      </text>
    </comment>
    <comment ref="C664" authorId="2">
      <text>
        <r>
          <rPr>
            <b/>
            <sz val="8"/>
            <rFont val="Tahoma"/>
            <family val="0"/>
          </rPr>
          <t>Miranda: Serbian</t>
        </r>
        <r>
          <rPr>
            <sz val="8"/>
            <rFont val="Tahoma"/>
            <family val="0"/>
          </rPr>
          <t xml:space="preserve">
</t>
        </r>
      </text>
    </comment>
    <comment ref="C707" authorId="0">
      <text>
        <r>
          <rPr>
            <b/>
            <sz val="8"/>
            <rFont val="Tahoma"/>
            <family val="0"/>
          </rPr>
          <t>Manfred:  kelvin</t>
        </r>
        <r>
          <rPr>
            <sz val="8"/>
            <rFont val="Tahoma"/>
            <family val="0"/>
          </rPr>
          <t xml:space="preserve">
</t>
        </r>
      </text>
    </comment>
    <comment ref="C1148" authorId="0">
      <text>
        <r>
          <rPr>
            <b/>
            <sz val="8"/>
            <rFont val="Tahoma"/>
            <family val="0"/>
          </rPr>
          <t>Manfred: Alpha</t>
        </r>
        <r>
          <rPr>
            <sz val="8"/>
            <rFont val="Tahoma"/>
            <family val="0"/>
          </rPr>
          <t xml:space="preserve">
</t>
        </r>
      </text>
    </comment>
    <comment ref="C1147" authorId="0">
      <text>
        <r>
          <rPr>
            <b/>
            <sz val="8"/>
            <rFont val="Tahoma"/>
            <family val="0"/>
          </rPr>
          <t>Manfred: Elias</t>
        </r>
        <r>
          <rPr>
            <sz val="8"/>
            <rFont val="Tahoma"/>
            <family val="0"/>
          </rPr>
          <t xml:space="preserve">
</t>
        </r>
      </text>
    </comment>
    <comment ref="C390" authorId="0">
      <text>
        <r>
          <rPr>
            <b/>
            <sz val="8"/>
            <rFont val="Tahoma"/>
            <family val="0"/>
          </rPr>
          <t>i5: informer Pierre and dealer Boukande</t>
        </r>
        <r>
          <rPr>
            <sz val="8"/>
            <rFont val="Tahoma"/>
            <family val="0"/>
          </rPr>
          <t xml:space="preserve">
</t>
        </r>
      </text>
    </comment>
    <comment ref="C391" authorId="0">
      <text>
        <r>
          <rPr>
            <b/>
            <sz val="8"/>
            <rFont val="Tahoma"/>
            <family val="0"/>
          </rPr>
          <t>i5: informer Pierre and dealer Boukande</t>
        </r>
        <r>
          <rPr>
            <sz val="8"/>
            <rFont val="Tahoma"/>
            <family val="0"/>
          </rPr>
          <t xml:space="preserve">
</t>
        </r>
      </text>
    </comment>
    <comment ref="C95" authorId="1">
      <text>
        <r>
          <rPr>
            <b/>
            <sz val="8"/>
            <rFont val="Tahoma"/>
            <family val="0"/>
          </rPr>
          <t>i5: informer Tom</t>
        </r>
        <r>
          <rPr>
            <sz val="8"/>
            <rFont val="Tahoma"/>
            <family val="0"/>
          </rPr>
          <t xml:space="preserve">
</t>
        </r>
      </text>
    </comment>
    <comment ref="C817" authorId="0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 michel</t>
        </r>
      </text>
    </comment>
    <comment ref="C1178" authorId="0">
      <text>
        <r>
          <rPr>
            <b/>
            <sz val="8"/>
            <rFont val="Tahoma"/>
            <family val="0"/>
          </rPr>
          <t>i26:colonne</t>
        </r>
        <r>
          <rPr>
            <sz val="8"/>
            <rFont val="Tahoma"/>
            <family val="0"/>
          </rPr>
          <t xml:space="preserve">
</t>
        </r>
      </text>
    </comment>
    <comment ref="C1254" authorId="0">
      <text>
        <r>
          <rPr>
            <b/>
            <sz val="8"/>
            <rFont val="Tahoma"/>
            <family val="0"/>
          </rPr>
          <t>i26: michel</t>
        </r>
        <r>
          <rPr>
            <sz val="8"/>
            <rFont val="Tahoma"/>
            <family val="0"/>
          </rPr>
          <t xml:space="preserve">
</t>
        </r>
      </text>
    </comment>
    <comment ref="C856" authorId="0">
      <text>
        <r>
          <rPr>
            <b/>
            <sz val="8"/>
            <rFont val="Tahoma"/>
            <family val="0"/>
          </rPr>
          <t>i5: Tom</t>
        </r>
        <r>
          <rPr>
            <sz val="8"/>
            <rFont val="Tahoma"/>
            <family val="0"/>
          </rPr>
          <t xml:space="preserve">
</t>
        </r>
      </text>
    </comment>
    <comment ref="C857" authorId="0">
      <text>
        <r>
          <rPr>
            <b/>
            <sz val="8"/>
            <rFont val="Tahoma"/>
            <family val="0"/>
          </rPr>
          <t>i5:christopher</t>
        </r>
      </text>
    </comment>
    <comment ref="C758" authorId="0">
      <text>
        <r>
          <rPr>
            <b/>
            <sz val="8"/>
            <rFont val="Tahoma"/>
            <family val="0"/>
          </rPr>
          <t>i5: John</t>
        </r>
        <r>
          <rPr>
            <sz val="8"/>
            <rFont val="Tahoma"/>
            <family val="0"/>
          </rPr>
          <t xml:space="preserve">
</t>
        </r>
      </text>
    </comment>
    <comment ref="C759" authorId="0">
      <text>
        <r>
          <rPr>
            <b/>
            <sz val="8"/>
            <rFont val="Tahoma"/>
            <family val="0"/>
          </rPr>
          <t>i5: John</t>
        </r>
        <r>
          <rPr>
            <sz val="8"/>
            <rFont val="Tahoma"/>
            <family val="0"/>
          </rPr>
          <t xml:space="preserve">
</t>
        </r>
      </text>
    </comment>
    <comment ref="C1299" authorId="2">
      <text>
        <r>
          <rPr>
            <b/>
            <sz val="8"/>
            <rFont val="Tahoma"/>
            <family val="0"/>
          </rPr>
          <t>i26: for police man</t>
        </r>
        <r>
          <rPr>
            <sz val="8"/>
            <rFont val="Tahoma"/>
            <family val="0"/>
          </rPr>
          <t xml:space="preserve">
</t>
        </r>
      </text>
    </comment>
    <comment ref="C1300" authorId="2">
      <text>
        <r>
          <rPr>
            <b/>
            <sz val="8"/>
            <rFont val="Tahoma"/>
            <family val="0"/>
          </rPr>
          <t>i26: for police man</t>
        </r>
        <r>
          <rPr>
            <sz val="8"/>
            <rFont val="Tahoma"/>
            <family val="0"/>
          </rPr>
          <t xml:space="preserve">
</t>
        </r>
      </text>
    </comment>
    <comment ref="C1113" authorId="0">
      <text>
        <r>
          <rPr>
            <b/>
            <sz val="8"/>
            <rFont val="Tahoma"/>
            <family val="0"/>
          </rPr>
          <t>i25: Jacque</t>
        </r>
        <r>
          <rPr>
            <sz val="8"/>
            <rFont val="Tahoma"/>
            <family val="0"/>
          </rPr>
          <t xml:space="preserve">
</t>
        </r>
      </text>
    </comment>
    <comment ref="C1114" authorId="0">
      <text>
        <r>
          <rPr>
            <b/>
            <sz val="8"/>
            <rFont val="Tahoma"/>
            <family val="0"/>
          </rPr>
          <t>i25: Jacque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<sst xmlns="http://schemas.openxmlformats.org/spreadsheetml/2006/main" count="8864" uniqueCount="1437">
  <si>
    <t>phone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</si>
  <si>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</si>
  <si>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</si>
  <si>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</si>
  <si>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</si>
  <si>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</si>
  <si>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</si>
  <si>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</si>
  <si>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</si>
  <si>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investigations</t>
  </si>
  <si>
    <t>1/3</t>
  </si>
  <si>
    <t>2/3</t>
  </si>
  <si>
    <t>3/3</t>
  </si>
  <si>
    <t>4/3</t>
  </si>
  <si>
    <t>5/3</t>
  </si>
  <si>
    <t>travelling expenses</t>
  </si>
  <si>
    <t>inter-city transport</t>
  </si>
  <si>
    <t>transport</t>
  </si>
  <si>
    <t>local transport</t>
  </si>
  <si>
    <t>lodging</t>
  </si>
  <si>
    <t>feeding</t>
  </si>
  <si>
    <t>Mission 1</t>
  </si>
  <si>
    <t>Littoral</t>
  </si>
  <si>
    <t>Douala</t>
  </si>
  <si>
    <t>protected species</t>
  </si>
  <si>
    <t>Mission 2</t>
  </si>
  <si>
    <t xml:space="preserve">South </t>
  </si>
  <si>
    <t>Abongmbang</t>
  </si>
  <si>
    <t>i25</t>
  </si>
  <si>
    <t>3-phone-43</t>
  </si>
  <si>
    <t>3-phone-50</t>
  </si>
  <si>
    <t>12/3</t>
  </si>
  <si>
    <t>14/3</t>
  </si>
  <si>
    <t>Douala-Yabassi</t>
  </si>
  <si>
    <t>3-i25-1</t>
  </si>
  <si>
    <t>Yabassi-Nkegmala-Yabassi</t>
  </si>
  <si>
    <t>3-i25-r</t>
  </si>
  <si>
    <t>Nkegmala-Yabassi</t>
  </si>
  <si>
    <t>Yabassi-Modae</t>
  </si>
  <si>
    <t>Modae-Yabassi</t>
  </si>
  <si>
    <t>Yabassi-Douala</t>
  </si>
  <si>
    <t>Lodging</t>
  </si>
  <si>
    <t>3-i25-2</t>
  </si>
  <si>
    <t xml:space="preserve">Littoral </t>
  </si>
  <si>
    <t>Yabassi</t>
  </si>
  <si>
    <t>Mission 3</t>
  </si>
  <si>
    <t>Mission 4</t>
  </si>
  <si>
    <t>2-15/03/2007</t>
  </si>
  <si>
    <t>South West</t>
  </si>
  <si>
    <t>Menyenge</t>
  </si>
  <si>
    <t>Mission 5</t>
  </si>
  <si>
    <t>7-12/03/2007</t>
  </si>
  <si>
    <t>Idenau</t>
  </si>
  <si>
    <t>Mission 6</t>
  </si>
  <si>
    <t>West</t>
  </si>
  <si>
    <t>Mbouda/Dschang</t>
  </si>
  <si>
    <t>Mission 7</t>
  </si>
  <si>
    <t>Mission 8</t>
  </si>
  <si>
    <t>12-13/03/2007</t>
  </si>
  <si>
    <t>North West</t>
  </si>
  <si>
    <t>Bamenda</t>
  </si>
  <si>
    <t>Mission 9</t>
  </si>
  <si>
    <t>Mission 10</t>
  </si>
  <si>
    <t>Mission 11</t>
  </si>
  <si>
    <t>16/3</t>
  </si>
  <si>
    <t>Nguti</t>
  </si>
  <si>
    <t>x3 hrs internet</t>
  </si>
  <si>
    <t>communication</t>
  </si>
  <si>
    <t>10-Mefire-r</t>
  </si>
  <si>
    <t>x4 hrs internet</t>
  </si>
  <si>
    <t>14-16/03/2007</t>
  </si>
  <si>
    <t>Center</t>
  </si>
  <si>
    <t>Yaounde</t>
  </si>
  <si>
    <t>Mission 13</t>
  </si>
  <si>
    <t>15-16/03/2007</t>
  </si>
  <si>
    <t>Internet scam</t>
  </si>
  <si>
    <t>Mission 12</t>
  </si>
  <si>
    <t>Mission 14</t>
  </si>
  <si>
    <t>17-24/03/2007</t>
  </si>
  <si>
    <t>East</t>
  </si>
  <si>
    <t>Ngoela</t>
  </si>
  <si>
    <t>Mission 15</t>
  </si>
  <si>
    <t>Mission 16</t>
  </si>
  <si>
    <t>17-20/03/2007</t>
  </si>
  <si>
    <t>Mission 17</t>
  </si>
  <si>
    <t>Mission 18</t>
  </si>
  <si>
    <t>19-25/03/2007</t>
  </si>
  <si>
    <t>Mission 19</t>
  </si>
  <si>
    <t>Mission 20</t>
  </si>
  <si>
    <t>Mission 21</t>
  </si>
  <si>
    <t>Munyenge</t>
  </si>
  <si>
    <t>Mission 22</t>
  </si>
  <si>
    <t>Mission 23</t>
  </si>
  <si>
    <t>Kopongo</t>
  </si>
  <si>
    <t>19-20/03/2007</t>
  </si>
  <si>
    <t>19/03/2007</t>
  </si>
  <si>
    <t>Nsimalen</t>
  </si>
  <si>
    <t>3-phone-27</t>
  </si>
  <si>
    <t>2-5/03/2007</t>
  </si>
  <si>
    <t>22-26/03/2007</t>
  </si>
  <si>
    <t>Mission 24</t>
  </si>
  <si>
    <t>24/3/2007</t>
  </si>
  <si>
    <t>Nkongsamba</t>
  </si>
  <si>
    <t>Mission 25</t>
  </si>
  <si>
    <t>Mission 26</t>
  </si>
  <si>
    <t>26/3/2007</t>
  </si>
  <si>
    <t>Mission 27</t>
  </si>
  <si>
    <t>26-27/3/2007</t>
  </si>
  <si>
    <t>Bafoussam</t>
  </si>
  <si>
    <t>leopard skins</t>
  </si>
  <si>
    <t>fax</t>
  </si>
  <si>
    <t>office</t>
  </si>
  <si>
    <t>28-31/03/2007</t>
  </si>
  <si>
    <t>Dschang</t>
  </si>
  <si>
    <t>24-26/3/2007</t>
  </si>
  <si>
    <t>Mission 28</t>
  </si>
  <si>
    <t>Mission 30</t>
  </si>
  <si>
    <t>Mission 29</t>
  </si>
  <si>
    <t>16/3/2007</t>
  </si>
  <si>
    <t>Mission 31</t>
  </si>
  <si>
    <t>internet</t>
  </si>
  <si>
    <t>15-27/03/2007</t>
  </si>
  <si>
    <t>Nigeria</t>
  </si>
  <si>
    <t>Kano</t>
  </si>
  <si>
    <t>Operations</t>
  </si>
  <si>
    <t>28-31/3/2007</t>
  </si>
  <si>
    <t>25-27/3/2007</t>
  </si>
  <si>
    <t>3-15/03/2007</t>
  </si>
  <si>
    <t>Mbang</t>
  </si>
  <si>
    <t>Mission 32</t>
  </si>
  <si>
    <t>28-01/04/2007</t>
  </si>
  <si>
    <t>Buea</t>
  </si>
  <si>
    <t>13/03/2007</t>
  </si>
  <si>
    <t>8-15/03/2007</t>
  </si>
  <si>
    <t>Mbouda</t>
  </si>
  <si>
    <t>13-16/03/2007</t>
  </si>
  <si>
    <t>27-30/3/2007</t>
  </si>
  <si>
    <t xml:space="preserve">FINANCIAL REPORT      -       2007    </t>
  </si>
  <si>
    <t>27-31/3/2007</t>
  </si>
  <si>
    <t>Nanga eboko</t>
  </si>
  <si>
    <t>Chimp</t>
  </si>
  <si>
    <t>ivory</t>
  </si>
  <si>
    <t>others</t>
  </si>
  <si>
    <t>Investigations</t>
  </si>
  <si>
    <t>salaries</t>
  </si>
  <si>
    <t>Legal</t>
  </si>
  <si>
    <t>legal</t>
  </si>
  <si>
    <t>postage</t>
  </si>
  <si>
    <t>intercity transport</t>
  </si>
  <si>
    <t>Media</t>
  </si>
  <si>
    <t>bonuses scaled to results</t>
  </si>
  <si>
    <t>Bafia drug and ape dealer</t>
  </si>
  <si>
    <t>Djoum ivory seizure</t>
  </si>
  <si>
    <t>Lion skins dealers far North</t>
  </si>
  <si>
    <t>wildlife justice</t>
  </si>
  <si>
    <t>editing cost</t>
  </si>
  <si>
    <t>materials</t>
  </si>
  <si>
    <t>Policy and external relations</t>
  </si>
  <si>
    <t>Management</t>
  </si>
  <si>
    <t>salary</t>
  </si>
  <si>
    <t>Express union</t>
  </si>
  <si>
    <t>Bank charges</t>
  </si>
  <si>
    <t>rent+bills</t>
  </si>
  <si>
    <t>Office</t>
  </si>
  <si>
    <t>AmountCFA</t>
  </si>
  <si>
    <t>Donor</t>
  </si>
  <si>
    <t>Amount USD</t>
  </si>
  <si>
    <t>Born Free</t>
  </si>
  <si>
    <t>Used</t>
  </si>
  <si>
    <t>BHC</t>
  </si>
  <si>
    <t>FWS</t>
  </si>
  <si>
    <t>Arcus</t>
  </si>
  <si>
    <t>TOTAL</t>
  </si>
  <si>
    <t>Donated May</t>
  </si>
  <si>
    <t>western union</t>
  </si>
  <si>
    <t>Used May</t>
  </si>
  <si>
    <t>Donated June</t>
  </si>
  <si>
    <t>14/6</t>
  </si>
  <si>
    <t>Used June</t>
  </si>
  <si>
    <t>Donated July</t>
  </si>
  <si>
    <t>Bankfile</t>
  </si>
  <si>
    <t>11/7</t>
  </si>
  <si>
    <t>31/7</t>
  </si>
  <si>
    <t>Used July</t>
  </si>
  <si>
    <t>Used August</t>
  </si>
  <si>
    <t>Used September</t>
  </si>
  <si>
    <t>Used October</t>
  </si>
  <si>
    <t>Donated November</t>
  </si>
  <si>
    <t>13/11</t>
  </si>
  <si>
    <t>Used November</t>
  </si>
  <si>
    <t>Used December</t>
  </si>
  <si>
    <t>Donated January</t>
  </si>
  <si>
    <t>bankfile</t>
  </si>
  <si>
    <t>15/1</t>
  </si>
  <si>
    <t>Used January</t>
  </si>
  <si>
    <t>Used February</t>
  </si>
  <si>
    <t>Donated March</t>
  </si>
  <si>
    <t>Used March</t>
  </si>
  <si>
    <t>Passing to April 07</t>
  </si>
  <si>
    <t>Bank file</t>
  </si>
  <si>
    <t>Balance end March</t>
  </si>
  <si>
    <t>Donated April</t>
  </si>
  <si>
    <t>Used April</t>
  </si>
  <si>
    <t>Donated August</t>
  </si>
  <si>
    <t>Donated September</t>
  </si>
  <si>
    <t>Donated October</t>
  </si>
  <si>
    <t>Donated December</t>
  </si>
  <si>
    <t>Donated February</t>
  </si>
  <si>
    <t>Balance 2006 Grant</t>
  </si>
  <si>
    <t>Donated December for 2007 Grant</t>
  </si>
  <si>
    <t>Passing to April 2007</t>
  </si>
  <si>
    <t>US FWS</t>
  </si>
  <si>
    <t>Passing to April</t>
  </si>
  <si>
    <t xml:space="preserve">Advance payments  </t>
  </si>
  <si>
    <t>Guarantee</t>
  </si>
  <si>
    <t>equipping office</t>
  </si>
  <si>
    <t>House-rep</t>
  </si>
  <si>
    <t>21-24/03/2007</t>
  </si>
  <si>
    <t>Body Shop</t>
  </si>
  <si>
    <t>March</t>
  </si>
  <si>
    <t xml:space="preserve">      TOTAL EXPENDITURE MARCH</t>
  </si>
  <si>
    <t>Amount CFA</t>
  </si>
  <si>
    <t>Budget line</t>
  </si>
  <si>
    <t>Details</t>
  </si>
  <si>
    <t>Policy and External Relations</t>
  </si>
  <si>
    <t>Coordination</t>
  </si>
  <si>
    <t>total exp</t>
  </si>
  <si>
    <t>T4/Nigeria/CITES</t>
  </si>
  <si>
    <t>Money transferred to the Bank</t>
  </si>
  <si>
    <t>Bank commission+tax</t>
  </si>
  <si>
    <t>Transaction to the account</t>
  </si>
  <si>
    <t>$1=495CFA</t>
  </si>
  <si>
    <t>1-7/03/2007</t>
  </si>
  <si>
    <t>follow up 22 cases12 locked subjects</t>
  </si>
  <si>
    <t>32 inv,6 provinces + Nigeria</t>
  </si>
  <si>
    <t>International trade</t>
  </si>
  <si>
    <t>Ape</t>
  </si>
  <si>
    <t xml:space="preserve"> ivory</t>
  </si>
  <si>
    <t>3 operations against 8dealers</t>
  </si>
  <si>
    <t>CITES preperations CoP 14</t>
  </si>
  <si>
    <t xml:space="preserve">8 media pieces </t>
  </si>
  <si>
    <t>editing costs</t>
  </si>
  <si>
    <t>wildlife justice magazine</t>
  </si>
  <si>
    <t>PASA cardson great ape enforcement</t>
  </si>
  <si>
    <t xml:space="preserve">CDs </t>
  </si>
  <si>
    <t>lawyer fees</t>
  </si>
  <si>
    <t xml:space="preserve">The Body Shop transaction </t>
  </si>
  <si>
    <t>Real Ex Rate=977.74</t>
  </si>
  <si>
    <t>Bank Ex Rate=950.45</t>
  </si>
  <si>
    <t>Bafut-Bamenda</t>
  </si>
  <si>
    <t>16-i5-r</t>
  </si>
  <si>
    <t>20/3</t>
  </si>
  <si>
    <t>x6 hrs internet</t>
  </si>
  <si>
    <t>17-Mefire-r</t>
  </si>
  <si>
    <t>19/3</t>
  </si>
  <si>
    <t>27-phone-389</t>
  </si>
  <si>
    <t>26/3</t>
  </si>
  <si>
    <t>i5</t>
  </si>
  <si>
    <t>27-phone-385</t>
  </si>
  <si>
    <t>27-phone-421-422</t>
  </si>
  <si>
    <t>27/3</t>
  </si>
  <si>
    <t>27-i25-r</t>
  </si>
  <si>
    <t>27-phone-416-418</t>
  </si>
  <si>
    <t>Nkongsamba-Bomi-Nkongsamba</t>
  </si>
  <si>
    <t>Nkongsamba-Bafoussam</t>
  </si>
  <si>
    <t>27-i25-15</t>
  </si>
  <si>
    <t>Dschang-Bafoussam</t>
  </si>
  <si>
    <t>27-i5-r</t>
  </si>
  <si>
    <t>Bafoussam-Bamenda</t>
  </si>
  <si>
    <t>Bamenda-Bafut</t>
  </si>
  <si>
    <t>Bamenda-Bafoussam</t>
  </si>
  <si>
    <t>x3 hours byke</t>
  </si>
  <si>
    <t>27-i25-16</t>
  </si>
  <si>
    <t>27-i5-19</t>
  </si>
  <si>
    <t>27-i25-17</t>
  </si>
  <si>
    <t>27-i5-20</t>
  </si>
  <si>
    <t>X2 drinks with informer</t>
  </si>
  <si>
    <t>trust building</t>
  </si>
  <si>
    <t>X4 drinks with informer</t>
  </si>
  <si>
    <t>S</t>
  </si>
  <si>
    <t xml:space="preserve">FINANCIAL REPORT      -       2007 March Summary    </t>
  </si>
  <si>
    <t>1-phone-1-2</t>
  </si>
  <si>
    <t>Julius</t>
  </si>
  <si>
    <t>1-phone-13-14</t>
  </si>
  <si>
    <t>1-phone-17-18</t>
  </si>
  <si>
    <t>1-phone-25</t>
  </si>
  <si>
    <t>1-phone-46</t>
  </si>
  <si>
    <t>1-phone-38</t>
  </si>
  <si>
    <t>1-phone-48</t>
  </si>
  <si>
    <t>1-phone-51</t>
  </si>
  <si>
    <t>1-phone-66-67</t>
  </si>
  <si>
    <t>1-phone-79-80</t>
  </si>
  <si>
    <t>6/3</t>
  </si>
  <si>
    <t>1-phone-73</t>
  </si>
  <si>
    <t>Yaounde-Douala</t>
  </si>
  <si>
    <t>1-i5-1</t>
  </si>
  <si>
    <t>Douala-Tiko</t>
  </si>
  <si>
    <t>1-i5-r</t>
  </si>
  <si>
    <t>Tiko-Douala</t>
  </si>
  <si>
    <t>Douala-Limbe</t>
  </si>
  <si>
    <t>Limbe-Idenau</t>
  </si>
  <si>
    <t>Idenau-Limbe</t>
  </si>
  <si>
    <t>Limbe-Douala</t>
  </si>
  <si>
    <t>Bafoussam-Douala</t>
  </si>
  <si>
    <t>1-Jul-1</t>
  </si>
  <si>
    <t>x4 hours byke</t>
  </si>
  <si>
    <t>1-Jul-r</t>
  </si>
  <si>
    <t>7/3</t>
  </si>
  <si>
    <t>x4 hrs byke</t>
  </si>
  <si>
    <t>1-Jul-3</t>
  </si>
  <si>
    <t>1-Jul-4</t>
  </si>
  <si>
    <t>x2 hrs taxi</t>
  </si>
  <si>
    <t>1-Jul-5</t>
  </si>
  <si>
    <t>1-i5-2</t>
  </si>
  <si>
    <t>1-i5-2a</t>
  </si>
  <si>
    <t>1-i5-3</t>
  </si>
  <si>
    <t>1-Jul-2</t>
  </si>
  <si>
    <t>informer fees</t>
  </si>
  <si>
    <t>external assistance</t>
  </si>
  <si>
    <t>x1 undercover</t>
  </si>
  <si>
    <t>1-Jul-6</t>
  </si>
  <si>
    <t>1-Jul-7</t>
  </si>
  <si>
    <t>x4 undercovers</t>
  </si>
  <si>
    <t>1-Jul-8</t>
  </si>
  <si>
    <t>drink to dealer</t>
  </si>
  <si>
    <t>drink wilth informer</t>
  </si>
  <si>
    <t>black shirt</t>
  </si>
  <si>
    <t>Miranda</t>
  </si>
  <si>
    <t>2-phone-42</t>
  </si>
  <si>
    <t>2-phone-50</t>
  </si>
  <si>
    <t>2-phone-57</t>
  </si>
  <si>
    <t>2-phone-92</t>
  </si>
  <si>
    <t>2-phone-109</t>
  </si>
  <si>
    <t>8/3</t>
  </si>
  <si>
    <t>2-phone-127</t>
  </si>
  <si>
    <t>9/3</t>
  </si>
  <si>
    <t>Yaounde-Abongmbang</t>
  </si>
  <si>
    <t>2-Mira-1</t>
  </si>
  <si>
    <t>Abongmbang-Bertoua</t>
  </si>
  <si>
    <t>2-Mira-3</t>
  </si>
  <si>
    <t>Bertoua-Abongmband</t>
  </si>
  <si>
    <t>2-Mira-5</t>
  </si>
  <si>
    <t>Abongmbang-Yaounde</t>
  </si>
  <si>
    <t>2-Mira-6</t>
  </si>
  <si>
    <t>2-Mira-r</t>
  </si>
  <si>
    <t>15/3</t>
  </si>
  <si>
    <t>x3 lodging</t>
  </si>
  <si>
    <t>2-Mira-2</t>
  </si>
  <si>
    <t>3-5/3</t>
  </si>
  <si>
    <t>Manfred</t>
  </si>
  <si>
    <t>4-phone-28</t>
  </si>
  <si>
    <t>4-phone-116</t>
  </si>
  <si>
    <t>4-phone-124</t>
  </si>
  <si>
    <t>4-phone-142</t>
  </si>
  <si>
    <t>10/3</t>
  </si>
  <si>
    <t>4-phone-157</t>
  </si>
  <si>
    <t>11/3</t>
  </si>
  <si>
    <t>4-phone-169</t>
  </si>
  <si>
    <t>4-phone-184</t>
  </si>
  <si>
    <t>13/3</t>
  </si>
  <si>
    <t>4-phone-201</t>
  </si>
  <si>
    <t>4-phone-213</t>
  </si>
  <si>
    <t>4-Man-1</t>
  </si>
  <si>
    <t>Douala-Muyuka</t>
  </si>
  <si>
    <t>4-Man-2</t>
  </si>
  <si>
    <t>Muyuka-Muyenge</t>
  </si>
  <si>
    <t>4-Man-r</t>
  </si>
  <si>
    <t>Muyenge-Koke kombo</t>
  </si>
  <si>
    <t>Koke kombo-Mugenge</t>
  </si>
  <si>
    <t>Muyenge-Muyuka</t>
  </si>
  <si>
    <t>Muyuka-Kumba</t>
  </si>
  <si>
    <t>kumba-Nguti</t>
  </si>
  <si>
    <t>4-Man-4</t>
  </si>
  <si>
    <t>Nguti-Kumba</t>
  </si>
  <si>
    <t>4-Man-5</t>
  </si>
  <si>
    <t>Kumba-Muyuka</t>
  </si>
  <si>
    <t>Muyuka-Buea</t>
  </si>
  <si>
    <t>Buea-Douala</t>
  </si>
  <si>
    <t>4-Man-6</t>
  </si>
  <si>
    <t>Douala-Yaounde</t>
  </si>
  <si>
    <t>4-Man-7</t>
  </si>
  <si>
    <t>4-Man-3</t>
  </si>
  <si>
    <t>7-9/3</t>
  </si>
  <si>
    <t>drinks with informer</t>
  </si>
  <si>
    <t>Felix</t>
  </si>
  <si>
    <t>5-phone-88</t>
  </si>
  <si>
    <t>5-phone-108</t>
  </si>
  <si>
    <t>5-phone-153</t>
  </si>
  <si>
    <t>5-Felix-1</t>
  </si>
  <si>
    <t>5-Felix-r</t>
  </si>
  <si>
    <t>Limbe-Batoke</t>
  </si>
  <si>
    <t>Batoke-Idenau</t>
  </si>
  <si>
    <t>Idenau-Bomane</t>
  </si>
  <si>
    <t>Bomane-Idenau</t>
  </si>
  <si>
    <t>Idenau-Sange</t>
  </si>
  <si>
    <t>Sange-Idenau</t>
  </si>
  <si>
    <t>5-Felix-3</t>
  </si>
  <si>
    <t>x5 lodging</t>
  </si>
  <si>
    <t>5-Felix-2</t>
  </si>
  <si>
    <t>7-11/3</t>
  </si>
  <si>
    <t>6-phone-91</t>
  </si>
  <si>
    <t>6-phone-115</t>
  </si>
  <si>
    <t>6-phone-114</t>
  </si>
  <si>
    <t>6-phone-125</t>
  </si>
  <si>
    <t>6-phone-123</t>
  </si>
  <si>
    <t>6-phone-149</t>
  </si>
  <si>
    <t>6-phone-141</t>
  </si>
  <si>
    <t>6-phone-154</t>
  </si>
  <si>
    <t>6-phone-158</t>
  </si>
  <si>
    <t>6-phone-170</t>
  </si>
  <si>
    <t>Douala-Bafoussam</t>
  </si>
  <si>
    <t>6-i25-3</t>
  </si>
  <si>
    <t>Bafoussam-Dschang</t>
  </si>
  <si>
    <t>6-i25-r</t>
  </si>
  <si>
    <t>6-Jul-r</t>
  </si>
  <si>
    <t>Dschang-Fokwe</t>
  </si>
  <si>
    <t>Fokwe-Dschang</t>
  </si>
  <si>
    <t>Bafoussam-Mbouda</t>
  </si>
  <si>
    <t>Mbouda-Bacham</t>
  </si>
  <si>
    <t>Bacham-Mbouda</t>
  </si>
  <si>
    <t>Mbouda-Bafoussam</t>
  </si>
  <si>
    <t>6-i25-4</t>
  </si>
  <si>
    <t>6-i25-5</t>
  </si>
  <si>
    <t>6-i25-6</t>
  </si>
  <si>
    <t>6-Jul-14</t>
  </si>
  <si>
    <t>6-Jul-15</t>
  </si>
  <si>
    <t>7-phone-111</t>
  </si>
  <si>
    <t>7-phone-130</t>
  </si>
  <si>
    <t>7-phone-145</t>
  </si>
  <si>
    <t>7-phone-155</t>
  </si>
  <si>
    <t>7-phone-171</t>
  </si>
  <si>
    <t>7-phone-188-189</t>
  </si>
  <si>
    <t>7-phone-199</t>
  </si>
  <si>
    <t>7-phone-224-225</t>
  </si>
  <si>
    <t>John</t>
  </si>
  <si>
    <t>7-phone-215</t>
  </si>
  <si>
    <t>Yaounde-Bamenda</t>
  </si>
  <si>
    <t>7-i5-5</t>
  </si>
  <si>
    <t>Bamenda-Mamfe</t>
  </si>
  <si>
    <t>7-i5-7</t>
  </si>
  <si>
    <t>Mamfe-Nguti</t>
  </si>
  <si>
    <t>7-i5-r</t>
  </si>
  <si>
    <t>Nguti-Ntale</t>
  </si>
  <si>
    <t>Ntale-Nguti</t>
  </si>
  <si>
    <t>Nguti-Ntale-Nguti</t>
  </si>
  <si>
    <t>Nguti-Tinto-Nguti</t>
  </si>
  <si>
    <t>Nguti-Mamfe</t>
  </si>
  <si>
    <t>Mamfe-Bamenda</t>
  </si>
  <si>
    <t>7-i5-9</t>
  </si>
  <si>
    <t>Bafut-Bamenda-Bafut</t>
  </si>
  <si>
    <t xml:space="preserve"> Bafut-Bamenda</t>
  </si>
  <si>
    <t>Bamenda-Yaounde</t>
  </si>
  <si>
    <t>7-i5-10</t>
  </si>
  <si>
    <t>7-i5-6</t>
  </si>
  <si>
    <t>7-i5-8</t>
  </si>
  <si>
    <t>drint to informer</t>
  </si>
  <si>
    <t>8-phone-162</t>
  </si>
  <si>
    <t>8-phone-181</t>
  </si>
  <si>
    <t>Mbouda-Bamenda</t>
  </si>
  <si>
    <t>8-i25-r</t>
  </si>
  <si>
    <t>8-i25-7</t>
  </si>
  <si>
    <t>8-i25-8</t>
  </si>
  <si>
    <t>9-Marie-r</t>
  </si>
  <si>
    <t>11-phone-178</t>
  </si>
  <si>
    <t>11-phone-204</t>
  </si>
  <si>
    <t>11-phone-193</t>
  </si>
  <si>
    <t>11-phone-216</t>
  </si>
  <si>
    <t>11-phone-219</t>
  </si>
  <si>
    <t>11-phone-236</t>
  </si>
  <si>
    <t>11-phone-244-245</t>
  </si>
  <si>
    <t>Bamenda-Bangante</t>
  </si>
  <si>
    <t>11-i25-r</t>
  </si>
  <si>
    <t>Bangante-Mbouda</t>
  </si>
  <si>
    <t>Mbouda-Dschang</t>
  </si>
  <si>
    <t>DSchang-Bafoussam</t>
  </si>
  <si>
    <t>11-i25-11</t>
  </si>
  <si>
    <t>11-i25-9</t>
  </si>
  <si>
    <t>11-i25-10</t>
  </si>
  <si>
    <t>Louis</t>
  </si>
  <si>
    <t>12-phone-202</t>
  </si>
  <si>
    <t>12-phone-403</t>
  </si>
  <si>
    <t>12-Louis-r</t>
  </si>
  <si>
    <t>17/3</t>
  </si>
  <si>
    <t>21/3</t>
  </si>
  <si>
    <t>18/3</t>
  </si>
  <si>
    <t>23/3</t>
  </si>
  <si>
    <t>Yaounde-Ngoundere</t>
  </si>
  <si>
    <t>12-Louis-1</t>
  </si>
  <si>
    <t>Ngaoundere-Maroua</t>
  </si>
  <si>
    <t>12-Louis-2</t>
  </si>
  <si>
    <t>Maroua-Mora</t>
  </si>
  <si>
    <t>12-Louis-2a</t>
  </si>
  <si>
    <t>Mora-Banke</t>
  </si>
  <si>
    <t>Banke-Banki</t>
  </si>
  <si>
    <t>Baki-Maiduguri</t>
  </si>
  <si>
    <t>17/2</t>
  </si>
  <si>
    <t>Maiduguri-Kano</t>
  </si>
  <si>
    <t>12-Louis-4a</t>
  </si>
  <si>
    <t>Kano-Maiduguri</t>
  </si>
  <si>
    <t>12-Louis-6</t>
  </si>
  <si>
    <t>25/3</t>
  </si>
  <si>
    <t>Maiduguri-Banki</t>
  </si>
  <si>
    <t>Banki-Amchide</t>
  </si>
  <si>
    <t>Amchide-Maroua</t>
  </si>
  <si>
    <t>12-Louis-8a</t>
  </si>
  <si>
    <t>Maroua-Ngaoundere</t>
  </si>
  <si>
    <t>12-Louis-9</t>
  </si>
  <si>
    <t>Ngaoundere-Yaounde</t>
  </si>
  <si>
    <t>12-Louis-10</t>
  </si>
  <si>
    <t>22/3</t>
  </si>
  <si>
    <t>24/3</t>
  </si>
  <si>
    <t>12-Louis-3</t>
  </si>
  <si>
    <t>12-Louis-4</t>
  </si>
  <si>
    <t>12-Louis-5</t>
  </si>
  <si>
    <t>12-Louis-7</t>
  </si>
  <si>
    <t>12-Louis-8</t>
  </si>
  <si>
    <t>x5 pages typing</t>
  </si>
  <si>
    <t>12-Louis-11</t>
  </si>
  <si>
    <t>29/3</t>
  </si>
  <si>
    <t>x5 printing</t>
  </si>
  <si>
    <t>x1 diskette</t>
  </si>
  <si>
    <t>13-Geo-r</t>
  </si>
  <si>
    <t>14-phone-262</t>
  </si>
  <si>
    <t>14-phone-263</t>
  </si>
  <si>
    <t>14-phone-268</t>
  </si>
  <si>
    <t>14-phone-267</t>
  </si>
  <si>
    <t>14-phone-273</t>
  </si>
  <si>
    <t>14-phone-276</t>
  </si>
  <si>
    <t>14-phone-292</t>
  </si>
  <si>
    <t>14-phone-296</t>
  </si>
  <si>
    <t>14-phone-315</t>
  </si>
  <si>
    <t>14-phone-312</t>
  </si>
  <si>
    <t>14-phone-328</t>
  </si>
  <si>
    <t>14-phone-325</t>
  </si>
  <si>
    <t>14-phone-352</t>
  </si>
  <si>
    <t>14-phone-363</t>
  </si>
  <si>
    <t>14-phone-376-377</t>
  </si>
  <si>
    <t>14-Mira-6a</t>
  </si>
  <si>
    <t>Abongmbang-Lomie</t>
  </si>
  <si>
    <t>14-Mira-7</t>
  </si>
  <si>
    <t>Lomie-Ferry</t>
  </si>
  <si>
    <t>14-Mira-r</t>
  </si>
  <si>
    <t>Ferry-Ngoela</t>
  </si>
  <si>
    <t>Ngoela-Ferry</t>
  </si>
  <si>
    <t>14-Mira-8a</t>
  </si>
  <si>
    <t>Ferry-Lomie</t>
  </si>
  <si>
    <t>Lomie-Abongmbang</t>
  </si>
  <si>
    <t>14-Mira-10</t>
  </si>
  <si>
    <t>14-Mira-12</t>
  </si>
  <si>
    <t>14-Mira-6b</t>
  </si>
  <si>
    <t>14-Mira-8</t>
  </si>
  <si>
    <t>14-Mira-9</t>
  </si>
  <si>
    <t>14-Mira-11</t>
  </si>
  <si>
    <t>drink to informer</t>
  </si>
  <si>
    <t>15-phone-252</t>
  </si>
  <si>
    <t>15-phone-266</t>
  </si>
  <si>
    <t>15-phone-274</t>
  </si>
  <si>
    <t>15-phone-295</t>
  </si>
  <si>
    <t>15-phone-316</t>
  </si>
  <si>
    <t>Yaounde-Bertoua</t>
  </si>
  <si>
    <t>15-Man-8</t>
  </si>
  <si>
    <t>Bertoua-Mbang</t>
  </si>
  <si>
    <t>15-Man-9</t>
  </si>
  <si>
    <t>Mbang-meigaga-Mbang</t>
  </si>
  <si>
    <t>15-Man-r</t>
  </si>
  <si>
    <t>Mbang-Bertoua</t>
  </si>
  <si>
    <t>15-Man-11</t>
  </si>
  <si>
    <t>Bertoua-Yaounde</t>
  </si>
  <si>
    <t>15-Man-12</t>
  </si>
  <si>
    <t>15-Man-t</t>
  </si>
  <si>
    <t>15-Man-8a</t>
  </si>
  <si>
    <t>15-Man-10</t>
  </si>
  <si>
    <t>Battery</t>
  </si>
  <si>
    <t>material</t>
  </si>
  <si>
    <t>16-phone-254</t>
  </si>
  <si>
    <t>16-phone-264</t>
  </si>
  <si>
    <t>16-phone-269</t>
  </si>
  <si>
    <t>16-phone-302-303</t>
  </si>
  <si>
    <t>16-i5-11</t>
  </si>
  <si>
    <t>Bamenda-Bali-Bamenda</t>
  </si>
  <si>
    <t>16-i5-13</t>
  </si>
  <si>
    <t>16-i5-12</t>
  </si>
  <si>
    <t>x2 drinks with informers</t>
  </si>
  <si>
    <t>x3 drinks with dealer</t>
  </si>
  <si>
    <t>x1 drink to dealer</t>
  </si>
  <si>
    <t>18-Geo-1</t>
  </si>
  <si>
    <t>18-Geo-2</t>
  </si>
  <si>
    <t>18-Geo-r</t>
  </si>
  <si>
    <t>x7 hrs inernet</t>
  </si>
  <si>
    <t>24/7</t>
  </si>
  <si>
    <t>i26</t>
  </si>
  <si>
    <t>19-phone-280</t>
  </si>
  <si>
    <t>19-31-i26-r</t>
  </si>
  <si>
    <t>1hr 15min taxi</t>
  </si>
  <si>
    <t>20-phone-317</t>
  </si>
  <si>
    <t>20-phone-344-345</t>
  </si>
  <si>
    <t>20-phone-354</t>
  </si>
  <si>
    <t>20-i5-14</t>
  </si>
  <si>
    <t>20-i5-16</t>
  </si>
  <si>
    <t>20-i5-r</t>
  </si>
  <si>
    <t>20-i5-15</t>
  </si>
  <si>
    <t>21/2</t>
  </si>
  <si>
    <t>X2 Drinks to dealers</t>
  </si>
  <si>
    <t>21-phone-329</t>
  </si>
  <si>
    <t>21-phone-356a</t>
  </si>
  <si>
    <t>21-phone-369</t>
  </si>
  <si>
    <t>21-phone-382</t>
  </si>
  <si>
    <t>21-Man-13</t>
  </si>
  <si>
    <t>21-Man-14</t>
  </si>
  <si>
    <t>Muyuka-Munyenge</t>
  </si>
  <si>
    <t>21-Man-r</t>
  </si>
  <si>
    <t>Munyenge-Muyuka</t>
  </si>
  <si>
    <t>Munyenge-koke Bombe</t>
  </si>
  <si>
    <t>koke Bombe-Munyenge</t>
  </si>
  <si>
    <t>21-Man-16</t>
  </si>
  <si>
    <t>21-Man-15</t>
  </si>
  <si>
    <t>22-phone-433</t>
  </si>
  <si>
    <t>28/3</t>
  </si>
  <si>
    <t>22-phone-439-440</t>
  </si>
  <si>
    <t>22-phone-452</t>
  </si>
  <si>
    <t>22-phone-462-464</t>
  </si>
  <si>
    <t>22-phone-468</t>
  </si>
  <si>
    <t>30/3</t>
  </si>
  <si>
    <t>22-phone-472</t>
  </si>
  <si>
    <t>22-phone-484</t>
  </si>
  <si>
    <t>31/3</t>
  </si>
  <si>
    <t>22-i25-r</t>
  </si>
  <si>
    <t>Bamenda-Mbouda</t>
  </si>
  <si>
    <t>22-i5-r</t>
  </si>
  <si>
    <t>Bafoussam-Yaounde</t>
  </si>
  <si>
    <t>22-i25-20</t>
  </si>
  <si>
    <t>x2 hrs byke</t>
  </si>
  <si>
    <t>22-i5-21</t>
  </si>
  <si>
    <t>22-i25-18</t>
  </si>
  <si>
    <t>22-i25-19</t>
  </si>
  <si>
    <t>22-i5-22</t>
  </si>
  <si>
    <t>22-i25-20a</t>
  </si>
  <si>
    <t>23-phone-96-98</t>
  </si>
  <si>
    <t>23-phone-103-104</t>
  </si>
  <si>
    <t>Douala-Edea</t>
  </si>
  <si>
    <t>23-Jul-r</t>
  </si>
  <si>
    <t>Edea-Kopongo-Edea</t>
  </si>
  <si>
    <t>23-Jul-12</t>
  </si>
  <si>
    <t>Edea-Douala</t>
  </si>
  <si>
    <t>23-Jul-12a</t>
  </si>
  <si>
    <t>23-i5-r</t>
  </si>
  <si>
    <t>Edea-Yaounde</t>
  </si>
  <si>
    <t>23-i5-4</t>
  </si>
  <si>
    <t>depot</t>
  </si>
  <si>
    <t>23-Jul-13</t>
  </si>
  <si>
    <t>24-phone-353</t>
  </si>
  <si>
    <t>Douala-Nkongsamba</t>
  </si>
  <si>
    <t>24-i25-r</t>
  </si>
  <si>
    <t>Nkongsamba-Douala</t>
  </si>
  <si>
    <t>25-phone-368</t>
  </si>
  <si>
    <t>25-phone-380</t>
  </si>
  <si>
    <t>Yaounde-Bafoussam</t>
  </si>
  <si>
    <t>25-i5-17</t>
  </si>
  <si>
    <t>25-i5-r</t>
  </si>
  <si>
    <t>25-i5-18</t>
  </si>
  <si>
    <t>26-phone-381</t>
  </si>
  <si>
    <t>26-i25-13</t>
  </si>
  <si>
    <t>Nkongsamba-Ekokan-Nkongsamba</t>
  </si>
  <si>
    <t>26-i25-r</t>
  </si>
  <si>
    <t>26-i25-14</t>
  </si>
  <si>
    <t>28-phone-398</t>
  </si>
  <si>
    <t>28-phone-436</t>
  </si>
  <si>
    <t>28-phone-465</t>
  </si>
  <si>
    <t>28-phone-469</t>
  </si>
  <si>
    <t>28-phone-487</t>
  </si>
  <si>
    <t>phone Electricity</t>
  </si>
  <si>
    <t>28-Man-r</t>
  </si>
  <si>
    <t>Yaounde-Nanga eboko</t>
  </si>
  <si>
    <t>28-Man-17</t>
  </si>
  <si>
    <t>Nanga eboko-Manghai-Nanga eboko</t>
  </si>
  <si>
    <t>Nanga eboko-voie d'emie-Nanga eboke</t>
  </si>
  <si>
    <t>28-Man-18</t>
  </si>
  <si>
    <t>27-31/3</t>
  </si>
  <si>
    <t>29-Geo-r</t>
  </si>
  <si>
    <t>29-Geo-3</t>
  </si>
  <si>
    <t>30-phone-246-247</t>
  </si>
  <si>
    <t>30-phone-248-249</t>
  </si>
  <si>
    <t>30-i5-r</t>
  </si>
  <si>
    <t>30-Man-r</t>
  </si>
  <si>
    <t>31-phone-4</t>
  </si>
  <si>
    <t>31-phone-29</t>
  </si>
  <si>
    <t>31-phone-47</t>
  </si>
  <si>
    <t>31-phone-56</t>
  </si>
  <si>
    <t>31-phone-71</t>
  </si>
  <si>
    <t>31-phone-176-177</t>
  </si>
  <si>
    <t>31-phone-198</t>
  </si>
  <si>
    <t>31-phone-217</t>
  </si>
  <si>
    <t>31-phone-241</t>
  </si>
  <si>
    <t>31-phone-251</t>
  </si>
  <si>
    <t>31-phone-290</t>
  </si>
  <si>
    <t>31-phone-319</t>
  </si>
  <si>
    <t>31-phone-326</t>
  </si>
  <si>
    <t>31-phone-355</t>
  </si>
  <si>
    <t>31-phone-373</t>
  </si>
  <si>
    <t>31-phone-392</t>
  </si>
  <si>
    <t>31-phone-399</t>
  </si>
  <si>
    <t>xhr 30min internet</t>
  </si>
  <si>
    <t>31-i26-1</t>
  </si>
  <si>
    <t>x1hr internet</t>
  </si>
  <si>
    <t>31-i26-2</t>
  </si>
  <si>
    <t>31-i26-r</t>
  </si>
  <si>
    <t>purchase</t>
  </si>
  <si>
    <t>31-i26-2a</t>
  </si>
  <si>
    <t>32-phone-434</t>
  </si>
  <si>
    <t>32-phone-449</t>
  </si>
  <si>
    <t>32-phone-467</t>
  </si>
  <si>
    <t>32-phone-486</t>
  </si>
  <si>
    <t>32-i26-r</t>
  </si>
  <si>
    <t>32-i26-3</t>
  </si>
  <si>
    <t>Douala-Buea</t>
  </si>
  <si>
    <t>32-i26-4</t>
  </si>
  <si>
    <t>Buea-Yaounde</t>
  </si>
  <si>
    <t>32-i26-5</t>
  </si>
  <si>
    <t>1/4</t>
  </si>
  <si>
    <t>bank file</t>
  </si>
  <si>
    <t>Sone Nkoke</t>
  </si>
  <si>
    <t>Jean pierre</t>
  </si>
  <si>
    <t>bonus</t>
  </si>
  <si>
    <t>office rep.</t>
  </si>
  <si>
    <t>marius</t>
  </si>
  <si>
    <t>louis</t>
  </si>
  <si>
    <t>operation</t>
  </si>
  <si>
    <t>22-phone-441-442</t>
  </si>
  <si>
    <t>22-phone-457-458</t>
  </si>
  <si>
    <t>22-phone-477-478</t>
  </si>
  <si>
    <t>22-phone-488</t>
  </si>
  <si>
    <t>22-Jul-r</t>
  </si>
  <si>
    <t>Bamenda-Ndop</t>
  </si>
  <si>
    <t>22-Jul-28</t>
  </si>
  <si>
    <t>Ndop-Bamenda</t>
  </si>
  <si>
    <t>x3 hrs taxi</t>
  </si>
  <si>
    <t>22-Jul-21a</t>
  </si>
  <si>
    <t>22-Jul-29</t>
  </si>
  <si>
    <t>22-Jul-22</t>
  </si>
  <si>
    <t>22-Jul-23</t>
  </si>
  <si>
    <t>22-Jul-30</t>
  </si>
  <si>
    <t>22-Jul-31</t>
  </si>
  <si>
    <t>22-Jul-32</t>
  </si>
  <si>
    <t>22-Jul-33</t>
  </si>
  <si>
    <t>x1 police bonus</t>
  </si>
  <si>
    <t>Bonus</t>
  </si>
  <si>
    <t>22-Jul-24</t>
  </si>
  <si>
    <t>22-Jul-25</t>
  </si>
  <si>
    <t>22-Jul-26</t>
  </si>
  <si>
    <t>22-Jul-27</t>
  </si>
  <si>
    <t>Bonuses</t>
  </si>
  <si>
    <t xml:space="preserve">       </t>
  </si>
  <si>
    <t>27-phone-383-384</t>
  </si>
  <si>
    <t>27-phone-391</t>
  </si>
  <si>
    <t>27-phone-412-415</t>
  </si>
  <si>
    <t>27-Jul-15a</t>
  </si>
  <si>
    <t>27-Jul-16</t>
  </si>
  <si>
    <t>27-Jul-17</t>
  </si>
  <si>
    <t>27-Jul-18</t>
  </si>
  <si>
    <t>27-Jul-19</t>
  </si>
  <si>
    <t>27-Jul-20</t>
  </si>
  <si>
    <t>27-Jul-21</t>
  </si>
  <si>
    <t>Temgoua</t>
  </si>
  <si>
    <t>operations</t>
  </si>
  <si>
    <t>julius</t>
  </si>
  <si>
    <t>Horline</t>
  </si>
  <si>
    <t>phone-11-12</t>
  </si>
  <si>
    <t>phone-21-22</t>
  </si>
  <si>
    <t>phone-44</t>
  </si>
  <si>
    <t>phone-63-65</t>
  </si>
  <si>
    <t>phone-81-83</t>
  </si>
  <si>
    <t>phone-85</t>
  </si>
  <si>
    <t>phone-118-119</t>
  </si>
  <si>
    <t>phone-137-138</t>
  </si>
  <si>
    <t>phone-139</t>
  </si>
  <si>
    <t>phone-150</t>
  </si>
  <si>
    <t>phone-174-175</t>
  </si>
  <si>
    <t>phone-190-191</t>
  </si>
  <si>
    <t>phone-207-212</t>
  </si>
  <si>
    <t>phone-226-227</t>
  </si>
  <si>
    <t>phone-237</t>
  </si>
  <si>
    <t>phone-257-258</t>
  </si>
  <si>
    <t>phone-283-286</t>
  </si>
  <si>
    <t>phone-297</t>
  </si>
  <si>
    <t>phone-320</t>
  </si>
  <si>
    <t>phone-337-338</t>
  </si>
  <si>
    <t>phone-358</t>
  </si>
  <si>
    <t>phone-374-375</t>
  </si>
  <si>
    <t>phone-395-396</t>
  </si>
  <si>
    <t>phone-408-411</t>
  </si>
  <si>
    <t>phone-437-438</t>
  </si>
  <si>
    <t>phone-459-461</t>
  </si>
  <si>
    <t>phone-479-481</t>
  </si>
  <si>
    <t>phone-492</t>
  </si>
  <si>
    <t>Aristide</t>
  </si>
  <si>
    <t>phone-30</t>
  </si>
  <si>
    <t>phone-39</t>
  </si>
  <si>
    <t>phone-55</t>
  </si>
  <si>
    <t>phone-74</t>
  </si>
  <si>
    <t>phone-121</t>
  </si>
  <si>
    <t>phone-164</t>
  </si>
  <si>
    <t>phone-277</t>
  </si>
  <si>
    <t>phone-291</t>
  </si>
  <si>
    <t>phone-309a</t>
  </si>
  <si>
    <t>phone-333</t>
  </si>
  <si>
    <t>Aime</t>
  </si>
  <si>
    <t>phone-9</t>
  </si>
  <si>
    <t>1-phone-46a</t>
  </si>
  <si>
    <t>phone-60</t>
  </si>
  <si>
    <t>phone-89</t>
  </si>
  <si>
    <t>phone-120</t>
  </si>
  <si>
    <t>phone-143a</t>
  </si>
  <si>
    <t>phone-163</t>
  </si>
  <si>
    <t>phone-220</t>
  </si>
  <si>
    <t>phone-278</t>
  </si>
  <si>
    <t>phone-288</t>
  </si>
  <si>
    <t>phone-314</t>
  </si>
  <si>
    <t>phone-334</t>
  </si>
  <si>
    <t>phone-384</t>
  </si>
  <si>
    <t>phone-402</t>
  </si>
  <si>
    <t>phone-471</t>
  </si>
  <si>
    <t>phone-483</t>
  </si>
  <si>
    <t>Josias</t>
  </si>
  <si>
    <t>phone-15-16</t>
  </si>
  <si>
    <t>phone-23-24</t>
  </si>
  <si>
    <t>phone-41</t>
  </si>
  <si>
    <t>phone-58</t>
  </si>
  <si>
    <t>phone-75-75a</t>
  </si>
  <si>
    <t>phone-90</t>
  </si>
  <si>
    <t>phone-132-134</t>
  </si>
  <si>
    <t>phone-146</t>
  </si>
  <si>
    <t>phone-166</t>
  </si>
  <si>
    <t>phone-179</t>
  </si>
  <si>
    <t>phone-196</t>
  </si>
  <si>
    <t>phone-228-229</t>
  </si>
  <si>
    <t>phone-234</t>
  </si>
  <si>
    <t>phone-259-260</t>
  </si>
  <si>
    <t>phone-279</t>
  </si>
  <si>
    <t>phone-293</t>
  </si>
  <si>
    <t>phone-309</t>
  </si>
  <si>
    <t>phone-330</t>
  </si>
  <si>
    <t>phone-361-362</t>
  </si>
  <si>
    <t>phone-371</t>
  </si>
  <si>
    <t>phone-379</t>
  </si>
  <si>
    <t>phone-388</t>
  </si>
  <si>
    <t>phone-419-420</t>
  </si>
  <si>
    <t>phone-431</t>
  </si>
  <si>
    <t>phone-466</t>
  </si>
  <si>
    <t>phone-482</t>
  </si>
  <si>
    <t>Estelle</t>
  </si>
  <si>
    <t>phone-33</t>
  </si>
  <si>
    <t>phone-59</t>
  </si>
  <si>
    <t>phone-101-102</t>
  </si>
  <si>
    <t>phone-113</t>
  </si>
  <si>
    <t>phone-122</t>
  </si>
  <si>
    <t>Mbuam</t>
  </si>
  <si>
    <t>phone-76</t>
  </si>
  <si>
    <t>phone-131</t>
  </si>
  <si>
    <t>phone-143</t>
  </si>
  <si>
    <t>phone-192</t>
  </si>
  <si>
    <t>phone-262a</t>
  </si>
  <si>
    <t>phone-294</t>
  </si>
  <si>
    <t>phone-308</t>
  </si>
  <si>
    <t>phone-359-360</t>
  </si>
  <si>
    <t>phone-372</t>
  </si>
  <si>
    <t>phone-401</t>
  </si>
  <si>
    <t>phone-430</t>
  </si>
  <si>
    <t>phone-450</t>
  </si>
  <si>
    <t>phone-494</t>
  </si>
  <si>
    <t>31/4</t>
  </si>
  <si>
    <t xml:space="preserve">West chief of Wlldlife </t>
  </si>
  <si>
    <t>phone-318</t>
  </si>
  <si>
    <t>phone-432</t>
  </si>
  <si>
    <t>D.O</t>
  </si>
  <si>
    <t>phone-218</t>
  </si>
  <si>
    <t>aim-9</t>
  </si>
  <si>
    <t>sending letter</t>
  </si>
  <si>
    <t>aim-10</t>
  </si>
  <si>
    <t>yde-bafoussam</t>
  </si>
  <si>
    <t>aris-1</t>
  </si>
  <si>
    <t>bafoussam-bamenda</t>
  </si>
  <si>
    <t>aris-2</t>
  </si>
  <si>
    <t>bamenda-bafoussam</t>
  </si>
  <si>
    <t>aris-4</t>
  </si>
  <si>
    <t>bafoussam-yde</t>
  </si>
  <si>
    <t>aris-7</t>
  </si>
  <si>
    <t>yde-nsangmelima</t>
  </si>
  <si>
    <t>nsangmelima-djoum</t>
  </si>
  <si>
    <t>aris-8</t>
  </si>
  <si>
    <t>djoum-nsangmelima</t>
  </si>
  <si>
    <t>aris10</t>
  </si>
  <si>
    <t>nsangmelima-yde</t>
  </si>
  <si>
    <t>aris-11</t>
  </si>
  <si>
    <t>yde-ebolowa</t>
  </si>
  <si>
    <t>jos-2</t>
  </si>
  <si>
    <t>ebolowa-nsangmelima</t>
  </si>
  <si>
    <t>jos-4</t>
  </si>
  <si>
    <t>jos-5</t>
  </si>
  <si>
    <t>jos-8</t>
  </si>
  <si>
    <t>jos-9</t>
  </si>
  <si>
    <t>jos-10</t>
  </si>
  <si>
    <t>jos-11</t>
  </si>
  <si>
    <t>jos-13</t>
  </si>
  <si>
    <t>jos-14</t>
  </si>
  <si>
    <t>jos-15</t>
  </si>
  <si>
    <t>jos-16</t>
  </si>
  <si>
    <t>jos-19</t>
  </si>
  <si>
    <t>nsangmelima-ebolowa</t>
  </si>
  <si>
    <t>jos-20</t>
  </si>
  <si>
    <t>ebolowa-yde</t>
  </si>
  <si>
    <t>jos-21</t>
  </si>
  <si>
    <t>aim-2</t>
  </si>
  <si>
    <t>aim-4</t>
  </si>
  <si>
    <t>aim-6</t>
  </si>
  <si>
    <t>aim-7</t>
  </si>
  <si>
    <t>aim-14</t>
  </si>
  <si>
    <t>bafang-douala</t>
  </si>
  <si>
    <t>aim-17</t>
  </si>
  <si>
    <t>dla-yaoundé</t>
  </si>
  <si>
    <t>aim-18</t>
  </si>
  <si>
    <t>yde-melon</t>
  </si>
  <si>
    <t>aim-19</t>
  </si>
  <si>
    <t>melon-bangem</t>
  </si>
  <si>
    <t>aim-r</t>
  </si>
  <si>
    <t>bangem-melon</t>
  </si>
  <si>
    <t>melon-nkongsamba</t>
  </si>
  <si>
    <t>nkongsamba-yde</t>
  </si>
  <si>
    <t>aim-22</t>
  </si>
  <si>
    <t>est-1</t>
  </si>
  <si>
    <t>est-3</t>
  </si>
  <si>
    <t>est-5</t>
  </si>
  <si>
    <t>est-6</t>
  </si>
  <si>
    <t>aris-r</t>
  </si>
  <si>
    <t>aris-9</t>
  </si>
  <si>
    <t>jos-r</t>
  </si>
  <si>
    <t>est-r</t>
  </si>
  <si>
    <t>stan-r</t>
  </si>
  <si>
    <t>alain-r</t>
  </si>
  <si>
    <t>hor-r</t>
  </si>
  <si>
    <t>aris-3</t>
  </si>
  <si>
    <t>aris-5</t>
  </si>
  <si>
    <t>aris-6</t>
  </si>
  <si>
    <t>jos-3</t>
  </si>
  <si>
    <t>jos-6</t>
  </si>
  <si>
    <t>jos-12</t>
  </si>
  <si>
    <t>jos-17</t>
  </si>
  <si>
    <t>jos-18</t>
  </si>
  <si>
    <t>aim-3</t>
  </si>
  <si>
    <t>aim-5</t>
  </si>
  <si>
    <t>aim-15</t>
  </si>
  <si>
    <t>aim-16</t>
  </si>
  <si>
    <t>aim-20</t>
  </si>
  <si>
    <t>aim-21</t>
  </si>
  <si>
    <t>est-2</t>
  </si>
  <si>
    <t>est-4</t>
  </si>
  <si>
    <t>photocopy</t>
  </si>
  <si>
    <t>photocopy x656</t>
  </si>
  <si>
    <t>jos-1</t>
  </si>
  <si>
    <t>jos-7</t>
  </si>
  <si>
    <t>typing</t>
  </si>
  <si>
    <t>2xA4 sheet</t>
  </si>
  <si>
    <t>1X1enveloppe</t>
  </si>
  <si>
    <t>1X1chrono</t>
  </si>
  <si>
    <t>aim-12</t>
  </si>
  <si>
    <t>aim-13</t>
  </si>
  <si>
    <t>est-7</t>
  </si>
  <si>
    <t>lawyer transport fees</t>
  </si>
  <si>
    <t>me mbuan, bafang case</t>
  </si>
  <si>
    <t>hor-1</t>
  </si>
  <si>
    <t>me mbuan to djoum</t>
  </si>
  <si>
    <t>hor-2</t>
  </si>
  <si>
    <t>hor-2a</t>
  </si>
  <si>
    <t>1x15 printable CD</t>
  </si>
  <si>
    <t>legal programm</t>
  </si>
  <si>
    <t>aim-11</t>
  </si>
  <si>
    <t>printing on 15 CD</t>
  </si>
  <si>
    <t>medication</t>
  </si>
  <si>
    <t>josias</t>
  </si>
  <si>
    <t>aim-1</t>
  </si>
  <si>
    <t>other</t>
  </si>
  <si>
    <t>Nya Aime</t>
  </si>
  <si>
    <t>bonus Djoum</t>
  </si>
  <si>
    <t>Taleng Aristide</t>
  </si>
  <si>
    <t>horline</t>
  </si>
  <si>
    <t>bonus women's day</t>
  </si>
  <si>
    <t>media</t>
  </si>
  <si>
    <t>Vincent</t>
  </si>
  <si>
    <t>phone-8</t>
  </si>
  <si>
    <t>phone-19</t>
  </si>
  <si>
    <t>phone-45</t>
  </si>
  <si>
    <t>phone-51</t>
  </si>
  <si>
    <t>phone-77-78</t>
  </si>
  <si>
    <t>phone-99-100</t>
  </si>
  <si>
    <t>phone-112</t>
  </si>
  <si>
    <t>phone-129</t>
  </si>
  <si>
    <t>phone-140</t>
  </si>
  <si>
    <t>phone-160</t>
  </si>
  <si>
    <t>phone-161</t>
  </si>
  <si>
    <t>phone-183</t>
  </si>
  <si>
    <t>phone-205-206</t>
  </si>
  <si>
    <t>phone-222-223</t>
  </si>
  <si>
    <t>phone-242-243</t>
  </si>
  <si>
    <t>phone-255</t>
  </si>
  <si>
    <t>phone-270</t>
  </si>
  <si>
    <t>phone-306-307</t>
  </si>
  <si>
    <t>phone-310</t>
  </si>
  <si>
    <t>phone-335-336</t>
  </si>
  <si>
    <t>phone-349</t>
  </si>
  <si>
    <t>phone-365</t>
  </si>
  <si>
    <t>phone-386</t>
  </si>
  <si>
    <t>phone-423-424</t>
  </si>
  <si>
    <t>phone-435</t>
  </si>
  <si>
    <t>phone-445</t>
  </si>
  <si>
    <t>phone-473</t>
  </si>
  <si>
    <t>phone-490</t>
  </si>
  <si>
    <t>Cynthia</t>
  </si>
  <si>
    <t>phone-3</t>
  </si>
  <si>
    <t>phone-32</t>
  </si>
  <si>
    <t>phone-40</t>
  </si>
  <si>
    <t>phone-53</t>
  </si>
  <si>
    <t>phone-69</t>
  </si>
  <si>
    <t>phone-86</t>
  </si>
  <si>
    <t>phone-110</t>
  </si>
  <si>
    <t>phone-128</t>
  </si>
  <si>
    <t>phone-144</t>
  </si>
  <si>
    <t>phone-165</t>
  </si>
  <si>
    <t>phone-182</t>
  </si>
  <si>
    <t>phone-195</t>
  </si>
  <si>
    <t>phone-221</t>
  </si>
  <si>
    <t>phone-239</t>
  </si>
  <si>
    <t>phone-250</t>
  </si>
  <si>
    <t>phone-272</t>
  </si>
  <si>
    <t>phone-287</t>
  </si>
  <si>
    <t>phone-327</t>
  </si>
  <si>
    <t>phone-356</t>
  </si>
  <si>
    <t>phone-367</t>
  </si>
  <si>
    <t>phone-387</t>
  </si>
  <si>
    <t>phone-425-426</t>
  </si>
  <si>
    <t>phone-427</t>
  </si>
  <si>
    <t>phone-448</t>
  </si>
  <si>
    <t>phone-474</t>
  </si>
  <si>
    <t>phone-485</t>
  </si>
  <si>
    <t>Anna</t>
  </si>
  <si>
    <t>phone-173</t>
  </si>
  <si>
    <t>phone-289</t>
  </si>
  <si>
    <t>phone-331</t>
  </si>
  <si>
    <t>phone-394a</t>
  </si>
  <si>
    <t>phone-447</t>
  </si>
  <si>
    <t>phone-493</t>
  </si>
  <si>
    <t>Denis</t>
  </si>
  <si>
    <t>phone-332</t>
  </si>
  <si>
    <t>phone-400</t>
  </si>
  <si>
    <t>phone-446</t>
  </si>
  <si>
    <t>ann-r</t>
  </si>
  <si>
    <t xml:space="preserve">phone  </t>
  </si>
  <si>
    <t>den-r</t>
  </si>
  <si>
    <t>cyn-r</t>
  </si>
  <si>
    <t>phone repairs</t>
  </si>
  <si>
    <t>cyn-11</t>
  </si>
  <si>
    <t>x4hrs internet</t>
  </si>
  <si>
    <t>cyn-9</t>
  </si>
  <si>
    <t>x1 hr internet</t>
  </si>
  <si>
    <t>cyn-14</t>
  </si>
  <si>
    <t>cyn-18</t>
  </si>
  <si>
    <t>cyn-19</t>
  </si>
  <si>
    <t>cyn-22</t>
  </si>
  <si>
    <t>cyn-25</t>
  </si>
  <si>
    <t>cyn-28</t>
  </si>
  <si>
    <t>vin-4</t>
  </si>
  <si>
    <t>vin-r</t>
  </si>
  <si>
    <t>x1hr transport</t>
  </si>
  <si>
    <t>ari-r</t>
  </si>
  <si>
    <t>x1 hr transport</t>
  </si>
  <si>
    <t>17/4</t>
  </si>
  <si>
    <t>radio news flash E</t>
  </si>
  <si>
    <t>radio talkshow F</t>
  </si>
  <si>
    <t>radio news feature E</t>
  </si>
  <si>
    <t>radio talkshow E</t>
  </si>
  <si>
    <t>recording</t>
  </si>
  <si>
    <t>radio talkshows features and flashes</t>
  </si>
  <si>
    <t>vin-8</t>
  </si>
  <si>
    <t xml:space="preserve">radio talkshows, features and news flashes </t>
  </si>
  <si>
    <t>vin-2</t>
  </si>
  <si>
    <t>x1page translation</t>
  </si>
  <si>
    <t>echo de la faune</t>
  </si>
  <si>
    <t>vin-5</t>
  </si>
  <si>
    <t>x500 printing</t>
  </si>
  <si>
    <t>wj 1</t>
  </si>
  <si>
    <t>cyn-21</t>
  </si>
  <si>
    <t>translation</t>
  </si>
  <si>
    <t>wj 2</t>
  </si>
  <si>
    <t>cyn-1</t>
  </si>
  <si>
    <t>x26 printing</t>
  </si>
  <si>
    <t>15/2</t>
  </si>
  <si>
    <t>x24printing</t>
  </si>
  <si>
    <t>wj 3</t>
  </si>
  <si>
    <t>cyn-3</t>
  </si>
  <si>
    <t>x24 printing</t>
  </si>
  <si>
    <t>cyn-8</t>
  </si>
  <si>
    <t>7/2</t>
  </si>
  <si>
    <t>x19 typing</t>
  </si>
  <si>
    <t>8/2</t>
  </si>
  <si>
    <t>x19 translation</t>
  </si>
  <si>
    <t>cyn-13</t>
  </si>
  <si>
    <t>9/2</t>
  </si>
  <si>
    <t>wj 4</t>
  </si>
  <si>
    <t>cyn-5</t>
  </si>
  <si>
    <t>x15 typing</t>
  </si>
  <si>
    <t>20/2</t>
  </si>
  <si>
    <t>x20 translation</t>
  </si>
  <si>
    <t>cyn-30</t>
  </si>
  <si>
    <t>22/2</t>
  </si>
  <si>
    <t>x100 printing</t>
  </si>
  <si>
    <t>x10 photocopy</t>
  </si>
  <si>
    <t>x125 photocopy</t>
  </si>
  <si>
    <t>vin-1</t>
  </si>
  <si>
    <t>x40 photocopy</t>
  </si>
  <si>
    <t>vin-6</t>
  </si>
  <si>
    <t>x2 photocopy</t>
  </si>
  <si>
    <t>cyn-6</t>
  </si>
  <si>
    <t>x 96 photocopy</t>
  </si>
  <si>
    <t>spiral binding</t>
  </si>
  <si>
    <t>x330 photocopy</t>
  </si>
  <si>
    <t>x9 photocopy</t>
  </si>
  <si>
    <t>x13 A4envelopes</t>
  </si>
  <si>
    <t>cyn-17</t>
  </si>
  <si>
    <t>x50 envelopes</t>
  </si>
  <si>
    <t>cyn-23</t>
  </si>
  <si>
    <t>x1printing</t>
  </si>
  <si>
    <t>x50 photocopy</t>
  </si>
  <si>
    <t>cyn-24</t>
  </si>
  <si>
    <t>x1 dictionary</t>
  </si>
  <si>
    <t>cyn-26</t>
  </si>
  <si>
    <t>x25 photocopy</t>
  </si>
  <si>
    <t>cyn-31</t>
  </si>
  <si>
    <t>x10 A4 envelopes</t>
  </si>
  <si>
    <t>x5 A4 envelopes</t>
  </si>
  <si>
    <t>x63 photocopy</t>
  </si>
  <si>
    <t>cyn-32</t>
  </si>
  <si>
    <t>x28 printing</t>
  </si>
  <si>
    <t>x20 A4 papers</t>
  </si>
  <si>
    <t>amour mezam</t>
  </si>
  <si>
    <t>vin-3</t>
  </si>
  <si>
    <t>binam express</t>
  </si>
  <si>
    <t>cyn-2</t>
  </si>
  <si>
    <t>central voyage</t>
  </si>
  <si>
    <t>x2 mini dv</t>
  </si>
  <si>
    <t>cyn-4</t>
  </si>
  <si>
    <t>x2mini dv</t>
  </si>
  <si>
    <t>cyn-7</t>
  </si>
  <si>
    <t>x1cd</t>
  </si>
  <si>
    <t>cyn-10</t>
  </si>
  <si>
    <t>x5mini dv</t>
  </si>
  <si>
    <t>cyn-12</t>
  </si>
  <si>
    <t>x2 dvd</t>
  </si>
  <si>
    <t>x5 dvd</t>
  </si>
  <si>
    <t>x10 mini dv</t>
  </si>
  <si>
    <t>cyn-15</t>
  </si>
  <si>
    <t>x6 dvd</t>
  </si>
  <si>
    <t>cyn-16</t>
  </si>
  <si>
    <t>x10cds</t>
  </si>
  <si>
    <t>x10 dvd</t>
  </si>
  <si>
    <t>cyn-27</t>
  </si>
  <si>
    <t>x10 cds</t>
  </si>
  <si>
    <t>cyn-29</t>
  </si>
  <si>
    <t>x6 dvds</t>
  </si>
  <si>
    <t>cyn-33</t>
  </si>
  <si>
    <t>media Assistant 1</t>
  </si>
  <si>
    <t>bonus Wildlife justice</t>
  </si>
  <si>
    <t>media officer</t>
  </si>
  <si>
    <t>Anna Egbe</t>
  </si>
  <si>
    <t>phone international</t>
  </si>
  <si>
    <t>policy and external relations</t>
  </si>
  <si>
    <t>LATF</t>
  </si>
  <si>
    <t>phone-6</t>
  </si>
  <si>
    <t>phone-26</t>
  </si>
  <si>
    <t>phone intrrnational</t>
  </si>
  <si>
    <t>phone-84</t>
  </si>
  <si>
    <t>T4</t>
  </si>
  <si>
    <t>phone-203</t>
  </si>
  <si>
    <t>phone-321</t>
  </si>
  <si>
    <t>nigeria/T4</t>
  </si>
  <si>
    <t>phone-323-324</t>
  </si>
  <si>
    <t>phone-313</t>
  </si>
  <si>
    <t>phone-341</t>
  </si>
  <si>
    <t>phone-342</t>
  </si>
  <si>
    <t>phone-346</t>
  </si>
  <si>
    <t>policy and external assistance</t>
  </si>
  <si>
    <t>House report</t>
  </si>
  <si>
    <t>Eun-r</t>
  </si>
  <si>
    <t>x1 black ink</t>
  </si>
  <si>
    <t>CITES</t>
  </si>
  <si>
    <t>Eme-18</t>
  </si>
  <si>
    <t>x1 packet papers</t>
  </si>
  <si>
    <t>x24 photocopies</t>
  </si>
  <si>
    <t>Eme-22</t>
  </si>
  <si>
    <t xml:space="preserve"> x43 photocopies</t>
  </si>
  <si>
    <t>Eme-24</t>
  </si>
  <si>
    <t>x1 packet plastic sleeves</t>
  </si>
  <si>
    <t>Eme-25</t>
  </si>
  <si>
    <t>x2 packet seperating folders</t>
  </si>
  <si>
    <t>x599 photocopies</t>
  </si>
  <si>
    <t>Eme-26</t>
  </si>
  <si>
    <t>x black ink</t>
  </si>
  <si>
    <t>Eme-29</t>
  </si>
  <si>
    <t>x4 folder</t>
  </si>
  <si>
    <t>Eme-30</t>
  </si>
  <si>
    <t>x60 photocopies</t>
  </si>
  <si>
    <t>Eme-45</t>
  </si>
  <si>
    <t>x510 photocopies</t>
  </si>
  <si>
    <t>Eme-47</t>
  </si>
  <si>
    <t>x3 folders</t>
  </si>
  <si>
    <t>Eme-48</t>
  </si>
  <si>
    <t>Eme-49</t>
  </si>
  <si>
    <t>Eme-53</t>
  </si>
  <si>
    <t>postage EIA</t>
  </si>
  <si>
    <t>ups</t>
  </si>
  <si>
    <t>cyn-20</t>
  </si>
  <si>
    <t>postage reports</t>
  </si>
  <si>
    <t>UK</t>
  </si>
  <si>
    <t>Eme-71</t>
  </si>
  <si>
    <t>management</t>
  </si>
  <si>
    <t>Ofir</t>
  </si>
  <si>
    <t>phone-5</t>
  </si>
  <si>
    <t>phone-20</t>
  </si>
  <si>
    <t>phone-37</t>
  </si>
  <si>
    <t>phone-49</t>
  </si>
  <si>
    <t>phone-54</t>
  </si>
  <si>
    <t>phone-70</t>
  </si>
  <si>
    <t>phone-87</t>
  </si>
  <si>
    <t>phone-107</t>
  </si>
  <si>
    <t>phone-126</t>
  </si>
  <si>
    <t>phone-147-148</t>
  </si>
  <si>
    <t>phone-159</t>
  </si>
  <si>
    <t>phone-167</t>
  </si>
  <si>
    <t>phone-180</t>
  </si>
  <si>
    <t>phone-197</t>
  </si>
  <si>
    <t>phone-230-231</t>
  </si>
  <si>
    <t>phone-238</t>
  </si>
  <si>
    <t>phone-256</t>
  </si>
  <si>
    <t>phone-265</t>
  </si>
  <si>
    <t>phone-281-282</t>
  </si>
  <si>
    <t>phone-299-301</t>
  </si>
  <si>
    <t>phone-322</t>
  </si>
  <si>
    <t>phone-33339-340</t>
  </si>
  <si>
    <t>phone-350</t>
  </si>
  <si>
    <t>phone-364</t>
  </si>
  <si>
    <t>phone-378</t>
  </si>
  <si>
    <t>phone-390</t>
  </si>
  <si>
    <t>phone-406-408</t>
  </si>
  <si>
    <t>phone-443-444</t>
  </si>
  <si>
    <t>phone-455-456</t>
  </si>
  <si>
    <t>phone-475</t>
  </si>
  <si>
    <t>phone-489</t>
  </si>
  <si>
    <t>Eunice</t>
  </si>
  <si>
    <t>phone-7</t>
  </si>
  <si>
    <t>phone-34-35</t>
  </si>
  <si>
    <t>phone-36</t>
  </si>
  <si>
    <t>phone-61-62</t>
  </si>
  <si>
    <t>phone-68</t>
  </si>
  <si>
    <t>phone-93</t>
  </si>
  <si>
    <t>phone-172</t>
  </si>
  <si>
    <t>phone-186-187</t>
  </si>
  <si>
    <t>phone-200</t>
  </si>
  <si>
    <t>phone-214</t>
  </si>
  <si>
    <t>phone-235</t>
  </si>
  <si>
    <t>phone-253</t>
  </si>
  <si>
    <t>phone-271</t>
  </si>
  <si>
    <t>phone-298</t>
  </si>
  <si>
    <t>phone-343</t>
  </si>
  <si>
    <t>phone-357</t>
  </si>
  <si>
    <t>phone-366</t>
  </si>
  <si>
    <t>phone-393</t>
  </si>
  <si>
    <t>phone-397</t>
  </si>
  <si>
    <t>phone-429</t>
  </si>
  <si>
    <t>phone-453-454</t>
  </si>
  <si>
    <t>phone-476</t>
  </si>
  <si>
    <t>ofir-1</t>
  </si>
  <si>
    <t>ofir-r</t>
  </si>
  <si>
    <t>x 2 hrs taxi</t>
  </si>
  <si>
    <t>x 1hr taxi</t>
  </si>
  <si>
    <t>x 1hr 45mins taxi</t>
  </si>
  <si>
    <t>Assistant manager</t>
  </si>
  <si>
    <t>Director</t>
  </si>
  <si>
    <t>Emeline</t>
  </si>
  <si>
    <t>phone-10</t>
  </si>
  <si>
    <t>phone-31</t>
  </si>
  <si>
    <t>phone-42</t>
  </si>
  <si>
    <t>phone-52</t>
  </si>
  <si>
    <t>phone-72</t>
  </si>
  <si>
    <t>phone-105-106</t>
  </si>
  <si>
    <t>phone-117</t>
  </si>
  <si>
    <t>phone-135-136</t>
  </si>
  <si>
    <t>phone-151-152</t>
  </si>
  <si>
    <t>phone-156</t>
  </si>
  <si>
    <t>phone-168</t>
  </si>
  <si>
    <t>phone-185</t>
  </si>
  <si>
    <t>phone-194</t>
  </si>
  <si>
    <t>phone-232-233</t>
  </si>
  <si>
    <t>phone-240</t>
  </si>
  <si>
    <t>phone-261</t>
  </si>
  <si>
    <t>phone-275</t>
  </si>
  <si>
    <t>phone-304-305</t>
  </si>
  <si>
    <t>phone-311</t>
  </si>
  <si>
    <t>phone-347-348</t>
  </si>
  <si>
    <t>phone-351</t>
  </si>
  <si>
    <t>phone-370</t>
  </si>
  <si>
    <t>phone-394</t>
  </si>
  <si>
    <t>phone-404-405</t>
  </si>
  <si>
    <t>phone-428</t>
  </si>
  <si>
    <t>phone-451</t>
  </si>
  <si>
    <t>phone-470</t>
  </si>
  <si>
    <t>phone-490-491</t>
  </si>
  <si>
    <t>Eme-r</t>
  </si>
  <si>
    <t>x1 hour taxi</t>
  </si>
  <si>
    <t>office pins</t>
  </si>
  <si>
    <t>Eme-2a</t>
  </si>
  <si>
    <t>x10 printing carton</t>
  </si>
  <si>
    <t>Eme-3</t>
  </si>
  <si>
    <t>x185 photocopies</t>
  </si>
  <si>
    <t>Eme-4</t>
  </si>
  <si>
    <t>Eme-4a</t>
  </si>
  <si>
    <t>x1 scroll driver</t>
  </si>
  <si>
    <t>Eme-5</t>
  </si>
  <si>
    <t>office cleaner</t>
  </si>
  <si>
    <t>Eme-6</t>
  </si>
  <si>
    <t>x20 nails</t>
  </si>
  <si>
    <t>Eme-7</t>
  </si>
  <si>
    <t>x180 photocopies</t>
  </si>
  <si>
    <t>Eme-8a</t>
  </si>
  <si>
    <t>Eme-9</t>
  </si>
  <si>
    <t>Eme-10</t>
  </si>
  <si>
    <t>binding cost</t>
  </si>
  <si>
    <t>Eme-11</t>
  </si>
  <si>
    <t>x6 toilet tissues</t>
  </si>
  <si>
    <t>Eme-16</t>
  </si>
  <si>
    <t>x20 A4 envelopes</t>
  </si>
  <si>
    <t>Eme-17</t>
  </si>
  <si>
    <t>x3 magnets</t>
  </si>
  <si>
    <t>x10 small envelopes</t>
  </si>
  <si>
    <t>toilet refresher</t>
  </si>
  <si>
    <t>x10 pens</t>
  </si>
  <si>
    <t>plastic band</t>
  </si>
  <si>
    <t>x2 infonotes</t>
  </si>
  <si>
    <t>x8 photocopies</t>
  </si>
  <si>
    <t>Eme-23</t>
  </si>
  <si>
    <t>x1 binding cost</t>
  </si>
  <si>
    <t>x72 photocopies</t>
  </si>
  <si>
    <t>Eme-28</t>
  </si>
  <si>
    <t>x3 binding cost</t>
  </si>
  <si>
    <t>x30 photocopies</t>
  </si>
  <si>
    <t>Eme-34</t>
  </si>
  <si>
    <t>X2 distributors</t>
  </si>
  <si>
    <t>Eme-35</t>
  </si>
  <si>
    <t>sac poubelle</t>
  </si>
  <si>
    <t>Eme-36</t>
  </si>
  <si>
    <t>x2 litres la croix</t>
  </si>
  <si>
    <t>Eme-37</t>
  </si>
  <si>
    <t>x2 litres pax</t>
  </si>
  <si>
    <t>Eme-38</t>
  </si>
  <si>
    <t>x1 distributor</t>
  </si>
  <si>
    <t>Eme-39</t>
  </si>
  <si>
    <t>x2 folders</t>
  </si>
  <si>
    <t>Eme-40</t>
  </si>
  <si>
    <t>x2 pages printing</t>
  </si>
  <si>
    <t>Eme-42</t>
  </si>
  <si>
    <t>X4 A4 envelopes</t>
  </si>
  <si>
    <t>Eme-43</t>
  </si>
  <si>
    <t>Eme-44</t>
  </si>
  <si>
    <t>Eme-46</t>
  </si>
  <si>
    <t>x20 small envelopes</t>
  </si>
  <si>
    <t>x12 carton folders</t>
  </si>
  <si>
    <t>Eme-51</t>
  </si>
  <si>
    <t>x2 packet magnets</t>
  </si>
  <si>
    <t>Eme-52</t>
  </si>
  <si>
    <t>Eme-55</t>
  </si>
  <si>
    <t>Eme-58</t>
  </si>
  <si>
    <t>x3 CD's</t>
  </si>
  <si>
    <t>Eme-59</t>
  </si>
  <si>
    <t>x12 A3 envelopes</t>
  </si>
  <si>
    <t>Eme-61</t>
  </si>
  <si>
    <t>x130 photocopies</t>
  </si>
  <si>
    <t>Eme-60a</t>
  </si>
  <si>
    <t>Eme-65</t>
  </si>
  <si>
    <t>x15 A3 envelopes</t>
  </si>
  <si>
    <t>Eme-66</t>
  </si>
  <si>
    <t>Eme-67</t>
  </si>
  <si>
    <t>x20 A4 cartons</t>
  </si>
  <si>
    <t>Eme-68</t>
  </si>
  <si>
    <t>Eme-76</t>
  </si>
  <si>
    <t>printing</t>
  </si>
  <si>
    <t>transfer fees</t>
  </si>
  <si>
    <t>Eme-1</t>
  </si>
  <si>
    <t>Eme-2</t>
  </si>
  <si>
    <t>Eme-8</t>
  </si>
  <si>
    <t>Express Union</t>
  </si>
  <si>
    <t>Eme-12</t>
  </si>
  <si>
    <t>Eme-13</t>
  </si>
  <si>
    <t>Eme-14</t>
  </si>
  <si>
    <t>Eme-15</t>
  </si>
  <si>
    <t>Eme-19</t>
  </si>
  <si>
    <t>Eme-20</t>
  </si>
  <si>
    <t>Eme-21</t>
  </si>
  <si>
    <t>Eme-27</t>
  </si>
  <si>
    <t>Eme-31</t>
  </si>
  <si>
    <t>Eme-32</t>
  </si>
  <si>
    <t>Eme-33</t>
  </si>
  <si>
    <t>Eme-41</t>
  </si>
  <si>
    <t>Eme-50</t>
  </si>
  <si>
    <t>Eme-56</t>
  </si>
  <si>
    <t>Eme-57</t>
  </si>
  <si>
    <t>Eme-60</t>
  </si>
  <si>
    <t>Eme-62</t>
  </si>
  <si>
    <t>Eme-63</t>
  </si>
  <si>
    <t>Eme-64</t>
  </si>
  <si>
    <t>Eme-69</t>
  </si>
  <si>
    <t>Eme-70</t>
  </si>
  <si>
    <t>Eme-72</t>
  </si>
  <si>
    <t>Eme-73</t>
  </si>
  <si>
    <t>Eme-74</t>
  </si>
  <si>
    <t>Eme-75</t>
  </si>
  <si>
    <t>Eun-1</t>
  </si>
  <si>
    <t>aim-8</t>
  </si>
  <si>
    <t>vin-7</t>
  </si>
  <si>
    <t>Western Union</t>
  </si>
  <si>
    <t>Eme-54</t>
  </si>
  <si>
    <t>UNICS</t>
  </si>
  <si>
    <t>28/2</t>
  </si>
  <si>
    <t>Afriland</t>
  </si>
  <si>
    <t>rent</t>
  </si>
  <si>
    <t>rent bill 2</t>
  </si>
  <si>
    <t>water-Snec</t>
  </si>
  <si>
    <t>Water Bill 2</t>
  </si>
  <si>
    <t>Electricity-Sonel</t>
  </si>
  <si>
    <t>Rent + Bills</t>
  </si>
  <si>
    <t>Electricity bill 2</t>
  </si>
  <si>
    <t>Secretary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</si>
</sst>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d/m"/>
    <numFmt numFmtId="194" formatCode="[$$-409]#,##0;[Red][$$-409]#,##0"/>
    <numFmt numFmtId="195" formatCode="#,##0.00;[Red]#,##0.00"/>
    <numFmt numFmtId="196" formatCode="[$£-809]#,##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20"/>
      <name val="Arial"/>
      <family val="0"/>
    </font>
    <font>
      <sz val="10"/>
      <color indexed="10"/>
      <name val="Arial"/>
      <family val="2"/>
    </font>
    <font>
      <sz val="10"/>
      <color indexed="60"/>
      <name val="Arial"/>
      <family val="0"/>
    </font>
    <font>
      <b/>
      <sz val="10"/>
      <color indexed="60"/>
      <name val="Arial"/>
      <family val="2"/>
    </font>
    <font>
      <sz val="8"/>
      <name val="Arial"/>
      <family val="0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0" fontId="0" fillId="33" borderId="0" xfId="0" applyNumberFormat="1" applyFill="1" applyAlignment="1">
      <alignment/>
    </xf>
    <xf numFmtId="190" fontId="7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Alignment="1">
      <alignment horizontal="left"/>
    </xf>
    <xf numFmtId="3" fontId="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14" fontId="0" fillId="33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" fontId="0" fillId="33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9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193" fontId="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 horizontal="right"/>
    </xf>
    <xf numFmtId="193" fontId="0" fillId="0" borderId="0" xfId="0" applyNumberFormat="1" applyFill="1" applyAlignment="1">
      <alignment horizontal="righ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193" fontId="0" fillId="33" borderId="0" xfId="0" applyNumberFormat="1" applyFill="1" applyBorder="1" applyAlignment="1">
      <alignment horizontal="right" shrinkToFit="1"/>
    </xf>
    <xf numFmtId="3" fontId="13" fillId="33" borderId="0" xfId="0" applyNumberFormat="1" applyFont="1" applyFill="1" applyAlignment="1">
      <alignment/>
    </xf>
    <xf numFmtId="3" fontId="14" fillId="0" borderId="11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3" fillId="33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9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1" fillId="0" borderId="11" xfId="0" applyNumberFormat="1" applyFont="1" applyBorder="1" applyAlignment="1" quotePrefix="1">
      <alignment/>
    </xf>
    <xf numFmtId="49" fontId="1" fillId="0" borderId="11" xfId="0" applyNumberFormat="1" applyFont="1" applyBorder="1" applyAlignment="1">
      <alignment/>
    </xf>
    <xf numFmtId="3" fontId="11" fillId="33" borderId="0" xfId="0" applyNumberFormat="1" applyFont="1" applyFill="1" applyAlignment="1">
      <alignment/>
    </xf>
    <xf numFmtId="3" fontId="1" fillId="0" borderId="11" xfId="0" applyNumberFormat="1" applyFont="1" applyBorder="1" applyAlignment="1">
      <alignment/>
    </xf>
    <xf numFmtId="192" fontId="15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192" fontId="0" fillId="0" borderId="12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6" fillId="0" borderId="12" xfId="0" applyNumberFormat="1" applyFont="1" applyFill="1" applyBorder="1" applyAlignment="1">
      <alignment/>
    </xf>
    <xf numFmtId="49" fontId="16" fillId="0" borderId="12" xfId="0" applyNumberFormat="1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49" fontId="13" fillId="0" borderId="0" xfId="0" applyNumberFormat="1" applyFont="1" applyFill="1" applyAlignment="1">
      <alignment/>
    </xf>
    <xf numFmtId="3" fontId="13" fillId="0" borderId="12" xfId="0" applyNumberFormat="1" applyFont="1" applyBorder="1" applyAlignment="1">
      <alignment/>
    </xf>
    <xf numFmtId="49" fontId="13" fillId="0" borderId="12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7" fillId="0" borderId="0" xfId="0" applyNumberFormat="1" applyFont="1" applyFill="1" applyAlignment="1">
      <alignment/>
    </xf>
    <xf numFmtId="3" fontId="11" fillId="0" borderId="12" xfId="0" applyNumberFormat="1" applyFont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7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3" fontId="12" fillId="0" borderId="12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192" fontId="15" fillId="0" borderId="12" xfId="0" applyNumberFormat="1" applyFont="1" applyBorder="1" applyAlignment="1">
      <alignment/>
    </xf>
    <xf numFmtId="192" fontId="15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3" fontId="16" fillId="0" borderId="0" xfId="55" applyNumberFormat="1" applyFont="1" applyFill="1" applyBorder="1">
      <alignment/>
      <protection/>
    </xf>
    <xf numFmtId="49" fontId="16" fillId="0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49" fontId="16" fillId="33" borderId="0" xfId="0" applyNumberFormat="1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192" fontId="1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3" fillId="0" borderId="0" xfId="55" applyNumberFormat="1" applyFont="1" applyBorder="1">
      <alignment/>
      <protection/>
    </xf>
    <xf numFmtId="49" fontId="13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192" fontId="2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92" fontId="2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1" fillId="0" borderId="0" xfId="55" applyNumberFormat="1" applyFont="1" applyBorder="1">
      <alignment/>
      <protection/>
    </xf>
    <xf numFmtId="4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192" fontId="15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192" fontId="15" fillId="33" borderId="0" xfId="0" applyNumberFormat="1" applyFont="1" applyFill="1" applyAlignment="1">
      <alignment/>
    </xf>
    <xf numFmtId="3" fontId="25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33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192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194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194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94" fontId="1" fillId="0" borderId="14" xfId="0" applyNumberFormat="1" applyFont="1" applyBorder="1" applyAlignment="1">
      <alignment/>
    </xf>
    <xf numFmtId="192" fontId="15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192" fontId="7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/>
    </xf>
    <xf numFmtId="49" fontId="26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27" fillId="0" borderId="0" xfId="0" applyNumberFormat="1" applyFont="1" applyFill="1" applyAlignment="1">
      <alignment/>
    </xf>
    <xf numFmtId="195" fontId="3" fillId="0" borderId="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9" fontId="26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11" fillId="33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 quotePrefix="1">
      <alignment/>
    </xf>
    <xf numFmtId="3" fontId="12" fillId="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3" fontId="28" fillId="0" borderId="11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0" xfId="0" applyNumberFormat="1" applyFont="1" applyFill="1" applyAlignment="1" quotePrefix="1">
      <alignment/>
    </xf>
    <xf numFmtId="3" fontId="3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49" fontId="0" fillId="3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1" fontId="16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33" borderId="0" xfId="0" applyNumberFormat="1" applyFill="1" applyAlignment="1">
      <alignment/>
    </xf>
    <xf numFmtId="3" fontId="29" fillId="0" borderId="0" xfId="0" applyNumberFormat="1" applyFont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33" borderId="0" xfId="0" applyNumberFormat="1" applyFont="1" applyFill="1" applyAlignment="1">
      <alignment/>
    </xf>
    <xf numFmtId="3" fontId="12" fillId="0" borderId="0" xfId="0" applyNumberFormat="1" applyFont="1" applyAlignment="1" quotePrefix="1">
      <alignment/>
    </xf>
    <xf numFmtId="49" fontId="0" fillId="0" borderId="0" xfId="0" applyNumberFormat="1" applyFont="1" applyAlignment="1">
      <alignment horizontal="center"/>
    </xf>
    <xf numFmtId="1" fontId="12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center"/>
    </xf>
    <xf numFmtId="1" fontId="0" fillId="33" borderId="0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12" fillId="33" borderId="0" xfId="0" applyNumberFormat="1" applyFont="1" applyFill="1" applyAlignment="1" quotePrefix="1">
      <alignment/>
    </xf>
    <xf numFmtId="193" fontId="0" fillId="0" borderId="0" xfId="0" applyNumberFormat="1" applyFill="1" applyAlignment="1">
      <alignment horizontal="center"/>
    </xf>
    <xf numFmtId="3" fontId="1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 horizontal="center" shrinkToFit="1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193" fontId="0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3" fontId="13" fillId="0" borderId="0" xfId="0" applyNumberFormat="1" applyFont="1" applyAlignment="1" quotePrefix="1">
      <alignment/>
    </xf>
    <xf numFmtId="3" fontId="3" fillId="0" borderId="0" xfId="0" applyNumberFormat="1" applyFont="1" applyFill="1" applyAlignment="1" quotePrefix="1">
      <alignment/>
    </xf>
    <xf numFmtId="3" fontId="11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92" fontId="15" fillId="0" borderId="11" xfId="0" applyNumberFormat="1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4" fontId="0" fillId="0" borderId="13" xfId="0" applyNumberFormat="1" applyBorder="1" applyAlignment="1">
      <alignment/>
    </xf>
    <xf numFmtId="194" fontId="1" fillId="0" borderId="10" xfId="0" applyNumberFormat="1" applyFont="1" applyBorder="1" applyAlignment="1">
      <alignment/>
    </xf>
    <xf numFmtId="0" fontId="0" fillId="33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 donor balanc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44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F12" sqref="F12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285" t="s">
        <v>280</v>
      </c>
      <c r="C2" s="285"/>
      <c r="D2" s="285"/>
      <c r="E2" s="285"/>
      <c r="F2" s="285"/>
      <c r="G2" s="285"/>
      <c r="H2" s="285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1</v>
      </c>
      <c r="C4" s="19" t="s">
        <v>7</v>
      </c>
      <c r="D4" s="19" t="s">
        <v>2</v>
      </c>
      <c r="E4" s="19" t="s">
        <v>8</v>
      </c>
      <c r="F4" s="19" t="s">
        <v>3</v>
      </c>
      <c r="G4" s="17" t="s">
        <v>5</v>
      </c>
      <c r="H4" s="20" t="s">
        <v>4</v>
      </c>
      <c r="I4" s="21" t="s">
        <v>6</v>
      </c>
    </row>
    <row r="5" spans="1:11" ht="18.75" customHeight="1">
      <c r="A5" s="24"/>
      <c r="B5" s="24" t="s">
        <v>231</v>
      </c>
      <c r="C5" s="24"/>
      <c r="D5" s="24"/>
      <c r="E5" s="24"/>
      <c r="F5" s="29"/>
      <c r="G5" s="27"/>
      <c r="H5" s="25">
        <v>0</v>
      </c>
      <c r="I5" s="26">
        <v>495</v>
      </c>
      <c r="K5" s="2">
        <v>495</v>
      </c>
    </row>
    <row r="6" spans="2:11" ht="12.75">
      <c r="B6" s="30"/>
      <c r="C6" s="13"/>
      <c r="D6" s="13"/>
      <c r="E6" s="13"/>
      <c r="F6" s="31"/>
      <c r="I6" s="23">
        <v>0</v>
      </c>
      <c r="K6" s="2">
        <v>495</v>
      </c>
    </row>
    <row r="7" spans="1:13" ht="12.75">
      <c r="A7" s="77"/>
      <c r="B7" s="189" t="s">
        <v>221</v>
      </c>
      <c r="C7" s="190"/>
      <c r="D7" s="190" t="s">
        <v>222</v>
      </c>
      <c r="E7" s="190" t="s">
        <v>223</v>
      </c>
      <c r="F7" s="191"/>
      <c r="G7" s="191"/>
      <c r="H7" s="189"/>
      <c r="I7" s="192" t="s">
        <v>166</v>
      </c>
      <c r="J7" s="193"/>
      <c r="K7" s="2">
        <v>495</v>
      </c>
      <c r="M7" s="43">
        <v>500</v>
      </c>
    </row>
    <row r="8" spans="1:13" ht="12.75">
      <c r="A8" s="194"/>
      <c r="B8" s="189">
        <v>2461690</v>
      </c>
      <c r="C8" s="195"/>
      <c r="D8" s="190" t="s">
        <v>143</v>
      </c>
      <c r="E8" s="188" t="s">
        <v>234</v>
      </c>
      <c r="F8" s="196"/>
      <c r="G8" s="196"/>
      <c r="H8" s="5">
        <v>-2461690</v>
      </c>
      <c r="I8" s="197">
        <v>4923.38</v>
      </c>
      <c r="J8" s="2"/>
      <c r="K8" s="2">
        <v>495</v>
      </c>
      <c r="L8" s="2"/>
      <c r="M8" s="43">
        <v>500</v>
      </c>
    </row>
    <row r="9" spans="1:13" ht="12.75">
      <c r="A9" s="194"/>
      <c r="B9" s="189">
        <v>531800</v>
      </c>
      <c r="C9" s="195"/>
      <c r="D9" s="190" t="s">
        <v>124</v>
      </c>
      <c r="E9" s="188" t="s">
        <v>238</v>
      </c>
      <c r="F9" s="196"/>
      <c r="G9" s="196"/>
      <c r="H9" s="198">
        <v>-2993490</v>
      </c>
      <c r="I9" s="197">
        <v>1063.6</v>
      </c>
      <c r="J9" s="2"/>
      <c r="K9" s="2">
        <v>495</v>
      </c>
      <c r="L9" s="2"/>
      <c r="M9" s="43">
        <v>500</v>
      </c>
    </row>
    <row r="10" spans="1:13" ht="12.75">
      <c r="A10" s="194"/>
      <c r="B10" s="189">
        <v>1518965</v>
      </c>
      <c r="C10" s="195"/>
      <c r="D10" s="190" t="s">
        <v>146</v>
      </c>
      <c r="E10" s="188" t="s">
        <v>233</v>
      </c>
      <c r="F10" s="196"/>
      <c r="G10" s="196"/>
      <c r="H10" s="198">
        <v>-4512455</v>
      </c>
      <c r="I10" s="197">
        <v>3037.93</v>
      </c>
      <c r="J10" s="2"/>
      <c r="K10" s="2">
        <v>495</v>
      </c>
      <c r="L10" s="2"/>
      <c r="M10" s="43">
        <v>500</v>
      </c>
    </row>
    <row r="11" spans="1:13" ht="12.75">
      <c r="A11" s="194"/>
      <c r="B11" s="189">
        <v>1626575</v>
      </c>
      <c r="C11" s="195"/>
      <c r="D11" s="190" t="s">
        <v>149</v>
      </c>
      <c r="E11" s="188" t="s">
        <v>240</v>
      </c>
      <c r="F11" s="196"/>
      <c r="G11" s="196"/>
      <c r="H11" s="198">
        <v>-6139030</v>
      </c>
      <c r="I11" s="283">
        <v>3253.15</v>
      </c>
      <c r="J11" s="2"/>
      <c r="K11" s="2">
        <v>495</v>
      </c>
      <c r="L11" s="2"/>
      <c r="M11" s="43">
        <v>500</v>
      </c>
    </row>
    <row r="12" spans="1:13" s="16" customFormat="1" ht="12.75">
      <c r="A12" s="77"/>
      <c r="B12" s="189">
        <v>364460</v>
      </c>
      <c r="C12" s="195"/>
      <c r="D12" s="190" t="s">
        <v>224</v>
      </c>
      <c r="E12" s="188" t="s">
        <v>227</v>
      </c>
      <c r="F12" s="196"/>
      <c r="G12" s="196"/>
      <c r="H12" s="281">
        <v>-6503490</v>
      </c>
      <c r="I12" s="279">
        <f>+B12/K12</f>
        <v>736.2828282828283</v>
      </c>
      <c r="J12" s="43"/>
      <c r="K12" s="2">
        <v>495</v>
      </c>
      <c r="L12" s="43"/>
      <c r="M12" s="43">
        <v>500</v>
      </c>
    </row>
    <row r="13" spans="1:13" s="16" customFormat="1" ht="12.75">
      <c r="A13" s="77"/>
      <c r="B13" s="189">
        <v>1475550</v>
      </c>
      <c r="C13" s="195"/>
      <c r="D13" s="190" t="s">
        <v>158</v>
      </c>
      <c r="E13" s="195" t="s">
        <v>225</v>
      </c>
      <c r="F13" s="196"/>
      <c r="G13" s="196"/>
      <c r="H13" s="281">
        <v>-7979040</v>
      </c>
      <c r="I13" s="279">
        <f>+B13/K13</f>
        <v>2980.909090909091</v>
      </c>
      <c r="J13" s="43"/>
      <c r="K13" s="2">
        <v>495</v>
      </c>
      <c r="L13" s="43"/>
      <c r="M13" s="43">
        <v>500</v>
      </c>
    </row>
    <row r="14" spans="1:13" s="16" customFormat="1" ht="12.75">
      <c r="A14" s="77"/>
      <c r="B14" s="189">
        <v>754383</v>
      </c>
      <c r="C14" s="195"/>
      <c r="D14" s="190" t="s">
        <v>163</v>
      </c>
      <c r="E14" s="195"/>
      <c r="F14" s="196"/>
      <c r="G14" s="196"/>
      <c r="H14" s="281">
        <v>-8733423</v>
      </c>
      <c r="I14" s="279">
        <f>+B14/K14</f>
        <v>1524.0060606060606</v>
      </c>
      <c r="J14" s="43"/>
      <c r="K14" s="2">
        <v>495</v>
      </c>
      <c r="L14" s="43"/>
      <c r="M14" s="43">
        <v>500</v>
      </c>
    </row>
    <row r="15" spans="1:13" ht="12.75">
      <c r="A15" s="194"/>
      <c r="B15" s="189">
        <v>8733423</v>
      </c>
      <c r="C15" s="190" t="s">
        <v>220</v>
      </c>
      <c r="D15" s="195"/>
      <c r="E15" s="195"/>
      <c r="F15" s="196"/>
      <c r="G15" s="196"/>
      <c r="H15" s="282">
        <v>0</v>
      </c>
      <c r="I15" s="279">
        <f>+B15/K15</f>
        <v>17643.27878787879</v>
      </c>
      <c r="J15" s="2"/>
      <c r="K15" s="2">
        <v>495</v>
      </c>
      <c r="L15" s="2"/>
      <c r="M15" s="43">
        <v>500</v>
      </c>
    </row>
    <row r="16" spans="1:13" ht="12.75">
      <c r="A16" s="194"/>
      <c r="B16" s="201"/>
      <c r="C16" s="202"/>
      <c r="D16" s="194"/>
      <c r="E16" s="194"/>
      <c r="F16" s="79"/>
      <c r="G16" s="79"/>
      <c r="H16" s="203"/>
      <c r="I16" s="284"/>
      <c r="J16" s="2"/>
      <c r="K16" s="2">
        <v>495</v>
      </c>
      <c r="L16" s="2"/>
      <c r="M16" s="43">
        <v>500</v>
      </c>
    </row>
    <row r="17" spans="1:13" s="73" customFormat="1" ht="13.5" thickBot="1">
      <c r="A17" s="66"/>
      <c r="B17" s="67">
        <v>8733423</v>
      </c>
      <c r="C17" s="97" t="s">
        <v>226</v>
      </c>
      <c r="D17" s="68"/>
      <c r="E17" s="68"/>
      <c r="F17" s="92"/>
      <c r="G17" s="70"/>
      <c r="H17" s="71">
        <v>-8733423</v>
      </c>
      <c r="I17" s="278">
        <f>+B17/K17</f>
        <v>17643.27878787879</v>
      </c>
      <c r="K17" s="2">
        <v>495</v>
      </c>
      <c r="L17" s="2"/>
      <c r="M17" s="43">
        <v>500</v>
      </c>
    </row>
    <row r="18" spans="1:13" s="2" customFormat="1" ht="12.75">
      <c r="A18" s="194"/>
      <c r="B18" s="207"/>
      <c r="C18" s="202"/>
      <c r="D18" s="77"/>
      <c r="E18" s="77"/>
      <c r="F18" s="78"/>
      <c r="G18" s="79"/>
      <c r="H18" s="206">
        <v>0</v>
      </c>
      <c r="I18" s="127"/>
      <c r="K18" s="2">
        <v>495</v>
      </c>
      <c r="M18" s="43"/>
    </row>
    <row r="19" spans="8:11" ht="12.75">
      <c r="H19" s="5">
        <v>0</v>
      </c>
      <c r="I19" s="23">
        <v>0</v>
      </c>
      <c r="K19" s="2">
        <v>495</v>
      </c>
    </row>
    <row r="20" spans="1:11" s="73" customFormat="1" ht="13.5" thickBot="1">
      <c r="A20" s="66"/>
      <c r="B20" s="99">
        <v>2461690</v>
      </c>
      <c r="C20" s="66"/>
      <c r="D20" s="69" t="s">
        <v>9</v>
      </c>
      <c r="E20" s="68"/>
      <c r="F20" s="92"/>
      <c r="G20" s="70"/>
      <c r="H20" s="71">
        <v>-2461690</v>
      </c>
      <c r="I20" s="278">
        <f>+B20/K20</f>
        <v>4973.111111111111</v>
      </c>
      <c r="K20" s="2">
        <v>495</v>
      </c>
    </row>
    <row r="21" spans="2:12" ht="12.75">
      <c r="B21" s="38"/>
      <c r="C21" s="39"/>
      <c r="D21" s="39"/>
      <c r="E21" s="39"/>
      <c r="G21" s="40"/>
      <c r="H21" s="5">
        <v>0</v>
      </c>
      <c r="I21" s="23">
        <v>0</v>
      </c>
      <c r="J21" s="38"/>
      <c r="K21" s="2">
        <v>495</v>
      </c>
      <c r="L21" s="41">
        <v>500</v>
      </c>
    </row>
    <row r="22" spans="8:11" ht="12.75">
      <c r="H22" s="5">
        <v>0</v>
      </c>
      <c r="I22" s="23">
        <v>0</v>
      </c>
      <c r="K22" s="2">
        <v>495</v>
      </c>
    </row>
    <row r="23" spans="1:11" s="47" customFormat="1" ht="12.75">
      <c r="A23" s="12"/>
      <c r="B23" s="213">
        <v>236300</v>
      </c>
      <c r="C23" s="51" t="s">
        <v>21</v>
      </c>
      <c r="D23" s="48" t="s">
        <v>232</v>
      </c>
      <c r="E23" s="51" t="s">
        <v>22</v>
      </c>
      <c r="F23" s="52" t="s">
        <v>23</v>
      </c>
      <c r="G23" s="53" t="s">
        <v>141</v>
      </c>
      <c r="H23" s="44"/>
      <c r="I23" s="280">
        <f>+B23/K23</f>
        <v>477.37373737373736</v>
      </c>
      <c r="J23" s="46"/>
      <c r="K23" s="2">
        <v>495</v>
      </c>
    </row>
    <row r="24" spans="2:11" ht="12.75">
      <c r="B24" s="8"/>
      <c r="H24" s="5">
        <v>0</v>
      </c>
      <c r="I24" s="279">
        <f aca="true" t="shared" si="0" ref="I24:I87">+B24/K24</f>
        <v>0</v>
      </c>
      <c r="K24" s="2">
        <v>495</v>
      </c>
    </row>
    <row r="25" spans="1:11" s="47" customFormat="1" ht="12.75">
      <c r="A25" s="12"/>
      <c r="B25" s="213">
        <v>43200</v>
      </c>
      <c r="C25" s="51" t="s">
        <v>25</v>
      </c>
      <c r="D25" s="54" t="s">
        <v>127</v>
      </c>
      <c r="E25" s="51" t="s">
        <v>26</v>
      </c>
      <c r="F25" s="52" t="s">
        <v>27</v>
      </c>
      <c r="G25" s="53" t="s">
        <v>24</v>
      </c>
      <c r="H25" s="44"/>
      <c r="I25" s="280">
        <f t="shared" si="0"/>
        <v>87.27272727272727</v>
      </c>
      <c r="J25" s="46"/>
      <c r="K25" s="2">
        <v>495</v>
      </c>
    </row>
    <row r="26" spans="2:11" ht="12.75">
      <c r="B26" s="8"/>
      <c r="H26" s="5">
        <v>0</v>
      </c>
      <c r="I26" s="279">
        <f t="shared" si="0"/>
        <v>0</v>
      </c>
      <c r="K26" s="2">
        <v>495</v>
      </c>
    </row>
    <row r="27" spans="1:11" s="47" customFormat="1" ht="12.75">
      <c r="A27" s="12"/>
      <c r="B27" s="213">
        <v>22700</v>
      </c>
      <c r="C27" s="51" t="s">
        <v>45</v>
      </c>
      <c r="D27" s="54" t="s">
        <v>98</v>
      </c>
      <c r="E27" s="51" t="s">
        <v>43</v>
      </c>
      <c r="F27" s="52" t="s">
        <v>44</v>
      </c>
      <c r="G27" s="53" t="s">
        <v>24</v>
      </c>
      <c r="H27" s="44"/>
      <c r="I27" s="280">
        <f t="shared" si="0"/>
        <v>45.85858585858586</v>
      </c>
      <c r="J27" s="46"/>
      <c r="K27" s="2">
        <v>495</v>
      </c>
    </row>
    <row r="28" spans="2:11" ht="12.75">
      <c r="B28" s="8"/>
      <c r="H28" s="5">
        <v>0</v>
      </c>
      <c r="I28" s="279">
        <f t="shared" si="0"/>
        <v>0</v>
      </c>
      <c r="K28" s="2">
        <v>495</v>
      </c>
    </row>
    <row r="29" spans="2:11" ht="12.75" hidden="1">
      <c r="B29" s="8">
        <v>2500</v>
      </c>
      <c r="C29" s="34" t="s">
        <v>0</v>
      </c>
      <c r="D29" s="1" t="s">
        <v>9</v>
      </c>
      <c r="E29" s="1" t="s">
        <v>28</v>
      </c>
      <c r="F29" s="65" t="s">
        <v>97</v>
      </c>
      <c r="G29" s="28" t="s">
        <v>11</v>
      </c>
      <c r="H29" s="5">
        <v>-2500</v>
      </c>
      <c r="I29" s="279">
        <f t="shared" si="0"/>
        <v>5.05050505050505</v>
      </c>
      <c r="J29" s="23"/>
      <c r="K29" s="2">
        <v>495</v>
      </c>
    </row>
    <row r="30" spans="2:11" ht="12.75" hidden="1">
      <c r="B30" s="8">
        <v>2500</v>
      </c>
      <c r="C30" s="34" t="s">
        <v>0</v>
      </c>
      <c r="D30" s="1" t="s">
        <v>9</v>
      </c>
      <c r="E30" s="1" t="s">
        <v>28</v>
      </c>
      <c r="F30" s="55" t="s">
        <v>29</v>
      </c>
      <c r="G30" s="28" t="s">
        <v>12</v>
      </c>
      <c r="H30" s="5">
        <v>-5000</v>
      </c>
      <c r="I30" s="279">
        <f t="shared" si="0"/>
        <v>5.05050505050505</v>
      </c>
      <c r="J30" s="23"/>
      <c r="K30" s="2">
        <v>495</v>
      </c>
    </row>
    <row r="31" spans="2:11" ht="12.75" hidden="1">
      <c r="B31" s="142">
        <v>2500</v>
      </c>
      <c r="C31" s="13" t="s">
        <v>0</v>
      </c>
      <c r="D31" s="13" t="s">
        <v>9</v>
      </c>
      <c r="E31" s="13" t="s">
        <v>28</v>
      </c>
      <c r="F31" s="55" t="s">
        <v>30</v>
      </c>
      <c r="G31" s="31" t="s">
        <v>13</v>
      </c>
      <c r="H31" s="5">
        <v>-7500</v>
      </c>
      <c r="I31" s="279">
        <f t="shared" si="0"/>
        <v>5.05050505050505</v>
      </c>
      <c r="J31" s="23"/>
      <c r="K31" s="2">
        <v>495</v>
      </c>
    </row>
    <row r="32" spans="1:11" s="47" customFormat="1" ht="12.75" hidden="1">
      <c r="A32" s="12"/>
      <c r="B32" s="242">
        <v>7500</v>
      </c>
      <c r="C32" s="12" t="s">
        <v>0</v>
      </c>
      <c r="D32" s="12"/>
      <c r="E32" s="12"/>
      <c r="F32" s="19"/>
      <c r="G32" s="19"/>
      <c r="H32" s="44">
        <v>0</v>
      </c>
      <c r="I32" s="279">
        <f t="shared" si="0"/>
        <v>15.151515151515152</v>
      </c>
      <c r="K32" s="2">
        <v>495</v>
      </c>
    </row>
    <row r="33" spans="2:11" ht="12.75" hidden="1">
      <c r="B33" s="243"/>
      <c r="H33" s="5">
        <v>0</v>
      </c>
      <c r="I33" s="279">
        <f t="shared" si="0"/>
        <v>0</v>
      </c>
      <c r="K33" s="2">
        <v>495</v>
      </c>
    </row>
    <row r="34" spans="2:11" ht="12.75" hidden="1">
      <c r="B34" s="8"/>
      <c r="H34" s="5">
        <v>0</v>
      </c>
      <c r="I34" s="279">
        <f t="shared" si="0"/>
        <v>0</v>
      </c>
      <c r="K34" s="2">
        <v>495</v>
      </c>
    </row>
    <row r="35" spans="2:11" ht="12.75" hidden="1">
      <c r="B35" s="142">
        <v>2000</v>
      </c>
      <c r="C35" s="34" t="s">
        <v>33</v>
      </c>
      <c r="D35" s="13" t="s">
        <v>9</v>
      </c>
      <c r="E35" s="34" t="s">
        <v>15</v>
      </c>
      <c r="F35" s="28" t="s">
        <v>34</v>
      </c>
      <c r="G35" s="32" t="s">
        <v>12</v>
      </c>
      <c r="H35" s="5">
        <v>-2000</v>
      </c>
      <c r="I35" s="279">
        <f t="shared" si="0"/>
        <v>4.040404040404041</v>
      </c>
      <c r="K35" s="2">
        <v>495</v>
      </c>
    </row>
    <row r="36" spans="2:11" ht="12.75" hidden="1">
      <c r="B36" s="142">
        <v>500</v>
      </c>
      <c r="C36" s="13" t="s">
        <v>35</v>
      </c>
      <c r="D36" s="13" t="s">
        <v>9</v>
      </c>
      <c r="E36" s="36" t="s">
        <v>15</v>
      </c>
      <c r="F36" s="28" t="s">
        <v>36</v>
      </c>
      <c r="G36" s="37" t="s">
        <v>12</v>
      </c>
      <c r="H36" s="5">
        <v>-2500</v>
      </c>
      <c r="I36" s="279">
        <f t="shared" si="0"/>
        <v>1.0101010101010102</v>
      </c>
      <c r="K36" s="2">
        <v>495</v>
      </c>
    </row>
    <row r="37" spans="2:11" ht="12.75" hidden="1">
      <c r="B37" s="142">
        <v>500</v>
      </c>
      <c r="C37" s="13" t="s">
        <v>37</v>
      </c>
      <c r="D37" s="13" t="s">
        <v>9</v>
      </c>
      <c r="E37" s="36" t="s">
        <v>15</v>
      </c>
      <c r="F37" s="28" t="s">
        <v>36</v>
      </c>
      <c r="G37" s="37" t="s">
        <v>12</v>
      </c>
      <c r="H37" s="5">
        <v>-3000</v>
      </c>
      <c r="I37" s="279">
        <f t="shared" si="0"/>
        <v>1.0101010101010102</v>
      </c>
      <c r="K37" s="2">
        <v>495</v>
      </c>
    </row>
    <row r="38" spans="2:11" ht="12.75" hidden="1">
      <c r="B38" s="8">
        <v>1000</v>
      </c>
      <c r="C38" s="13" t="s">
        <v>38</v>
      </c>
      <c r="D38" s="13" t="s">
        <v>9</v>
      </c>
      <c r="E38" s="1" t="s">
        <v>15</v>
      </c>
      <c r="F38" s="28" t="s">
        <v>36</v>
      </c>
      <c r="G38" s="28" t="s">
        <v>13</v>
      </c>
      <c r="H38" s="5">
        <v>-4000</v>
      </c>
      <c r="I38" s="279">
        <f t="shared" si="0"/>
        <v>2.0202020202020203</v>
      </c>
      <c r="K38" s="2">
        <v>495</v>
      </c>
    </row>
    <row r="39" spans="2:11" ht="12.75" hidden="1">
      <c r="B39" s="8">
        <v>1000</v>
      </c>
      <c r="C39" s="1" t="s">
        <v>39</v>
      </c>
      <c r="D39" s="13" t="s">
        <v>9</v>
      </c>
      <c r="E39" s="1" t="s">
        <v>15</v>
      </c>
      <c r="F39" s="28" t="s">
        <v>36</v>
      </c>
      <c r="G39" s="28" t="s">
        <v>13</v>
      </c>
      <c r="H39" s="5">
        <v>-5000</v>
      </c>
      <c r="I39" s="279">
        <f t="shared" si="0"/>
        <v>2.0202020202020203</v>
      </c>
      <c r="K39" s="2">
        <v>495</v>
      </c>
    </row>
    <row r="40" spans="2:11" ht="12.75" hidden="1">
      <c r="B40" s="8">
        <v>2000</v>
      </c>
      <c r="C40" s="1" t="s">
        <v>40</v>
      </c>
      <c r="D40" s="13" t="s">
        <v>9</v>
      </c>
      <c r="E40" s="1" t="s">
        <v>15</v>
      </c>
      <c r="F40" s="28" t="s">
        <v>36</v>
      </c>
      <c r="G40" s="28" t="s">
        <v>14</v>
      </c>
      <c r="H40" s="5">
        <v>-7000</v>
      </c>
      <c r="I40" s="279">
        <f t="shared" si="0"/>
        <v>4.040404040404041</v>
      </c>
      <c r="K40" s="2">
        <v>495</v>
      </c>
    </row>
    <row r="41" spans="1:254" s="47" customFormat="1" ht="12.75" hidden="1">
      <c r="A41" s="12"/>
      <c r="B41" s="213">
        <v>7000</v>
      </c>
      <c r="C41" s="12" t="s">
        <v>16</v>
      </c>
      <c r="D41" s="12"/>
      <c r="E41" s="12"/>
      <c r="F41" s="19"/>
      <c r="G41" s="19"/>
      <c r="H41" s="44">
        <v>0</v>
      </c>
      <c r="I41" s="279">
        <f t="shared" si="0"/>
        <v>14.141414141414142</v>
      </c>
      <c r="K41" s="2">
        <v>495</v>
      </c>
      <c r="IT41" s="47">
        <v>495</v>
      </c>
    </row>
    <row r="42" spans="2:11" ht="12.75" hidden="1">
      <c r="B42" s="8"/>
      <c r="D42" s="13"/>
      <c r="H42" s="5">
        <v>0</v>
      </c>
      <c r="I42" s="279">
        <f t="shared" si="0"/>
        <v>0</v>
      </c>
      <c r="K42" s="2">
        <v>495</v>
      </c>
    </row>
    <row r="43" spans="2:11" ht="12.75" hidden="1">
      <c r="B43" s="8"/>
      <c r="D43" s="13"/>
      <c r="H43" s="5">
        <v>0</v>
      </c>
      <c r="I43" s="279">
        <f t="shared" si="0"/>
        <v>0</v>
      </c>
      <c r="K43" s="2">
        <v>495</v>
      </c>
    </row>
    <row r="44" spans="1:11" s="16" customFormat="1" ht="12.75" hidden="1">
      <c r="A44" s="13"/>
      <c r="B44" s="142">
        <v>1200</v>
      </c>
      <c r="C44" s="13" t="s">
        <v>17</v>
      </c>
      <c r="D44" s="13" t="s">
        <v>9</v>
      </c>
      <c r="E44" s="13" t="s">
        <v>18</v>
      </c>
      <c r="F44" s="28" t="s">
        <v>36</v>
      </c>
      <c r="G44" s="31" t="s">
        <v>12</v>
      </c>
      <c r="H44" s="5">
        <v>-1200</v>
      </c>
      <c r="I44" s="279">
        <f t="shared" si="0"/>
        <v>2.4242424242424243</v>
      </c>
      <c r="K44" s="2">
        <v>495</v>
      </c>
    </row>
    <row r="45" spans="2:12" ht="12.75" hidden="1">
      <c r="B45" s="244">
        <v>600</v>
      </c>
      <c r="C45" s="39" t="s">
        <v>17</v>
      </c>
      <c r="D45" s="13" t="s">
        <v>9</v>
      </c>
      <c r="E45" s="39" t="s">
        <v>18</v>
      </c>
      <c r="F45" s="28" t="s">
        <v>36</v>
      </c>
      <c r="G45" s="28" t="s">
        <v>13</v>
      </c>
      <c r="H45" s="5">
        <v>-1800</v>
      </c>
      <c r="I45" s="279">
        <f t="shared" si="0"/>
        <v>1.2121212121212122</v>
      </c>
      <c r="J45" s="38"/>
      <c r="K45" s="2">
        <v>495</v>
      </c>
      <c r="L45" s="41">
        <v>500</v>
      </c>
    </row>
    <row r="46" spans="2:11" ht="12.75" hidden="1">
      <c r="B46" s="8">
        <v>400</v>
      </c>
      <c r="C46" s="1" t="s">
        <v>17</v>
      </c>
      <c r="D46" s="13" t="s">
        <v>9</v>
      </c>
      <c r="E46" s="1" t="s">
        <v>18</v>
      </c>
      <c r="F46" s="28" t="s">
        <v>36</v>
      </c>
      <c r="G46" s="28" t="s">
        <v>14</v>
      </c>
      <c r="H46" s="5">
        <v>-2200</v>
      </c>
      <c r="I46" s="279">
        <f t="shared" si="0"/>
        <v>0.8080808080808081</v>
      </c>
      <c r="K46" s="2">
        <v>495</v>
      </c>
    </row>
    <row r="47" spans="1:11" s="47" customFormat="1" ht="12.75" hidden="1">
      <c r="A47" s="12"/>
      <c r="B47" s="213">
        <v>2200</v>
      </c>
      <c r="C47" s="12"/>
      <c r="D47" s="12"/>
      <c r="E47" s="12" t="s">
        <v>18</v>
      </c>
      <c r="F47" s="19"/>
      <c r="G47" s="19"/>
      <c r="H47" s="44">
        <v>0</v>
      </c>
      <c r="I47" s="279">
        <f t="shared" si="0"/>
        <v>4.444444444444445</v>
      </c>
      <c r="K47" s="2">
        <v>495</v>
      </c>
    </row>
    <row r="48" spans="2:11" ht="12.75" hidden="1">
      <c r="B48" s="8"/>
      <c r="D48" s="13"/>
      <c r="H48" s="5">
        <v>0</v>
      </c>
      <c r="I48" s="279">
        <f t="shared" si="0"/>
        <v>0</v>
      </c>
      <c r="K48" s="2">
        <v>495</v>
      </c>
    </row>
    <row r="49" spans="2:11" ht="12.75" hidden="1">
      <c r="B49" s="8"/>
      <c r="D49" s="13"/>
      <c r="H49" s="5">
        <v>0</v>
      </c>
      <c r="I49" s="279">
        <f t="shared" si="0"/>
        <v>0</v>
      </c>
      <c r="K49" s="2">
        <v>495</v>
      </c>
    </row>
    <row r="50" spans="2:11" ht="12.75" hidden="1">
      <c r="B50" s="142">
        <v>3000</v>
      </c>
      <c r="C50" s="13" t="s">
        <v>41</v>
      </c>
      <c r="D50" s="13" t="s">
        <v>9</v>
      </c>
      <c r="E50" s="36" t="s">
        <v>15</v>
      </c>
      <c r="F50" s="28" t="s">
        <v>42</v>
      </c>
      <c r="G50" s="31" t="s">
        <v>12</v>
      </c>
      <c r="H50" s="5">
        <v>-3000</v>
      </c>
      <c r="I50" s="279">
        <f t="shared" si="0"/>
        <v>6.0606060606060606</v>
      </c>
      <c r="K50" s="2">
        <v>495</v>
      </c>
    </row>
    <row r="51" spans="2:11" ht="12.75" hidden="1">
      <c r="B51" s="8">
        <v>3000</v>
      </c>
      <c r="C51" s="1" t="s">
        <v>41</v>
      </c>
      <c r="D51" s="13" t="s">
        <v>9</v>
      </c>
      <c r="E51" s="1" t="s">
        <v>15</v>
      </c>
      <c r="F51" s="28" t="s">
        <v>42</v>
      </c>
      <c r="G51" s="28" t="s">
        <v>13</v>
      </c>
      <c r="H51" s="5">
        <v>-6000</v>
      </c>
      <c r="I51" s="279">
        <f t="shared" si="0"/>
        <v>6.0606060606060606</v>
      </c>
      <c r="K51" s="2">
        <v>495</v>
      </c>
    </row>
    <row r="52" spans="1:11" s="47" customFormat="1" ht="12.75" hidden="1">
      <c r="A52" s="12"/>
      <c r="B52" s="213">
        <v>6000</v>
      </c>
      <c r="C52" s="12" t="s">
        <v>41</v>
      </c>
      <c r="D52" s="12"/>
      <c r="E52" s="12"/>
      <c r="F52" s="19"/>
      <c r="G52" s="19"/>
      <c r="H52" s="44">
        <v>0</v>
      </c>
      <c r="I52" s="279">
        <f t="shared" si="0"/>
        <v>12.121212121212121</v>
      </c>
      <c r="K52" s="2">
        <v>495</v>
      </c>
    </row>
    <row r="53" spans="2:11" ht="12.75" hidden="1">
      <c r="B53" s="8"/>
      <c r="H53" s="5">
        <v>0</v>
      </c>
      <c r="I53" s="279">
        <f t="shared" si="0"/>
        <v>0</v>
      </c>
      <c r="K53" s="2">
        <v>495</v>
      </c>
    </row>
    <row r="54" spans="2:11" ht="12.75" hidden="1">
      <c r="B54" s="8"/>
      <c r="D54" s="13"/>
      <c r="H54" s="5">
        <v>0</v>
      </c>
      <c r="I54" s="279">
        <f t="shared" si="0"/>
        <v>0</v>
      </c>
      <c r="K54" s="2">
        <v>495</v>
      </c>
    </row>
    <row r="55" spans="2:11" ht="12.75" hidden="1">
      <c r="B55" s="8"/>
      <c r="D55" s="13"/>
      <c r="H55" s="5">
        <v>0</v>
      </c>
      <c r="I55" s="279">
        <f t="shared" si="0"/>
        <v>0</v>
      </c>
      <c r="K55" s="2">
        <v>495</v>
      </c>
    </row>
    <row r="56" spans="2:11" ht="12.75" hidden="1">
      <c r="B56" s="8"/>
      <c r="D56" s="13"/>
      <c r="H56" s="5">
        <v>0</v>
      </c>
      <c r="I56" s="279">
        <f t="shared" si="0"/>
        <v>0</v>
      </c>
      <c r="K56" s="2">
        <v>495</v>
      </c>
    </row>
    <row r="57" spans="1:11" s="47" customFormat="1" ht="12.75">
      <c r="A57" s="12"/>
      <c r="B57" s="213">
        <v>81550</v>
      </c>
      <c r="C57" s="51" t="s">
        <v>46</v>
      </c>
      <c r="D57" s="54" t="s">
        <v>47</v>
      </c>
      <c r="E57" s="51" t="s">
        <v>48</v>
      </c>
      <c r="F57" s="52" t="s">
        <v>49</v>
      </c>
      <c r="G57" s="53" t="s">
        <v>141</v>
      </c>
      <c r="H57" s="44"/>
      <c r="I57" s="280">
        <f t="shared" si="0"/>
        <v>164.74747474747474</v>
      </c>
      <c r="J57" s="46"/>
      <c r="K57" s="2">
        <v>495</v>
      </c>
    </row>
    <row r="58" spans="2:11" ht="12.75">
      <c r="B58" s="8"/>
      <c r="D58" s="13"/>
      <c r="H58" s="5">
        <v>0</v>
      </c>
      <c r="I58" s="279">
        <f t="shared" si="0"/>
        <v>0</v>
      </c>
      <c r="K58" s="2">
        <v>495</v>
      </c>
    </row>
    <row r="59" spans="1:11" s="47" customFormat="1" ht="12.75">
      <c r="A59" s="12"/>
      <c r="B59" s="213">
        <v>39650</v>
      </c>
      <c r="C59" s="51" t="s">
        <v>50</v>
      </c>
      <c r="D59" s="54" t="s">
        <v>51</v>
      </c>
      <c r="E59" s="51" t="s">
        <v>48</v>
      </c>
      <c r="F59" s="52" t="s">
        <v>52</v>
      </c>
      <c r="G59" s="53" t="s">
        <v>24</v>
      </c>
      <c r="H59" s="44"/>
      <c r="I59" s="280">
        <f t="shared" si="0"/>
        <v>80.1010101010101</v>
      </c>
      <c r="J59" s="46"/>
      <c r="K59" s="2">
        <v>495</v>
      </c>
    </row>
    <row r="60" spans="2:11" ht="12.75">
      <c r="B60" s="243"/>
      <c r="H60" s="5">
        <v>0</v>
      </c>
      <c r="I60" s="279">
        <f t="shared" si="0"/>
        <v>0</v>
      </c>
      <c r="K60" s="2">
        <v>495</v>
      </c>
    </row>
    <row r="61" spans="1:11" s="47" customFormat="1" ht="12.75">
      <c r="A61" s="12"/>
      <c r="B61" s="213">
        <v>98100</v>
      </c>
      <c r="C61" s="51" t="s">
        <v>53</v>
      </c>
      <c r="D61" s="54" t="s">
        <v>51</v>
      </c>
      <c r="E61" s="51" t="s">
        <v>54</v>
      </c>
      <c r="F61" s="52" t="s">
        <v>55</v>
      </c>
      <c r="G61" s="53" t="s">
        <v>109</v>
      </c>
      <c r="H61" s="44"/>
      <c r="I61" s="280">
        <f t="shared" si="0"/>
        <v>198.1818181818182</v>
      </c>
      <c r="J61" s="46"/>
      <c r="K61" s="2">
        <v>495</v>
      </c>
    </row>
    <row r="62" spans="2:11" ht="12.75">
      <c r="B62" s="8"/>
      <c r="H62" s="5">
        <v>0</v>
      </c>
      <c r="I62" s="279">
        <f t="shared" si="0"/>
        <v>0</v>
      </c>
      <c r="K62" s="2">
        <v>495</v>
      </c>
    </row>
    <row r="63" spans="1:11" s="47" customFormat="1" ht="12.75">
      <c r="A63" s="12"/>
      <c r="B63" s="187">
        <v>134000</v>
      </c>
      <c r="C63" s="51" t="s">
        <v>56</v>
      </c>
      <c r="D63" s="54" t="s">
        <v>133</v>
      </c>
      <c r="E63" s="51" t="s">
        <v>48</v>
      </c>
      <c r="F63" s="75" t="s">
        <v>65</v>
      </c>
      <c r="G63" s="53" t="s">
        <v>141</v>
      </c>
      <c r="H63" s="44"/>
      <c r="I63" s="280">
        <f t="shared" si="0"/>
        <v>270.7070707070707</v>
      </c>
      <c r="J63" s="46"/>
      <c r="K63" s="2">
        <v>495</v>
      </c>
    </row>
    <row r="64" spans="2:11" ht="12.75">
      <c r="B64" s="186"/>
      <c r="H64" s="5">
        <v>0</v>
      </c>
      <c r="I64" s="279">
        <f t="shared" si="0"/>
        <v>0</v>
      </c>
      <c r="K64" s="2">
        <v>495</v>
      </c>
    </row>
    <row r="65" spans="1:11" s="47" customFormat="1" ht="12.75">
      <c r="A65" s="12"/>
      <c r="B65" s="187">
        <v>18200</v>
      </c>
      <c r="C65" s="51" t="s">
        <v>57</v>
      </c>
      <c r="D65" s="54" t="s">
        <v>58</v>
      </c>
      <c r="E65" s="51" t="s">
        <v>59</v>
      </c>
      <c r="F65" s="52" t="s">
        <v>60</v>
      </c>
      <c r="G65" s="53" t="s">
        <v>109</v>
      </c>
      <c r="H65" s="44"/>
      <c r="I65" s="280">
        <f t="shared" si="0"/>
        <v>36.76767676767677</v>
      </c>
      <c r="J65" s="46"/>
      <c r="K65" s="2">
        <v>495</v>
      </c>
    </row>
    <row r="66" spans="2:11" ht="12.75">
      <c r="B66" s="186"/>
      <c r="H66" s="5">
        <v>0</v>
      </c>
      <c r="I66" s="279">
        <f t="shared" si="0"/>
        <v>0</v>
      </c>
      <c r="K66" s="2">
        <v>495</v>
      </c>
    </row>
    <row r="67" spans="1:11" s="47" customFormat="1" ht="12.75">
      <c r="A67" s="12"/>
      <c r="B67" s="187">
        <v>1500</v>
      </c>
      <c r="C67" s="51" t="s">
        <v>61</v>
      </c>
      <c r="D67" s="54" t="s">
        <v>132</v>
      </c>
      <c r="E67" s="51" t="s">
        <v>71</v>
      </c>
      <c r="F67" s="52" t="s">
        <v>72</v>
      </c>
      <c r="G67" s="53" t="s">
        <v>75</v>
      </c>
      <c r="H67" s="44"/>
      <c r="I67" s="280">
        <f t="shared" si="0"/>
        <v>3.0303030303030303</v>
      </c>
      <c r="J67" s="46"/>
      <c r="K67" s="2">
        <v>495</v>
      </c>
    </row>
    <row r="68" spans="2:11" ht="12.75">
      <c r="B68" s="186"/>
      <c r="H68" s="5">
        <v>0</v>
      </c>
      <c r="I68" s="279">
        <f t="shared" si="0"/>
        <v>0</v>
      </c>
      <c r="K68" s="2">
        <v>495</v>
      </c>
    </row>
    <row r="69" spans="1:11" s="47" customFormat="1" ht="12.75">
      <c r="A69" s="12"/>
      <c r="B69" s="187">
        <v>2900</v>
      </c>
      <c r="C69" s="51" t="s">
        <v>62</v>
      </c>
      <c r="D69" s="54" t="s">
        <v>70</v>
      </c>
      <c r="E69" s="51" t="s">
        <v>71</v>
      </c>
      <c r="F69" s="52" t="s">
        <v>72</v>
      </c>
      <c r="G69" s="53" t="s">
        <v>75</v>
      </c>
      <c r="H69" s="44"/>
      <c r="I69" s="280">
        <f t="shared" si="0"/>
        <v>5.858585858585859</v>
      </c>
      <c r="J69" s="46"/>
      <c r="K69" s="2">
        <v>495</v>
      </c>
    </row>
    <row r="70" spans="2:11" ht="12.75">
      <c r="B70" s="186"/>
      <c r="H70" s="5">
        <v>0</v>
      </c>
      <c r="I70" s="279">
        <f t="shared" si="0"/>
        <v>0</v>
      </c>
      <c r="K70" s="2">
        <v>495</v>
      </c>
    </row>
    <row r="71" spans="2:11" ht="12.75" hidden="1">
      <c r="B71" s="186">
        <v>900</v>
      </c>
      <c r="C71" s="13" t="s">
        <v>66</v>
      </c>
      <c r="D71" s="13" t="s">
        <v>9</v>
      </c>
      <c r="E71" s="1" t="s">
        <v>67</v>
      </c>
      <c r="F71" s="28" t="s">
        <v>68</v>
      </c>
      <c r="G71" s="28" t="s">
        <v>32</v>
      </c>
      <c r="H71" s="5">
        <v>-900</v>
      </c>
      <c r="I71" s="279">
        <f t="shared" si="0"/>
        <v>1.8181818181818181</v>
      </c>
      <c r="K71" s="2">
        <v>495</v>
      </c>
    </row>
    <row r="72" spans="2:11" ht="12.75" hidden="1">
      <c r="B72" s="186">
        <v>1200</v>
      </c>
      <c r="C72" s="1" t="s">
        <v>69</v>
      </c>
      <c r="D72" s="13" t="s">
        <v>9</v>
      </c>
      <c r="E72" s="1" t="s">
        <v>67</v>
      </c>
      <c r="F72" s="28" t="s">
        <v>68</v>
      </c>
      <c r="G72" s="28" t="s">
        <v>64</v>
      </c>
      <c r="H72" s="5">
        <v>-2100</v>
      </c>
      <c r="I72" s="279">
        <f t="shared" si="0"/>
        <v>2.4242424242424243</v>
      </c>
      <c r="K72" s="2">
        <v>495</v>
      </c>
    </row>
    <row r="73" spans="1:11" s="47" customFormat="1" ht="12.75" hidden="1">
      <c r="A73" s="12"/>
      <c r="B73" s="187">
        <v>2100</v>
      </c>
      <c r="C73" s="12"/>
      <c r="D73" s="12"/>
      <c r="E73" s="12" t="s">
        <v>67</v>
      </c>
      <c r="F73" s="19"/>
      <c r="G73" s="19"/>
      <c r="H73" s="44">
        <v>0</v>
      </c>
      <c r="I73" s="279">
        <f t="shared" si="0"/>
        <v>4.242424242424242</v>
      </c>
      <c r="K73" s="2">
        <v>495</v>
      </c>
    </row>
    <row r="74" spans="2:11" ht="12.75" hidden="1">
      <c r="B74" s="186"/>
      <c r="H74" s="5">
        <v>0</v>
      </c>
      <c r="I74" s="279">
        <f t="shared" si="0"/>
        <v>0</v>
      </c>
      <c r="K74" s="2">
        <v>495</v>
      </c>
    </row>
    <row r="75" spans="2:11" ht="12.75" hidden="1">
      <c r="B75" s="186"/>
      <c r="H75" s="5">
        <v>0</v>
      </c>
      <c r="I75" s="279">
        <f t="shared" si="0"/>
        <v>0</v>
      </c>
      <c r="K75" s="2">
        <v>495</v>
      </c>
    </row>
    <row r="76" spans="1:11" s="16" customFormat="1" ht="12.75" hidden="1">
      <c r="A76" s="13"/>
      <c r="B76" s="234">
        <v>300</v>
      </c>
      <c r="C76" s="13" t="s">
        <v>17</v>
      </c>
      <c r="D76" s="13" t="s">
        <v>9</v>
      </c>
      <c r="E76" s="13" t="s">
        <v>18</v>
      </c>
      <c r="F76" s="28" t="s">
        <v>68</v>
      </c>
      <c r="G76" s="31" t="s">
        <v>32</v>
      </c>
      <c r="H76" s="5">
        <v>-300</v>
      </c>
      <c r="I76" s="279">
        <f t="shared" si="0"/>
        <v>0.6060606060606061</v>
      </c>
      <c r="K76" s="2">
        <v>495</v>
      </c>
    </row>
    <row r="77" spans="2:11" ht="12.75" hidden="1">
      <c r="B77" s="186">
        <v>500</v>
      </c>
      <c r="C77" s="1" t="s">
        <v>17</v>
      </c>
      <c r="D77" s="13" t="s">
        <v>9</v>
      </c>
      <c r="E77" s="1" t="s">
        <v>18</v>
      </c>
      <c r="F77" s="28" t="s">
        <v>68</v>
      </c>
      <c r="G77" s="28" t="s">
        <v>64</v>
      </c>
      <c r="H77" s="5">
        <v>-800</v>
      </c>
      <c r="I77" s="279">
        <f t="shared" si="0"/>
        <v>1.0101010101010102</v>
      </c>
      <c r="K77" s="2">
        <v>495</v>
      </c>
    </row>
    <row r="78" spans="1:11" s="47" customFormat="1" ht="12.75" hidden="1">
      <c r="A78" s="12"/>
      <c r="B78" s="187">
        <v>800</v>
      </c>
      <c r="C78" s="12"/>
      <c r="D78" s="12"/>
      <c r="E78" s="12" t="s">
        <v>18</v>
      </c>
      <c r="F78" s="19"/>
      <c r="G78" s="19"/>
      <c r="H78" s="44">
        <v>0</v>
      </c>
      <c r="I78" s="279">
        <f t="shared" si="0"/>
        <v>1.6161616161616161</v>
      </c>
      <c r="K78" s="2">
        <v>495</v>
      </c>
    </row>
    <row r="79" spans="2:11" ht="12.75" hidden="1">
      <c r="B79" s="186"/>
      <c r="H79" s="5">
        <v>0</v>
      </c>
      <c r="I79" s="279">
        <f t="shared" si="0"/>
        <v>0</v>
      </c>
      <c r="K79" s="2">
        <v>495</v>
      </c>
    </row>
    <row r="80" spans="2:11" ht="12.75" hidden="1">
      <c r="B80" s="186"/>
      <c r="H80" s="5">
        <v>0</v>
      </c>
      <c r="I80" s="279">
        <f t="shared" si="0"/>
        <v>0</v>
      </c>
      <c r="K80" s="2">
        <v>495</v>
      </c>
    </row>
    <row r="81" spans="2:11" ht="12.75" hidden="1">
      <c r="B81" s="186"/>
      <c r="H81" s="5">
        <v>0</v>
      </c>
      <c r="I81" s="279">
        <f t="shared" si="0"/>
        <v>0</v>
      </c>
      <c r="K81" s="2">
        <v>495</v>
      </c>
    </row>
    <row r="82" spans="2:11" ht="12.75" hidden="1">
      <c r="B82" s="186"/>
      <c r="H82" s="5">
        <v>0</v>
      </c>
      <c r="I82" s="279">
        <f t="shared" si="0"/>
        <v>0</v>
      </c>
      <c r="K82" s="2">
        <v>495</v>
      </c>
    </row>
    <row r="83" spans="1:11" s="47" customFormat="1" ht="12.75">
      <c r="A83" s="12"/>
      <c r="B83" s="187">
        <v>47500</v>
      </c>
      <c r="C83" s="51" t="s">
        <v>63</v>
      </c>
      <c r="D83" s="54" t="s">
        <v>135</v>
      </c>
      <c r="E83" s="51" t="s">
        <v>54</v>
      </c>
      <c r="F83" s="52" t="s">
        <v>134</v>
      </c>
      <c r="G83" s="53" t="s">
        <v>109</v>
      </c>
      <c r="H83" s="44"/>
      <c r="I83" s="280">
        <f t="shared" si="0"/>
        <v>95.95959595959596</v>
      </c>
      <c r="J83" s="46"/>
      <c r="K83" s="2">
        <v>495</v>
      </c>
    </row>
    <row r="84" spans="2:11" ht="12.75">
      <c r="B84" s="186"/>
      <c r="H84" s="5">
        <v>0</v>
      </c>
      <c r="I84" s="279">
        <f t="shared" si="0"/>
        <v>0</v>
      </c>
      <c r="K84" s="2">
        <v>495</v>
      </c>
    </row>
    <row r="85" spans="1:11" s="47" customFormat="1" ht="12.75">
      <c r="A85" s="12"/>
      <c r="B85" s="187">
        <v>337140</v>
      </c>
      <c r="C85" s="51" t="s">
        <v>76</v>
      </c>
      <c r="D85" s="54" t="s">
        <v>121</v>
      </c>
      <c r="E85" s="51" t="s">
        <v>122</v>
      </c>
      <c r="F85" s="52" t="s">
        <v>123</v>
      </c>
      <c r="G85" s="53" t="s">
        <v>24</v>
      </c>
      <c r="H85" s="44"/>
      <c r="I85" s="280">
        <f t="shared" si="0"/>
        <v>681.0909090909091</v>
      </c>
      <c r="J85" s="46"/>
      <c r="K85" s="2">
        <v>495</v>
      </c>
    </row>
    <row r="86" spans="2:11" ht="12.75">
      <c r="B86" s="186"/>
      <c r="H86" s="5">
        <v>0</v>
      </c>
      <c r="I86" s="279">
        <f t="shared" si="0"/>
        <v>0</v>
      </c>
      <c r="K86" s="2">
        <v>495</v>
      </c>
    </row>
    <row r="87" spans="1:11" s="47" customFormat="1" ht="12.75">
      <c r="A87" s="12"/>
      <c r="B87" s="187">
        <v>3000</v>
      </c>
      <c r="C87" s="51" t="s">
        <v>73</v>
      </c>
      <c r="D87" s="54" t="s">
        <v>74</v>
      </c>
      <c r="E87" s="51" t="s">
        <v>71</v>
      </c>
      <c r="F87" s="52" t="s">
        <v>72</v>
      </c>
      <c r="G87" s="53" t="s">
        <v>75</v>
      </c>
      <c r="H87" s="44"/>
      <c r="I87" s="280">
        <f t="shared" si="0"/>
        <v>6.0606060606060606</v>
      </c>
      <c r="J87" s="46"/>
      <c r="K87" s="2">
        <v>495</v>
      </c>
    </row>
    <row r="88" spans="2:11" ht="12.75">
      <c r="B88" s="186"/>
      <c r="H88" s="5">
        <v>0</v>
      </c>
      <c r="I88" s="279">
        <f aca="true" t="shared" si="1" ref="I88:I151">+B88/K88</f>
        <v>0</v>
      </c>
      <c r="K88" s="2">
        <v>495</v>
      </c>
    </row>
    <row r="89" spans="1:11" s="47" customFormat="1" ht="12.75">
      <c r="A89" s="12"/>
      <c r="B89" s="187">
        <v>91900</v>
      </c>
      <c r="C89" s="51" t="s">
        <v>77</v>
      </c>
      <c r="D89" s="54" t="s">
        <v>78</v>
      </c>
      <c r="E89" s="51" t="s">
        <v>79</v>
      </c>
      <c r="F89" s="52" t="s">
        <v>80</v>
      </c>
      <c r="G89" s="53" t="s">
        <v>24</v>
      </c>
      <c r="H89" s="44"/>
      <c r="I89" s="280">
        <f t="shared" si="1"/>
        <v>185.65656565656565</v>
      </c>
      <c r="J89" s="46"/>
      <c r="K89" s="2">
        <v>495</v>
      </c>
    </row>
    <row r="90" spans="2:11" ht="12.75">
      <c r="B90" s="186"/>
      <c r="H90" s="5">
        <v>0</v>
      </c>
      <c r="I90" s="279">
        <f t="shared" si="1"/>
        <v>0</v>
      </c>
      <c r="K90" s="2">
        <v>495</v>
      </c>
    </row>
    <row r="91" spans="1:11" s="47" customFormat="1" ht="12.75">
      <c r="A91" s="12"/>
      <c r="B91" s="187">
        <v>44700</v>
      </c>
      <c r="C91" s="51" t="s">
        <v>81</v>
      </c>
      <c r="D91" s="54" t="s">
        <v>78</v>
      </c>
      <c r="E91" s="51" t="s">
        <v>79</v>
      </c>
      <c r="F91" s="52" t="s">
        <v>128</v>
      </c>
      <c r="G91" s="53" t="s">
        <v>141</v>
      </c>
      <c r="H91" s="44"/>
      <c r="I91" s="280">
        <f t="shared" si="1"/>
        <v>90.3030303030303</v>
      </c>
      <c r="J91" s="46"/>
      <c r="K91" s="2">
        <v>495</v>
      </c>
    </row>
    <row r="92" spans="2:11" ht="12.75">
      <c r="B92" s="234"/>
      <c r="C92" s="13"/>
      <c r="D92" s="13"/>
      <c r="E92" s="13"/>
      <c r="F92" s="31"/>
      <c r="H92" s="5">
        <v>0</v>
      </c>
      <c r="I92" s="279">
        <f t="shared" si="1"/>
        <v>0</v>
      </c>
      <c r="K92" s="2">
        <v>495</v>
      </c>
    </row>
    <row r="93" spans="1:11" s="47" customFormat="1" ht="12.75">
      <c r="A93" s="12"/>
      <c r="B93" s="50">
        <v>66000</v>
      </c>
      <c r="C93" s="51" t="s">
        <v>82</v>
      </c>
      <c r="D93" s="54" t="s">
        <v>83</v>
      </c>
      <c r="E93" s="51" t="s">
        <v>59</v>
      </c>
      <c r="F93" s="52" t="s">
        <v>60</v>
      </c>
      <c r="G93" s="53" t="s">
        <v>24</v>
      </c>
      <c r="H93" s="44"/>
      <c r="I93" s="280">
        <f t="shared" si="1"/>
        <v>133.33333333333334</v>
      </c>
      <c r="J93" s="46"/>
      <c r="K93" s="2">
        <v>495</v>
      </c>
    </row>
    <row r="94" spans="2:11" ht="12.75">
      <c r="B94" s="30"/>
      <c r="C94" s="13"/>
      <c r="D94" s="13"/>
      <c r="E94" s="13"/>
      <c r="F94" s="31"/>
      <c r="H94" s="5">
        <v>0</v>
      </c>
      <c r="I94" s="279">
        <f t="shared" si="1"/>
        <v>0</v>
      </c>
      <c r="K94" s="2">
        <v>495</v>
      </c>
    </row>
    <row r="95" spans="1:11" s="47" customFormat="1" ht="12.75">
      <c r="A95" s="12"/>
      <c r="B95" s="225">
        <v>6000</v>
      </c>
      <c r="C95" s="51" t="s">
        <v>84</v>
      </c>
      <c r="D95" s="54" t="s">
        <v>94</v>
      </c>
      <c r="E95" s="51" t="s">
        <v>71</v>
      </c>
      <c r="F95" s="52" t="s">
        <v>72</v>
      </c>
      <c r="G95" s="53" t="s">
        <v>75</v>
      </c>
      <c r="H95" s="44"/>
      <c r="I95" s="280">
        <f t="shared" si="1"/>
        <v>12.121212121212121</v>
      </c>
      <c r="J95" s="46"/>
      <c r="K95" s="2">
        <v>495</v>
      </c>
    </row>
    <row r="96" spans="2:11" ht="12.75">
      <c r="B96" s="128"/>
      <c r="D96" s="13"/>
      <c r="H96" s="5">
        <v>0</v>
      </c>
      <c r="I96" s="279">
        <f t="shared" si="1"/>
        <v>0</v>
      </c>
      <c r="K96" s="2">
        <v>495</v>
      </c>
    </row>
    <row r="97" spans="1:11" s="47" customFormat="1" ht="12.75">
      <c r="A97" s="12"/>
      <c r="B97" s="187">
        <v>22500</v>
      </c>
      <c r="C97" s="51" t="s">
        <v>85</v>
      </c>
      <c r="D97" s="54" t="s">
        <v>86</v>
      </c>
      <c r="E97" s="51" t="s">
        <v>59</v>
      </c>
      <c r="F97" s="52" t="s">
        <v>60</v>
      </c>
      <c r="G97" s="53" t="s">
        <v>75</v>
      </c>
      <c r="H97" s="44"/>
      <c r="I97" s="280">
        <f t="shared" si="1"/>
        <v>45.45454545454545</v>
      </c>
      <c r="J97" s="46"/>
      <c r="K97" s="2">
        <v>495</v>
      </c>
    </row>
    <row r="98" spans="1:11" s="16" customFormat="1" ht="12.75">
      <c r="A98" s="13"/>
      <c r="B98" s="234"/>
      <c r="C98" s="60"/>
      <c r="D98" s="61"/>
      <c r="E98" s="60"/>
      <c r="F98" s="62"/>
      <c r="G98" s="63"/>
      <c r="H98" s="5">
        <v>0</v>
      </c>
      <c r="I98" s="279">
        <f t="shared" si="1"/>
        <v>0</v>
      </c>
      <c r="J98" s="42"/>
      <c r="K98" s="2">
        <v>495</v>
      </c>
    </row>
    <row r="99" spans="1:11" s="47" customFormat="1" ht="12.75">
      <c r="A99" s="12"/>
      <c r="B99" s="187">
        <v>7100</v>
      </c>
      <c r="C99" s="51" t="s">
        <v>87</v>
      </c>
      <c r="D99" s="54" t="s">
        <v>95</v>
      </c>
      <c r="E99" s="51" t="s">
        <v>71</v>
      </c>
      <c r="F99" s="52" t="s">
        <v>96</v>
      </c>
      <c r="G99" s="53" t="s">
        <v>235</v>
      </c>
      <c r="H99" s="44"/>
      <c r="I99" s="280">
        <f t="shared" si="1"/>
        <v>14.343434343434344</v>
      </c>
      <c r="J99" s="46"/>
      <c r="K99" s="2">
        <v>495</v>
      </c>
    </row>
    <row r="100" spans="2:11" ht="12.75">
      <c r="B100" s="186"/>
      <c r="H100" s="5">
        <v>0</v>
      </c>
      <c r="I100" s="279">
        <f t="shared" si="1"/>
        <v>0</v>
      </c>
      <c r="K100" s="2">
        <v>495</v>
      </c>
    </row>
    <row r="101" spans="1:11" s="47" customFormat="1" ht="12.75">
      <c r="A101" s="12"/>
      <c r="B101" s="187">
        <v>55500</v>
      </c>
      <c r="C101" s="51" t="s">
        <v>88</v>
      </c>
      <c r="D101" s="54" t="s">
        <v>217</v>
      </c>
      <c r="E101" s="51" t="s">
        <v>22</v>
      </c>
      <c r="F101" s="52" t="s">
        <v>23</v>
      </c>
      <c r="G101" s="53" t="s">
        <v>141</v>
      </c>
      <c r="H101" s="44"/>
      <c r="I101" s="280">
        <f t="shared" si="1"/>
        <v>112.12121212121212</v>
      </c>
      <c r="J101" s="46"/>
      <c r="K101" s="2">
        <v>495</v>
      </c>
    </row>
    <row r="102" spans="2:12" ht="12.75">
      <c r="B102" s="235"/>
      <c r="C102" s="39"/>
      <c r="D102" s="39"/>
      <c r="E102" s="39"/>
      <c r="G102" s="40"/>
      <c r="H102" s="5">
        <v>0</v>
      </c>
      <c r="I102" s="279">
        <f t="shared" si="1"/>
        <v>0</v>
      </c>
      <c r="J102" s="38"/>
      <c r="K102" s="2">
        <v>495</v>
      </c>
      <c r="L102" s="41">
        <v>500</v>
      </c>
    </row>
    <row r="103" spans="1:11" s="47" customFormat="1" ht="12.75">
      <c r="A103" s="12"/>
      <c r="B103" s="187">
        <v>40050</v>
      </c>
      <c r="C103" s="51" t="s">
        <v>89</v>
      </c>
      <c r="D103" s="54" t="s">
        <v>99</v>
      </c>
      <c r="E103" s="51" t="s">
        <v>48</v>
      </c>
      <c r="F103" s="52" t="s">
        <v>90</v>
      </c>
      <c r="G103" s="53" t="s">
        <v>141</v>
      </c>
      <c r="H103" s="44"/>
      <c r="I103" s="280">
        <f t="shared" si="1"/>
        <v>80.9090909090909</v>
      </c>
      <c r="J103" s="46"/>
      <c r="K103" s="2">
        <v>495</v>
      </c>
    </row>
    <row r="104" spans="2:11" ht="12.75">
      <c r="B104" s="186"/>
      <c r="H104" s="5">
        <v>0</v>
      </c>
      <c r="I104" s="279">
        <f t="shared" si="1"/>
        <v>0</v>
      </c>
      <c r="K104" s="2">
        <v>495</v>
      </c>
    </row>
    <row r="105" spans="1:11" s="47" customFormat="1" ht="12.75">
      <c r="A105" s="12"/>
      <c r="B105" s="187">
        <v>89300</v>
      </c>
      <c r="C105" s="51" t="s">
        <v>91</v>
      </c>
      <c r="D105" s="54" t="s">
        <v>112</v>
      </c>
      <c r="E105" s="51" t="s">
        <v>59</v>
      </c>
      <c r="F105" s="52" t="s">
        <v>60</v>
      </c>
      <c r="G105" s="53" t="s">
        <v>109</v>
      </c>
      <c r="H105" s="44"/>
      <c r="I105" s="280">
        <f t="shared" si="1"/>
        <v>180.40404040404042</v>
      </c>
      <c r="J105" s="46"/>
      <c r="K105" s="2">
        <v>495</v>
      </c>
    </row>
    <row r="106" spans="2:11" ht="12.75">
      <c r="B106" s="186"/>
      <c r="H106" s="5">
        <v>0</v>
      </c>
      <c r="I106" s="279">
        <f t="shared" si="1"/>
        <v>0</v>
      </c>
      <c r="K106" s="2">
        <v>495</v>
      </c>
    </row>
    <row r="107" spans="1:11" s="47" customFormat="1" ht="12.75">
      <c r="A107" s="12"/>
      <c r="B107" s="187">
        <v>55000</v>
      </c>
      <c r="C107" s="51" t="s">
        <v>92</v>
      </c>
      <c r="D107" s="54">
        <v>39266</v>
      </c>
      <c r="E107" s="51" t="s">
        <v>22</v>
      </c>
      <c r="F107" s="52" t="s">
        <v>93</v>
      </c>
      <c r="G107" s="53" t="s">
        <v>236</v>
      </c>
      <c r="H107" s="44"/>
      <c r="I107" s="280">
        <f t="shared" si="1"/>
        <v>111.11111111111111</v>
      </c>
      <c r="J107" s="46"/>
      <c r="K107" s="2">
        <v>495</v>
      </c>
    </row>
    <row r="108" spans="2:11" ht="12.75">
      <c r="B108" s="186"/>
      <c r="H108" s="5">
        <v>0</v>
      </c>
      <c r="I108" s="279">
        <f t="shared" si="1"/>
        <v>0</v>
      </c>
      <c r="K108" s="2">
        <v>495</v>
      </c>
    </row>
    <row r="109" spans="1:11" s="47" customFormat="1" ht="12.75">
      <c r="A109" s="12"/>
      <c r="B109" s="187">
        <v>10500</v>
      </c>
      <c r="C109" s="51" t="s">
        <v>100</v>
      </c>
      <c r="D109" s="54" t="s">
        <v>101</v>
      </c>
      <c r="E109" s="51" t="s">
        <v>22</v>
      </c>
      <c r="F109" s="52" t="s">
        <v>102</v>
      </c>
      <c r="G109" s="53" t="s">
        <v>24</v>
      </c>
      <c r="H109" s="44"/>
      <c r="I109" s="280">
        <f t="shared" si="1"/>
        <v>21.21212121212121</v>
      </c>
      <c r="J109" s="46"/>
      <c r="K109" s="2">
        <v>495</v>
      </c>
    </row>
    <row r="110" spans="2:11" ht="12.75">
      <c r="B110" s="186"/>
      <c r="H110" s="5">
        <v>0</v>
      </c>
      <c r="I110" s="279">
        <f t="shared" si="1"/>
        <v>0</v>
      </c>
      <c r="K110" s="2">
        <v>495</v>
      </c>
    </row>
    <row r="111" spans="1:11" s="47" customFormat="1" ht="12.75">
      <c r="A111" s="12"/>
      <c r="B111" s="187">
        <v>35900</v>
      </c>
      <c r="C111" s="51" t="s">
        <v>103</v>
      </c>
      <c r="D111" s="54" t="s">
        <v>114</v>
      </c>
      <c r="E111" s="51" t="s">
        <v>54</v>
      </c>
      <c r="F111" s="52" t="s">
        <v>113</v>
      </c>
      <c r="G111" s="53" t="s">
        <v>24</v>
      </c>
      <c r="H111" s="44"/>
      <c r="I111" s="280">
        <f>+B111/K111</f>
        <v>72.52525252525253</v>
      </c>
      <c r="J111" s="46"/>
      <c r="K111" s="2">
        <v>495</v>
      </c>
    </row>
    <row r="112" spans="2:11" ht="12.75">
      <c r="B112" s="186"/>
      <c r="H112" s="5">
        <v>0</v>
      </c>
      <c r="I112" s="279">
        <f t="shared" si="1"/>
        <v>0</v>
      </c>
      <c r="K112" s="2">
        <v>495</v>
      </c>
    </row>
    <row r="113" spans="1:11" s="47" customFormat="1" ht="12.75">
      <c r="A113" s="12"/>
      <c r="B113" s="187">
        <v>13500</v>
      </c>
      <c r="C113" s="51" t="s">
        <v>104</v>
      </c>
      <c r="D113" s="54" t="s">
        <v>105</v>
      </c>
      <c r="E113" s="51" t="s">
        <v>22</v>
      </c>
      <c r="F113" s="52" t="s">
        <v>102</v>
      </c>
      <c r="G113" s="53" t="s">
        <v>24</v>
      </c>
      <c r="H113" s="44"/>
      <c r="I113" s="280">
        <f t="shared" si="1"/>
        <v>27.272727272727273</v>
      </c>
      <c r="J113" s="46"/>
      <c r="K113" s="2">
        <v>495</v>
      </c>
    </row>
    <row r="114" spans="2:11" ht="12.75">
      <c r="B114" s="186"/>
      <c r="H114" s="5">
        <v>0</v>
      </c>
      <c r="I114" s="279">
        <f t="shared" si="1"/>
        <v>0</v>
      </c>
      <c r="K114" s="2">
        <v>495</v>
      </c>
    </row>
    <row r="115" spans="1:11" s="47" customFormat="1" ht="12.75">
      <c r="A115" s="12"/>
      <c r="B115" s="225">
        <v>69600</v>
      </c>
      <c r="C115" s="51" t="s">
        <v>106</v>
      </c>
      <c r="D115" s="54" t="s">
        <v>107</v>
      </c>
      <c r="E115" s="51" t="s">
        <v>54</v>
      </c>
      <c r="F115" s="52" t="s">
        <v>108</v>
      </c>
      <c r="G115" s="53" t="s">
        <v>109</v>
      </c>
      <c r="H115" s="44"/>
      <c r="I115" s="280">
        <f t="shared" si="1"/>
        <v>140.6060606060606</v>
      </c>
      <c r="J115" s="46"/>
      <c r="K115" s="2">
        <v>495</v>
      </c>
    </row>
    <row r="116" spans="2:11" ht="12.75">
      <c r="B116" s="128"/>
      <c r="H116" s="5">
        <v>0</v>
      </c>
      <c r="I116" s="279">
        <f t="shared" si="1"/>
        <v>0</v>
      </c>
      <c r="K116" s="2">
        <v>495</v>
      </c>
    </row>
    <row r="117" spans="1:11" s="47" customFormat="1" ht="12.75">
      <c r="A117" s="12"/>
      <c r="B117" s="187">
        <v>52100</v>
      </c>
      <c r="C117" s="51" t="s">
        <v>115</v>
      </c>
      <c r="D117" s="54" t="s">
        <v>138</v>
      </c>
      <c r="E117" s="51" t="s">
        <v>71</v>
      </c>
      <c r="F117" s="52" t="s">
        <v>139</v>
      </c>
      <c r="G117" s="53" t="s">
        <v>140</v>
      </c>
      <c r="H117" s="44"/>
      <c r="I117" s="280">
        <f t="shared" si="1"/>
        <v>105.25252525252525</v>
      </c>
      <c r="J117" s="46"/>
      <c r="K117" s="2">
        <v>495</v>
      </c>
    </row>
    <row r="118" spans="2:11" ht="12.75">
      <c r="B118" s="186"/>
      <c r="H118" s="5">
        <v>0</v>
      </c>
      <c r="I118" s="279">
        <f t="shared" si="1"/>
        <v>0</v>
      </c>
      <c r="K118" s="2">
        <v>495</v>
      </c>
    </row>
    <row r="119" spans="1:11" s="47" customFormat="1" ht="12.75">
      <c r="A119" s="12"/>
      <c r="B119" s="187">
        <v>21000</v>
      </c>
      <c r="C119" s="51" t="s">
        <v>117</v>
      </c>
      <c r="D119" s="54" t="s">
        <v>136</v>
      </c>
      <c r="E119" s="51" t="s">
        <v>59</v>
      </c>
      <c r="F119" s="52" t="s">
        <v>60</v>
      </c>
      <c r="G119" s="53" t="s">
        <v>75</v>
      </c>
      <c r="H119" s="44"/>
      <c r="I119" s="280">
        <f t="shared" si="1"/>
        <v>42.42424242424242</v>
      </c>
      <c r="J119" s="46"/>
      <c r="K119" s="2">
        <v>495</v>
      </c>
    </row>
    <row r="120" spans="2:11" ht="12.75">
      <c r="B120" s="186"/>
      <c r="H120" s="5">
        <v>0</v>
      </c>
      <c r="I120" s="279">
        <f t="shared" si="1"/>
        <v>0</v>
      </c>
      <c r="K120" s="2">
        <v>495</v>
      </c>
    </row>
    <row r="121" spans="1:11" s="47" customFormat="1" ht="12.75">
      <c r="A121" s="12"/>
      <c r="B121" s="187">
        <v>17800</v>
      </c>
      <c r="C121" s="51" t="s">
        <v>116</v>
      </c>
      <c r="D121" s="54" t="s">
        <v>118</v>
      </c>
      <c r="E121" s="51" t="s">
        <v>71</v>
      </c>
      <c r="F121" s="52" t="s">
        <v>72</v>
      </c>
      <c r="G121" s="53" t="s">
        <v>237</v>
      </c>
      <c r="H121" s="44"/>
      <c r="I121" s="280">
        <f t="shared" si="1"/>
        <v>35.95959595959596</v>
      </c>
      <c r="J121" s="46"/>
      <c r="K121" s="2">
        <v>495</v>
      </c>
    </row>
    <row r="122" spans="2:11" ht="12.75">
      <c r="B122" s="186"/>
      <c r="H122" s="5">
        <v>0</v>
      </c>
      <c r="I122" s="279">
        <f t="shared" si="1"/>
        <v>0</v>
      </c>
      <c r="K122" s="2">
        <v>495</v>
      </c>
    </row>
    <row r="123" spans="1:11" s="47" customFormat="1" ht="12.75">
      <c r="A123" s="12"/>
      <c r="B123" s="187">
        <v>66300</v>
      </c>
      <c r="C123" s="51" t="s">
        <v>119</v>
      </c>
      <c r="D123" s="54" t="s">
        <v>118</v>
      </c>
      <c r="E123" s="51" t="s">
        <v>71</v>
      </c>
      <c r="F123" s="52" t="s">
        <v>72</v>
      </c>
      <c r="G123" s="53" t="s">
        <v>75</v>
      </c>
      <c r="H123" s="44"/>
      <c r="I123" s="280">
        <f t="shared" si="1"/>
        <v>133.93939393939394</v>
      </c>
      <c r="J123" s="46"/>
      <c r="K123" s="2">
        <v>495</v>
      </c>
    </row>
    <row r="124" spans="2:11" ht="12.75">
      <c r="B124" s="186"/>
      <c r="H124" s="5">
        <v>0</v>
      </c>
      <c r="I124" s="279">
        <f t="shared" si="1"/>
        <v>0</v>
      </c>
      <c r="K124" s="2">
        <v>495</v>
      </c>
    </row>
    <row r="125" spans="1:11" s="47" customFormat="1" ht="12.75">
      <c r="A125" s="12"/>
      <c r="B125" s="187">
        <v>66200</v>
      </c>
      <c r="C125" s="51" t="s">
        <v>129</v>
      </c>
      <c r="D125" s="54" t="s">
        <v>130</v>
      </c>
      <c r="E125" s="51" t="s">
        <v>48</v>
      </c>
      <c r="F125" s="52" t="s">
        <v>131</v>
      </c>
      <c r="G125" s="53" t="s">
        <v>75</v>
      </c>
      <c r="H125" s="44"/>
      <c r="I125" s="280">
        <f t="shared" si="1"/>
        <v>133.73737373737373</v>
      </c>
      <c r="J125" s="46"/>
      <c r="K125" s="2">
        <v>495</v>
      </c>
    </row>
    <row r="126" spans="2:11" ht="12.75">
      <c r="B126" s="186"/>
      <c r="H126" s="5">
        <v>0</v>
      </c>
      <c r="I126" s="279">
        <f t="shared" si="1"/>
        <v>0</v>
      </c>
      <c r="K126" s="2">
        <v>495</v>
      </c>
    </row>
    <row r="127" spans="1:11" s="47" customFormat="1" ht="12.75">
      <c r="A127" s="12"/>
      <c r="B127" s="187">
        <v>565000</v>
      </c>
      <c r="C127" s="12" t="s">
        <v>144</v>
      </c>
      <c r="D127" s="12"/>
      <c r="E127" s="12"/>
      <c r="F127" s="19"/>
      <c r="G127" s="19"/>
      <c r="H127" s="44">
        <v>0</v>
      </c>
      <c r="I127" s="280">
        <f t="shared" si="1"/>
        <v>1141.4141414141413</v>
      </c>
      <c r="K127" s="2">
        <v>495</v>
      </c>
    </row>
    <row r="128" spans="1:11" s="16" customFormat="1" ht="12.75">
      <c r="A128" s="13"/>
      <c r="B128" s="234"/>
      <c r="C128" s="13"/>
      <c r="D128" s="13"/>
      <c r="E128" s="13"/>
      <c r="F128" s="31"/>
      <c r="G128" s="31"/>
      <c r="H128" s="30"/>
      <c r="I128" s="279">
        <f t="shared" si="1"/>
        <v>0</v>
      </c>
      <c r="K128" s="2">
        <v>495</v>
      </c>
    </row>
    <row r="129" spans="1:11" s="16" customFormat="1" ht="12.75">
      <c r="A129" s="13"/>
      <c r="B129" s="234"/>
      <c r="C129" s="13"/>
      <c r="D129" s="13"/>
      <c r="E129" s="13"/>
      <c r="F129" s="31"/>
      <c r="G129" s="31"/>
      <c r="H129" s="30"/>
      <c r="I129" s="279">
        <f t="shared" si="1"/>
        <v>0</v>
      </c>
      <c r="K129" s="2">
        <v>495</v>
      </c>
    </row>
    <row r="130" spans="1:11" s="16" customFormat="1" ht="12.75">
      <c r="A130" s="13"/>
      <c r="B130" s="234"/>
      <c r="C130" s="13"/>
      <c r="D130" s="13"/>
      <c r="E130" s="13"/>
      <c r="F130" s="31"/>
      <c r="G130" s="31"/>
      <c r="H130" s="30"/>
      <c r="I130" s="279">
        <f t="shared" si="1"/>
        <v>0</v>
      </c>
      <c r="K130" s="2">
        <v>495</v>
      </c>
    </row>
    <row r="131" spans="2:11" ht="12.75">
      <c r="B131" s="186"/>
      <c r="H131" s="5">
        <v>0</v>
      </c>
      <c r="I131" s="279">
        <f t="shared" si="1"/>
        <v>0</v>
      </c>
      <c r="K131" s="2">
        <v>495</v>
      </c>
    </row>
    <row r="132" spans="1:11" s="73" customFormat="1" ht="13.5" thickBot="1">
      <c r="A132" s="66"/>
      <c r="B132" s="67">
        <v>531800</v>
      </c>
      <c r="C132" s="68"/>
      <c r="D132" s="69" t="s">
        <v>124</v>
      </c>
      <c r="E132" s="66"/>
      <c r="F132" s="70"/>
      <c r="G132" s="70"/>
      <c r="H132" s="71">
        <v>-531800</v>
      </c>
      <c r="I132" s="278">
        <f t="shared" si="1"/>
        <v>1074.3434343434344</v>
      </c>
      <c r="K132" s="2">
        <v>495</v>
      </c>
    </row>
    <row r="133" spans="2:11" ht="12.75">
      <c r="B133" s="186"/>
      <c r="H133" s="5">
        <v>0</v>
      </c>
      <c r="I133" s="279">
        <f t="shared" si="1"/>
        <v>0</v>
      </c>
      <c r="K133" s="2">
        <v>495</v>
      </c>
    </row>
    <row r="134" spans="1:11" s="47" customFormat="1" ht="12.75">
      <c r="A134" s="12"/>
      <c r="B134" s="187">
        <v>174300</v>
      </c>
      <c r="C134" s="51" t="s">
        <v>91</v>
      </c>
      <c r="D134" s="54" t="s">
        <v>125</v>
      </c>
      <c r="E134" s="51" t="s">
        <v>59</v>
      </c>
      <c r="F134" s="52" t="s">
        <v>60</v>
      </c>
      <c r="G134" s="53" t="s">
        <v>109</v>
      </c>
      <c r="H134" s="44"/>
      <c r="I134" s="280">
        <f t="shared" si="1"/>
        <v>352.1212121212121</v>
      </c>
      <c r="J134" s="46"/>
      <c r="K134" s="2">
        <v>495</v>
      </c>
    </row>
    <row r="135" spans="2:11" ht="12.75">
      <c r="B135" s="186"/>
      <c r="H135" s="5">
        <v>0</v>
      </c>
      <c r="I135" s="279">
        <f t="shared" si="1"/>
        <v>0</v>
      </c>
      <c r="K135" s="2">
        <v>495</v>
      </c>
    </row>
    <row r="136" spans="1:11" s="47" customFormat="1" ht="12.75">
      <c r="A136" s="12"/>
      <c r="B136" s="187">
        <v>87500</v>
      </c>
      <c r="C136" s="51" t="s">
        <v>106</v>
      </c>
      <c r="D136" s="54" t="s">
        <v>126</v>
      </c>
      <c r="E136" s="51" t="s">
        <v>54</v>
      </c>
      <c r="F136" s="52" t="s">
        <v>108</v>
      </c>
      <c r="G136" s="53" t="s">
        <v>109</v>
      </c>
      <c r="H136" s="44"/>
      <c r="I136" s="280">
        <f t="shared" si="1"/>
        <v>176.76767676767676</v>
      </c>
      <c r="J136" s="46"/>
      <c r="K136" s="2">
        <v>495</v>
      </c>
    </row>
    <row r="137" spans="2:11" ht="12.75">
      <c r="B137" s="186"/>
      <c r="H137" s="5">
        <v>0</v>
      </c>
      <c r="I137" s="279">
        <f t="shared" si="1"/>
        <v>0</v>
      </c>
      <c r="K137" s="2">
        <v>495</v>
      </c>
    </row>
    <row r="138" spans="1:11" s="47" customFormat="1" ht="12.75">
      <c r="A138" s="12"/>
      <c r="B138" s="187">
        <v>270000</v>
      </c>
      <c r="C138" s="12" t="s">
        <v>144</v>
      </c>
      <c r="D138" s="12"/>
      <c r="E138" s="12"/>
      <c r="F138" s="19"/>
      <c r="G138" s="19"/>
      <c r="H138" s="44">
        <v>0</v>
      </c>
      <c r="I138" s="280">
        <f t="shared" si="1"/>
        <v>545.4545454545455</v>
      </c>
      <c r="K138" s="2">
        <v>495</v>
      </c>
    </row>
    <row r="139" spans="2:11" ht="12.75">
      <c r="B139" s="8"/>
      <c r="H139" s="5">
        <v>0</v>
      </c>
      <c r="I139" s="279">
        <f t="shared" si="1"/>
        <v>0</v>
      </c>
      <c r="K139" s="2">
        <v>495</v>
      </c>
    </row>
    <row r="140" spans="2:11" ht="12.75">
      <c r="B140" s="8"/>
      <c r="H140" s="5">
        <v>0</v>
      </c>
      <c r="I140" s="279">
        <f t="shared" si="1"/>
        <v>0</v>
      </c>
      <c r="K140" s="2">
        <v>495</v>
      </c>
    </row>
    <row r="141" spans="2:11" ht="12.75">
      <c r="B141" s="8"/>
      <c r="H141" s="5">
        <v>0</v>
      </c>
      <c r="I141" s="279">
        <f t="shared" si="1"/>
        <v>0</v>
      </c>
      <c r="K141" s="2">
        <v>495</v>
      </c>
    </row>
    <row r="142" spans="8:11" ht="12.75">
      <c r="H142" s="5">
        <v>0</v>
      </c>
      <c r="I142" s="279">
        <f t="shared" si="1"/>
        <v>0</v>
      </c>
      <c r="K142" s="2">
        <v>495</v>
      </c>
    </row>
    <row r="143" spans="1:11" s="73" customFormat="1" ht="13.5" thickBot="1">
      <c r="A143" s="66"/>
      <c r="B143" s="67">
        <v>1518965</v>
      </c>
      <c r="C143" s="68"/>
      <c r="D143" s="69" t="s">
        <v>145</v>
      </c>
      <c r="E143" s="66"/>
      <c r="F143" s="70"/>
      <c r="G143" s="70"/>
      <c r="H143" s="71">
        <v>-1518965</v>
      </c>
      <c r="I143" s="278">
        <f t="shared" si="1"/>
        <v>3068.6161616161617</v>
      </c>
      <c r="K143" s="2">
        <v>495</v>
      </c>
    </row>
    <row r="144" spans="2:11" ht="12.75">
      <c r="B144" s="226"/>
      <c r="H144" s="5">
        <v>0</v>
      </c>
      <c r="I144" s="279">
        <f t="shared" si="1"/>
        <v>0</v>
      </c>
      <c r="K144" s="2">
        <v>495</v>
      </c>
    </row>
    <row r="145" spans="2:12" ht="12.75">
      <c r="B145" s="227"/>
      <c r="C145" s="39"/>
      <c r="D145" s="39"/>
      <c r="E145" s="39"/>
      <c r="G145" s="40"/>
      <c r="H145" s="5">
        <v>0</v>
      </c>
      <c r="I145" s="279">
        <f t="shared" si="1"/>
        <v>0</v>
      </c>
      <c r="J145" s="38"/>
      <c r="K145" s="2">
        <v>495</v>
      </c>
      <c r="L145" s="41">
        <v>500</v>
      </c>
    </row>
    <row r="146" spans="1:254" s="47" customFormat="1" ht="12.75">
      <c r="A146" s="12"/>
      <c r="B146" s="229">
        <v>441000</v>
      </c>
      <c r="C146" s="12" t="s">
        <v>0</v>
      </c>
      <c r="D146" s="12"/>
      <c r="E146" s="12"/>
      <c r="F146" s="19"/>
      <c r="G146" s="19"/>
      <c r="H146" s="44">
        <v>0</v>
      </c>
      <c r="I146" s="280">
        <f t="shared" si="1"/>
        <v>890.9090909090909</v>
      </c>
      <c r="K146" s="2">
        <v>495</v>
      </c>
      <c r="IT146" s="47">
        <v>495</v>
      </c>
    </row>
    <row r="147" spans="2:11" ht="12.75">
      <c r="B147" s="226"/>
      <c r="H147" s="5">
        <v>0</v>
      </c>
      <c r="I147" s="279">
        <f t="shared" si="1"/>
        <v>0</v>
      </c>
      <c r="K147" s="2">
        <v>495</v>
      </c>
    </row>
    <row r="148" spans="1:11" s="47" customFormat="1" ht="12.75">
      <c r="A148" s="12"/>
      <c r="B148" s="231">
        <v>1000</v>
      </c>
      <c r="C148" s="12" t="s">
        <v>110</v>
      </c>
      <c r="D148" s="12"/>
      <c r="E148" s="12"/>
      <c r="F148" s="19"/>
      <c r="G148" s="19"/>
      <c r="H148" s="44">
        <v>0</v>
      </c>
      <c r="I148" s="280">
        <f t="shared" si="1"/>
        <v>2.0202020202020203</v>
      </c>
      <c r="K148" s="2">
        <v>495</v>
      </c>
    </row>
    <row r="149" spans="2:11" ht="12.75">
      <c r="B149" s="226"/>
      <c r="H149" s="5">
        <v>0</v>
      </c>
      <c r="I149" s="279">
        <f t="shared" si="1"/>
        <v>0</v>
      </c>
      <c r="K149" s="2">
        <v>495</v>
      </c>
    </row>
    <row r="150" spans="1:11" s="47" customFormat="1" ht="12.75">
      <c r="A150" s="12"/>
      <c r="B150" s="229">
        <v>500</v>
      </c>
      <c r="C150" s="12" t="s">
        <v>147</v>
      </c>
      <c r="D150" s="12"/>
      <c r="E150" s="12"/>
      <c r="F150" s="19"/>
      <c r="G150" s="19"/>
      <c r="H150" s="44">
        <v>0</v>
      </c>
      <c r="I150" s="280">
        <f t="shared" si="1"/>
        <v>1.0101010101010102</v>
      </c>
      <c r="K150" s="2">
        <v>495</v>
      </c>
    </row>
    <row r="151" spans="2:11" ht="12.75">
      <c r="B151" s="228"/>
      <c r="H151" s="5">
        <v>0</v>
      </c>
      <c r="I151" s="279">
        <f t="shared" si="1"/>
        <v>0</v>
      </c>
      <c r="K151" s="2">
        <v>495</v>
      </c>
    </row>
    <row r="152" spans="1:11" s="47" customFormat="1" ht="12.75">
      <c r="A152" s="12"/>
      <c r="B152" s="229">
        <v>87200</v>
      </c>
      <c r="C152" s="45" t="s">
        <v>148</v>
      </c>
      <c r="D152" s="45"/>
      <c r="E152" s="45"/>
      <c r="F152" s="80"/>
      <c r="G152" s="81"/>
      <c r="H152" s="44">
        <v>0</v>
      </c>
      <c r="I152" s="280">
        <f aca="true" t="shared" si="2" ref="I152:I215">+B152/K152</f>
        <v>176.16161616161617</v>
      </c>
      <c r="K152" s="2">
        <v>495</v>
      </c>
    </row>
    <row r="153" spans="2:11" ht="12.75">
      <c r="B153" s="226"/>
      <c r="H153" s="5">
        <v>0</v>
      </c>
      <c r="I153" s="279">
        <f t="shared" si="2"/>
        <v>0</v>
      </c>
      <c r="K153" s="2">
        <v>495</v>
      </c>
    </row>
    <row r="154" spans="1:11" s="47" customFormat="1" ht="12.75">
      <c r="A154" s="12"/>
      <c r="B154" s="231">
        <v>114950</v>
      </c>
      <c r="C154" s="12" t="s">
        <v>18</v>
      </c>
      <c r="D154" s="12"/>
      <c r="E154" s="45"/>
      <c r="F154" s="80"/>
      <c r="G154" s="82"/>
      <c r="H154" s="44">
        <v>0</v>
      </c>
      <c r="I154" s="280">
        <f t="shared" si="2"/>
        <v>232.22222222222223</v>
      </c>
      <c r="K154" s="2">
        <v>495</v>
      </c>
    </row>
    <row r="155" spans="2:11" ht="12.75">
      <c r="B155" s="226"/>
      <c r="H155" s="5">
        <v>0</v>
      </c>
      <c r="I155" s="279">
        <f t="shared" si="2"/>
        <v>0</v>
      </c>
      <c r="K155" s="2">
        <v>495</v>
      </c>
    </row>
    <row r="156" spans="1:11" s="47" customFormat="1" ht="12.75">
      <c r="A156" s="12"/>
      <c r="B156" s="231">
        <v>112500</v>
      </c>
      <c r="C156" s="12" t="s">
        <v>19</v>
      </c>
      <c r="D156" s="76"/>
      <c r="E156" s="45"/>
      <c r="F156" s="80"/>
      <c r="G156" s="82"/>
      <c r="H156" s="44">
        <v>0</v>
      </c>
      <c r="I156" s="280">
        <f t="shared" si="2"/>
        <v>227.27272727272728</v>
      </c>
      <c r="K156" s="2">
        <v>495</v>
      </c>
    </row>
    <row r="157" spans="2:11" ht="12.75">
      <c r="B157" s="230"/>
      <c r="C157" s="13"/>
      <c r="D157" s="13"/>
      <c r="E157" s="34"/>
      <c r="F157" s="32"/>
      <c r="G157" s="83"/>
      <c r="H157" s="5">
        <v>0</v>
      </c>
      <c r="I157" s="279">
        <f t="shared" si="2"/>
        <v>0</v>
      </c>
      <c r="K157" s="2">
        <v>495</v>
      </c>
    </row>
    <row r="158" spans="1:11" s="47" customFormat="1" ht="12.75">
      <c r="A158" s="12"/>
      <c r="B158" s="231">
        <v>62000</v>
      </c>
      <c r="C158" s="45" t="s">
        <v>20</v>
      </c>
      <c r="D158" s="45"/>
      <c r="E158" s="45"/>
      <c r="F158" s="80"/>
      <c r="G158" s="81"/>
      <c r="H158" s="44">
        <v>0</v>
      </c>
      <c r="I158" s="280">
        <f t="shared" si="2"/>
        <v>125.25252525252525</v>
      </c>
      <c r="K158" s="2">
        <v>495</v>
      </c>
    </row>
    <row r="159" spans="2:11" ht="12.75">
      <c r="B159" s="175"/>
      <c r="C159" s="13"/>
      <c r="D159" s="13"/>
      <c r="E159" s="34"/>
      <c r="F159" s="32"/>
      <c r="G159" s="83"/>
      <c r="H159" s="5">
        <v>0</v>
      </c>
      <c r="I159" s="279">
        <f t="shared" si="2"/>
        <v>0</v>
      </c>
      <c r="K159" s="2">
        <v>495</v>
      </c>
    </row>
    <row r="160" spans="1:11" s="47" customFormat="1" ht="12.75">
      <c r="A160" s="12"/>
      <c r="B160" s="232">
        <v>5890</v>
      </c>
      <c r="C160" s="84" t="s">
        <v>111</v>
      </c>
      <c r="D160" s="84"/>
      <c r="E160" s="84"/>
      <c r="F160" s="85"/>
      <c r="G160" s="86"/>
      <c r="H160" s="44">
        <v>0</v>
      </c>
      <c r="I160" s="280">
        <f t="shared" si="2"/>
        <v>11.8989898989899</v>
      </c>
      <c r="K160" s="2">
        <v>495</v>
      </c>
    </row>
    <row r="161" spans="2:11" ht="12.75">
      <c r="B161" s="226"/>
      <c r="H161" s="5">
        <v>0</v>
      </c>
      <c r="I161" s="279">
        <f t="shared" si="2"/>
        <v>0</v>
      </c>
      <c r="K161" s="2">
        <v>495</v>
      </c>
    </row>
    <row r="162" spans="1:11" s="47" customFormat="1" ht="12.75">
      <c r="A162" s="12"/>
      <c r="B162" s="229">
        <v>220000</v>
      </c>
      <c r="C162" s="12" t="s">
        <v>245</v>
      </c>
      <c r="D162" s="45"/>
      <c r="E162" s="45"/>
      <c r="G162" s="80"/>
      <c r="H162" s="44">
        <v>0</v>
      </c>
      <c r="I162" s="280">
        <f t="shared" si="2"/>
        <v>444.44444444444446</v>
      </c>
      <c r="K162" s="2">
        <v>495</v>
      </c>
    </row>
    <row r="163" spans="2:11" ht="12.75">
      <c r="B163" s="226"/>
      <c r="H163" s="5">
        <v>0</v>
      </c>
      <c r="I163" s="279">
        <f t="shared" si="2"/>
        <v>0</v>
      </c>
      <c r="K163" s="2">
        <v>495</v>
      </c>
    </row>
    <row r="164" spans="1:11" s="47" customFormat="1" ht="12.75">
      <c r="A164" s="12"/>
      <c r="B164" s="229">
        <v>16500</v>
      </c>
      <c r="C164" s="12" t="s">
        <v>244</v>
      </c>
      <c r="F164" s="74"/>
      <c r="G164" s="74"/>
      <c r="H164" s="44">
        <v>0</v>
      </c>
      <c r="I164" s="280">
        <f t="shared" si="2"/>
        <v>33.333333333333336</v>
      </c>
      <c r="K164" s="2">
        <v>495</v>
      </c>
    </row>
    <row r="165" spans="2:11" ht="12.75">
      <c r="B165" s="230"/>
      <c r="C165" s="13"/>
      <c r="D165" s="13"/>
      <c r="E165" s="34"/>
      <c r="F165" s="32"/>
      <c r="G165" s="83"/>
      <c r="H165" s="5">
        <v>0</v>
      </c>
      <c r="I165" s="279">
        <f t="shared" si="2"/>
        <v>0</v>
      </c>
      <c r="K165" s="2">
        <v>495</v>
      </c>
    </row>
    <row r="166" spans="1:11" s="47" customFormat="1" ht="12.75">
      <c r="A166" s="12"/>
      <c r="B166" s="229">
        <v>7425</v>
      </c>
      <c r="C166" s="47" t="s">
        <v>142</v>
      </c>
      <c r="F166" s="74"/>
      <c r="G166" s="74"/>
      <c r="H166" s="44">
        <v>0</v>
      </c>
      <c r="I166" s="280">
        <f t="shared" si="2"/>
        <v>15</v>
      </c>
      <c r="K166" s="2">
        <v>495</v>
      </c>
    </row>
    <row r="167" spans="8:11" ht="12.75">
      <c r="H167" s="5">
        <v>0</v>
      </c>
      <c r="I167" s="279">
        <f t="shared" si="2"/>
        <v>0</v>
      </c>
      <c r="K167" s="2">
        <v>495</v>
      </c>
    </row>
    <row r="168" spans="1:11" s="47" customFormat="1" ht="12.75">
      <c r="A168" s="12"/>
      <c r="B168" s="87">
        <v>450000</v>
      </c>
      <c r="C168" s="12" t="s">
        <v>144</v>
      </c>
      <c r="D168" s="12"/>
      <c r="E168" s="12"/>
      <c r="F168" s="19"/>
      <c r="G168" s="19"/>
      <c r="H168" s="44">
        <v>0</v>
      </c>
      <c r="I168" s="280">
        <f t="shared" si="2"/>
        <v>909.0909090909091</v>
      </c>
      <c r="K168" s="2">
        <v>495</v>
      </c>
    </row>
    <row r="169" spans="8:11" ht="12.75">
      <c r="H169" s="5">
        <v>0</v>
      </c>
      <c r="I169" s="279">
        <f t="shared" si="2"/>
        <v>0</v>
      </c>
      <c r="K169" s="2">
        <v>495</v>
      </c>
    </row>
    <row r="170" spans="8:11" ht="12.75">
      <c r="H170" s="5">
        <v>0</v>
      </c>
      <c r="I170" s="279">
        <f t="shared" si="2"/>
        <v>0</v>
      </c>
      <c r="K170" s="2">
        <v>495</v>
      </c>
    </row>
    <row r="171" spans="8:11" ht="12.75">
      <c r="H171" s="5">
        <v>0</v>
      </c>
      <c r="I171" s="279">
        <f t="shared" si="2"/>
        <v>0</v>
      </c>
      <c r="K171" s="2">
        <v>495</v>
      </c>
    </row>
    <row r="172" spans="8:11" ht="12.75">
      <c r="H172" s="5">
        <v>0</v>
      </c>
      <c r="I172" s="279">
        <f t="shared" si="2"/>
        <v>0</v>
      </c>
      <c r="K172" s="2">
        <v>495</v>
      </c>
    </row>
    <row r="173" spans="1:11" s="73" customFormat="1" ht="13.5" thickBot="1">
      <c r="A173" s="66"/>
      <c r="B173" s="88">
        <v>1626575</v>
      </c>
      <c r="C173" s="68"/>
      <c r="D173" s="69" t="s">
        <v>149</v>
      </c>
      <c r="E173" s="66"/>
      <c r="F173" s="70"/>
      <c r="G173" s="70"/>
      <c r="H173" s="71">
        <v>-1626575</v>
      </c>
      <c r="I173" s="278">
        <f t="shared" si="2"/>
        <v>3286.010101010101</v>
      </c>
      <c r="K173" s="2">
        <v>495</v>
      </c>
    </row>
    <row r="174" spans="2:11" ht="12.75">
      <c r="B174" s="89"/>
      <c r="H174" s="5">
        <v>0</v>
      </c>
      <c r="I174" s="279">
        <f t="shared" si="2"/>
        <v>0</v>
      </c>
      <c r="K174" s="2">
        <v>495</v>
      </c>
    </row>
    <row r="175" spans="2:11" ht="12.75">
      <c r="B175" s="89"/>
      <c r="H175" s="5">
        <v>0</v>
      </c>
      <c r="I175" s="279">
        <f t="shared" si="2"/>
        <v>0</v>
      </c>
      <c r="K175" s="2">
        <v>495</v>
      </c>
    </row>
    <row r="176" spans="1:11" s="47" customFormat="1" ht="12.75">
      <c r="A176" s="12"/>
      <c r="B176" s="90">
        <v>226800</v>
      </c>
      <c r="C176" s="12" t="s">
        <v>0</v>
      </c>
      <c r="D176" s="12"/>
      <c r="E176" s="12"/>
      <c r="F176" s="19"/>
      <c r="G176" s="19"/>
      <c r="H176" s="44">
        <v>0</v>
      </c>
      <c r="I176" s="280">
        <f t="shared" si="2"/>
        <v>458.1818181818182</v>
      </c>
      <c r="K176" s="2">
        <v>495</v>
      </c>
    </row>
    <row r="177" spans="2:11" ht="12.75">
      <c r="B177" s="89"/>
      <c r="H177" s="5">
        <v>0</v>
      </c>
      <c r="I177" s="279">
        <f t="shared" si="2"/>
        <v>0</v>
      </c>
      <c r="K177" s="2">
        <v>495</v>
      </c>
    </row>
    <row r="178" spans="1:11" s="47" customFormat="1" ht="12.75">
      <c r="A178" s="12"/>
      <c r="B178" s="90">
        <v>16200</v>
      </c>
      <c r="C178" s="12" t="s">
        <v>120</v>
      </c>
      <c r="D178" s="12"/>
      <c r="E178" s="12"/>
      <c r="F178" s="19"/>
      <c r="G178" s="19"/>
      <c r="H178" s="44">
        <v>0</v>
      </c>
      <c r="I178" s="280">
        <f t="shared" si="2"/>
        <v>32.72727272727273</v>
      </c>
      <c r="K178" s="2">
        <v>495</v>
      </c>
    </row>
    <row r="179" spans="2:11" ht="12.75">
      <c r="B179" s="89"/>
      <c r="H179" s="5">
        <v>0</v>
      </c>
      <c r="I179" s="279">
        <f t="shared" si="2"/>
        <v>0</v>
      </c>
      <c r="K179" s="2">
        <v>495</v>
      </c>
    </row>
    <row r="180" spans="1:11" s="47" customFormat="1" ht="12.75">
      <c r="A180" s="12"/>
      <c r="B180" s="50">
        <v>135250</v>
      </c>
      <c r="C180" s="12"/>
      <c r="D180" s="12"/>
      <c r="E180" s="12" t="s">
        <v>18</v>
      </c>
      <c r="F180" s="19"/>
      <c r="G180" s="19"/>
      <c r="H180" s="44">
        <v>0</v>
      </c>
      <c r="I180" s="280">
        <f t="shared" si="2"/>
        <v>273.2323232323232</v>
      </c>
      <c r="J180" s="46"/>
      <c r="K180" s="2">
        <v>495</v>
      </c>
    </row>
    <row r="181" spans="2:11" ht="12.75">
      <c r="B181" s="147"/>
      <c r="C181" s="13"/>
      <c r="D181" s="13"/>
      <c r="E181" s="13"/>
      <c r="G181" s="31"/>
      <c r="H181" s="5">
        <v>0</v>
      </c>
      <c r="I181" s="279">
        <f t="shared" si="2"/>
        <v>0</v>
      </c>
      <c r="K181" s="2">
        <v>495</v>
      </c>
    </row>
    <row r="182" spans="1:11" s="16" customFormat="1" ht="12.75">
      <c r="A182" s="13"/>
      <c r="B182" s="147"/>
      <c r="C182" s="13"/>
      <c r="D182" s="13"/>
      <c r="E182" s="13"/>
      <c r="F182" s="28"/>
      <c r="G182" s="31"/>
      <c r="H182" s="5">
        <v>0</v>
      </c>
      <c r="I182" s="279">
        <f t="shared" si="2"/>
        <v>0</v>
      </c>
      <c r="K182" s="206">
        <v>126750</v>
      </c>
    </row>
    <row r="183" spans="1:11" s="47" customFormat="1" ht="12.75">
      <c r="A183" s="12"/>
      <c r="B183" s="90">
        <v>220000</v>
      </c>
      <c r="C183" s="208" t="s">
        <v>150</v>
      </c>
      <c r="D183" s="208"/>
      <c r="E183" s="12"/>
      <c r="F183" s="19"/>
      <c r="G183" s="19"/>
      <c r="H183" s="44">
        <v>-220000</v>
      </c>
      <c r="I183" s="280">
        <f t="shared" si="2"/>
        <v>444.44444444444446</v>
      </c>
      <c r="J183" s="46"/>
      <c r="K183" s="2">
        <v>495</v>
      </c>
    </row>
    <row r="184" spans="1:11" s="16" customFormat="1" ht="12.75">
      <c r="A184" s="13"/>
      <c r="B184" s="147"/>
      <c r="C184" s="13"/>
      <c r="D184" s="13"/>
      <c r="E184" s="13"/>
      <c r="F184" s="31"/>
      <c r="G184" s="31"/>
      <c r="H184" s="5">
        <v>0</v>
      </c>
      <c r="I184" s="279">
        <f t="shared" si="2"/>
        <v>0</v>
      </c>
      <c r="J184" s="42"/>
      <c r="K184" s="2">
        <v>495</v>
      </c>
    </row>
    <row r="185" spans="1:11" s="47" customFormat="1" ht="12.75">
      <c r="A185" s="12"/>
      <c r="B185" s="90">
        <v>5000</v>
      </c>
      <c r="C185" s="12"/>
      <c r="D185" s="12"/>
      <c r="E185" s="12" t="s">
        <v>151</v>
      </c>
      <c r="F185" s="19"/>
      <c r="G185" s="19"/>
      <c r="H185" s="44">
        <v>0</v>
      </c>
      <c r="I185" s="280">
        <f t="shared" si="2"/>
        <v>10.1010101010101</v>
      </c>
      <c r="J185" s="46"/>
      <c r="K185" s="2">
        <v>495</v>
      </c>
    </row>
    <row r="186" spans="1:11" s="16" customFormat="1" ht="12.75">
      <c r="A186" s="13"/>
      <c r="B186" s="147"/>
      <c r="C186" s="13"/>
      <c r="D186" s="13"/>
      <c r="E186" s="13"/>
      <c r="F186" s="31"/>
      <c r="G186" s="31"/>
      <c r="H186" s="5">
        <v>0</v>
      </c>
      <c r="I186" s="279">
        <f t="shared" si="2"/>
        <v>0</v>
      </c>
      <c r="J186" s="42"/>
      <c r="K186" s="2">
        <v>495</v>
      </c>
    </row>
    <row r="187" spans="1:11" s="16" customFormat="1" ht="12.75" hidden="1">
      <c r="A187" s="13"/>
      <c r="B187" s="147"/>
      <c r="C187" s="13"/>
      <c r="D187" s="13"/>
      <c r="E187" s="13"/>
      <c r="F187" s="31"/>
      <c r="G187" s="31"/>
      <c r="H187" s="5">
        <v>0</v>
      </c>
      <c r="I187" s="279">
        <f t="shared" si="2"/>
        <v>0</v>
      </c>
      <c r="J187" s="42"/>
      <c r="K187" s="2">
        <v>495</v>
      </c>
    </row>
    <row r="188" spans="1:11" s="47" customFormat="1" ht="12.75">
      <c r="A188" s="12"/>
      <c r="B188" s="90">
        <v>80000</v>
      </c>
      <c r="C188" s="12"/>
      <c r="D188" s="12"/>
      <c r="E188" s="12" t="s">
        <v>152</v>
      </c>
      <c r="F188" s="19"/>
      <c r="G188" s="19"/>
      <c r="H188" s="44">
        <v>0</v>
      </c>
      <c r="I188" s="280">
        <f t="shared" si="2"/>
        <v>161.6161616161616</v>
      </c>
      <c r="J188" s="46"/>
      <c r="K188" s="2">
        <v>495</v>
      </c>
    </row>
    <row r="189" spans="1:11" s="16" customFormat="1" ht="12.75">
      <c r="A189" s="13"/>
      <c r="B189" s="147"/>
      <c r="C189" s="13"/>
      <c r="D189" s="13"/>
      <c r="E189" s="13"/>
      <c r="F189" s="31"/>
      <c r="G189" s="31"/>
      <c r="H189" s="5">
        <v>0</v>
      </c>
      <c r="I189" s="279">
        <f t="shared" si="2"/>
        <v>0</v>
      </c>
      <c r="J189" s="42"/>
      <c r="K189" s="2">
        <v>495</v>
      </c>
    </row>
    <row r="190" spans="1:11" s="47" customFormat="1" ht="12.75">
      <c r="A190" s="12"/>
      <c r="B190" s="90">
        <v>130000</v>
      </c>
      <c r="C190" s="12"/>
      <c r="D190" s="12"/>
      <c r="E190" s="12" t="s">
        <v>153</v>
      </c>
      <c r="F190" s="19"/>
      <c r="G190" s="19"/>
      <c r="H190" s="44">
        <v>0</v>
      </c>
      <c r="I190" s="280">
        <f t="shared" si="2"/>
        <v>262.62626262626264</v>
      </c>
      <c r="J190" s="46"/>
      <c r="K190" s="2">
        <v>495</v>
      </c>
    </row>
    <row r="191" spans="1:11" s="16" customFormat="1" ht="12.75">
      <c r="A191" s="13"/>
      <c r="B191" s="147"/>
      <c r="C191" s="13"/>
      <c r="D191" s="13"/>
      <c r="E191" s="13"/>
      <c r="F191" s="31"/>
      <c r="G191" s="31"/>
      <c r="H191" s="5">
        <v>0</v>
      </c>
      <c r="I191" s="279">
        <f t="shared" si="2"/>
        <v>0</v>
      </c>
      <c r="J191" s="42"/>
      <c r="K191" s="2">
        <v>495</v>
      </c>
    </row>
    <row r="192" spans="1:11" s="47" customFormat="1" ht="12.75">
      <c r="A192" s="12"/>
      <c r="B192" s="90">
        <v>5000</v>
      </c>
      <c r="C192" s="12"/>
      <c r="D192" s="12"/>
      <c r="E192" s="12" t="s">
        <v>154</v>
      </c>
      <c r="F192" s="19"/>
      <c r="G192" s="19"/>
      <c r="H192" s="44">
        <v>0</v>
      </c>
      <c r="I192" s="280">
        <f t="shared" si="2"/>
        <v>10.1010101010101</v>
      </c>
      <c r="J192" s="46"/>
      <c r="K192" s="2">
        <v>495</v>
      </c>
    </row>
    <row r="193" spans="2:11" ht="12.75">
      <c r="B193" s="89"/>
      <c r="H193" s="5">
        <v>0</v>
      </c>
      <c r="I193" s="279">
        <f t="shared" si="2"/>
        <v>0</v>
      </c>
      <c r="K193" s="2">
        <v>495</v>
      </c>
    </row>
    <row r="194" spans="1:11" s="47" customFormat="1" ht="12.75">
      <c r="A194" s="12"/>
      <c r="B194" s="90">
        <v>455000</v>
      </c>
      <c r="C194" s="208" t="s">
        <v>155</v>
      </c>
      <c r="D194" s="12"/>
      <c r="E194" s="12"/>
      <c r="F194" s="19"/>
      <c r="G194" s="19"/>
      <c r="H194" s="44">
        <v>-455000</v>
      </c>
      <c r="I194" s="280">
        <f t="shared" si="2"/>
        <v>919.1919191919192</v>
      </c>
      <c r="J194" s="46"/>
      <c r="K194" s="2">
        <v>495</v>
      </c>
    </row>
    <row r="195" spans="1:11" s="16" customFormat="1" ht="12.75">
      <c r="A195" s="13"/>
      <c r="B195" s="147"/>
      <c r="C195" s="13"/>
      <c r="D195" s="13"/>
      <c r="E195" s="13"/>
      <c r="F195" s="31"/>
      <c r="G195" s="31"/>
      <c r="H195" s="30">
        <v>0</v>
      </c>
      <c r="I195" s="279">
        <f t="shared" si="2"/>
        <v>0</v>
      </c>
      <c r="J195" s="42"/>
      <c r="K195" s="2">
        <v>495</v>
      </c>
    </row>
    <row r="196" spans="1:11" s="47" customFormat="1" ht="12.75">
      <c r="A196" s="12"/>
      <c r="B196" s="90">
        <v>10000</v>
      </c>
      <c r="C196" s="12" t="s">
        <v>155</v>
      </c>
      <c r="D196" s="12"/>
      <c r="E196" s="12"/>
      <c r="F196" s="19"/>
      <c r="G196" s="19"/>
      <c r="H196" s="44">
        <v>0</v>
      </c>
      <c r="I196" s="280">
        <f t="shared" si="2"/>
        <v>20.2020202020202</v>
      </c>
      <c r="J196" s="46"/>
      <c r="K196" s="2">
        <v>495</v>
      </c>
    </row>
    <row r="197" spans="1:11" s="16" customFormat="1" ht="12.75">
      <c r="A197" s="1"/>
      <c r="B197" s="147"/>
      <c r="C197" s="13"/>
      <c r="D197" s="13"/>
      <c r="E197" s="13"/>
      <c r="F197" s="31"/>
      <c r="G197" s="31"/>
      <c r="H197" s="30">
        <v>0</v>
      </c>
      <c r="I197" s="279">
        <f t="shared" si="2"/>
        <v>0</v>
      </c>
      <c r="J197" s="42"/>
      <c r="K197" s="2">
        <v>495</v>
      </c>
    </row>
    <row r="198" spans="1:11" s="47" customFormat="1" ht="12.75">
      <c r="A198" s="12"/>
      <c r="B198" s="90">
        <v>5000</v>
      </c>
      <c r="C198" s="12" t="s">
        <v>155</v>
      </c>
      <c r="D198" s="12"/>
      <c r="E198" s="12"/>
      <c r="F198" s="19"/>
      <c r="G198" s="19"/>
      <c r="H198" s="44">
        <v>0</v>
      </c>
      <c r="I198" s="280">
        <f t="shared" si="2"/>
        <v>10.1010101010101</v>
      </c>
      <c r="J198" s="46"/>
      <c r="K198" s="2">
        <v>495</v>
      </c>
    </row>
    <row r="199" spans="2:11" ht="12.75">
      <c r="B199" s="89"/>
      <c r="H199" s="5">
        <v>0</v>
      </c>
      <c r="I199" s="279">
        <f t="shared" si="2"/>
        <v>0</v>
      </c>
      <c r="J199" s="23"/>
      <c r="K199" s="2">
        <v>495</v>
      </c>
    </row>
    <row r="200" spans="2:11" ht="12.75">
      <c r="B200" s="89"/>
      <c r="E200" s="13"/>
      <c r="H200" s="5">
        <v>0</v>
      </c>
      <c r="I200" s="279">
        <f t="shared" si="2"/>
        <v>0</v>
      </c>
      <c r="K200" s="2">
        <v>495</v>
      </c>
    </row>
    <row r="201" spans="1:11" s="47" customFormat="1" ht="12.75">
      <c r="A201" s="12"/>
      <c r="B201" s="90">
        <v>380000</v>
      </c>
      <c r="C201" s="58" t="s">
        <v>241</v>
      </c>
      <c r="D201" s="12"/>
      <c r="E201" s="12" t="s">
        <v>242</v>
      </c>
      <c r="F201" s="19"/>
      <c r="G201" s="19"/>
      <c r="H201" s="44">
        <v>-760000</v>
      </c>
      <c r="I201" s="280">
        <f t="shared" si="2"/>
        <v>767.6767676767677</v>
      </c>
      <c r="J201" s="46"/>
      <c r="K201" s="48">
        <v>495</v>
      </c>
    </row>
    <row r="202" spans="2:11" ht="12.75">
      <c r="B202" s="89"/>
      <c r="D202" s="13"/>
      <c r="H202" s="30">
        <v>0</v>
      </c>
      <c r="I202" s="279">
        <f t="shared" si="2"/>
        <v>0</v>
      </c>
      <c r="J202" s="23"/>
      <c r="K202" s="2">
        <v>495</v>
      </c>
    </row>
    <row r="203" spans="1:11" s="47" customFormat="1" ht="12.75">
      <c r="A203" s="12"/>
      <c r="B203" s="90">
        <v>60000</v>
      </c>
      <c r="C203" s="12" t="s">
        <v>241</v>
      </c>
      <c r="D203" s="12"/>
      <c r="E203" s="12" t="s">
        <v>243</v>
      </c>
      <c r="F203" s="19"/>
      <c r="G203" s="19"/>
      <c r="H203" s="44">
        <v>0</v>
      </c>
      <c r="I203" s="280">
        <f t="shared" si="2"/>
        <v>121.21212121212122</v>
      </c>
      <c r="K203" s="48">
        <v>495</v>
      </c>
    </row>
    <row r="204" spans="1:11" s="16" customFormat="1" ht="12.75">
      <c r="A204" s="13"/>
      <c r="B204" s="147"/>
      <c r="C204" s="13"/>
      <c r="D204" s="13"/>
      <c r="E204" s="13"/>
      <c r="F204" s="31"/>
      <c r="G204" s="31"/>
      <c r="H204" s="30">
        <v>0</v>
      </c>
      <c r="I204" s="279">
        <f t="shared" si="2"/>
        <v>0</v>
      </c>
      <c r="K204" s="43">
        <v>495</v>
      </c>
    </row>
    <row r="205" spans="1:11" s="47" customFormat="1" ht="12.75">
      <c r="A205" s="12"/>
      <c r="B205" s="90">
        <v>33825</v>
      </c>
      <c r="C205" s="12" t="s">
        <v>111</v>
      </c>
      <c r="D205" s="12"/>
      <c r="E205" s="12"/>
      <c r="F205" s="19"/>
      <c r="G205" s="19"/>
      <c r="H205" s="44">
        <v>0</v>
      </c>
      <c r="I205" s="280">
        <f t="shared" si="2"/>
        <v>68.33333333333333</v>
      </c>
      <c r="J205" s="46"/>
      <c r="K205" s="2">
        <v>495</v>
      </c>
    </row>
    <row r="206" spans="2:11" ht="12.75">
      <c r="B206" s="89"/>
      <c r="H206" s="5">
        <v>0</v>
      </c>
      <c r="I206" s="279">
        <f t="shared" si="2"/>
        <v>0</v>
      </c>
      <c r="K206" s="2">
        <v>495</v>
      </c>
    </row>
    <row r="207" spans="1:11" s="47" customFormat="1" ht="12.75">
      <c r="A207" s="12"/>
      <c r="B207" s="233">
        <v>6000</v>
      </c>
      <c r="C207" s="12" t="s">
        <v>147</v>
      </c>
      <c r="D207" s="12"/>
      <c r="E207" s="12"/>
      <c r="F207" s="19"/>
      <c r="G207" s="19"/>
      <c r="H207" s="44">
        <v>0</v>
      </c>
      <c r="I207" s="280">
        <f t="shared" si="2"/>
        <v>12.121212121212121</v>
      </c>
      <c r="J207" s="46"/>
      <c r="K207" s="2">
        <v>495</v>
      </c>
    </row>
    <row r="208" spans="2:11" ht="12.75">
      <c r="B208" s="89"/>
      <c r="H208" s="5">
        <v>0</v>
      </c>
      <c r="I208" s="279">
        <f t="shared" si="2"/>
        <v>0</v>
      </c>
      <c r="K208" s="2">
        <v>495</v>
      </c>
    </row>
    <row r="209" spans="1:11" s="47" customFormat="1" ht="12.75">
      <c r="A209" s="12"/>
      <c r="B209" s="213">
        <v>93500</v>
      </c>
      <c r="C209" s="12"/>
      <c r="D209" s="12"/>
      <c r="E209" s="12" t="s">
        <v>156</v>
      </c>
      <c r="F209" s="19"/>
      <c r="G209" s="19"/>
      <c r="H209" s="44">
        <v>0</v>
      </c>
      <c r="I209" s="280">
        <f t="shared" si="2"/>
        <v>188.88888888888889</v>
      </c>
      <c r="J209" s="21"/>
      <c r="K209" s="2">
        <v>495</v>
      </c>
    </row>
    <row r="210" spans="2:11" ht="12.75">
      <c r="B210" s="8"/>
      <c r="H210" s="5">
        <v>0</v>
      </c>
      <c r="I210" s="279">
        <f t="shared" si="2"/>
        <v>0</v>
      </c>
      <c r="K210" s="2">
        <v>495</v>
      </c>
    </row>
    <row r="211" spans="1:11" s="47" customFormat="1" ht="12.75">
      <c r="A211" s="12"/>
      <c r="B211" s="213">
        <v>440000</v>
      </c>
      <c r="C211" s="12" t="s">
        <v>144</v>
      </c>
      <c r="D211" s="12"/>
      <c r="E211" s="12"/>
      <c r="F211" s="19"/>
      <c r="G211" s="19"/>
      <c r="H211" s="44">
        <v>0</v>
      </c>
      <c r="I211" s="280">
        <f t="shared" si="2"/>
        <v>888.8888888888889</v>
      </c>
      <c r="J211" s="46"/>
      <c r="K211" s="2">
        <v>495</v>
      </c>
    </row>
    <row r="212" spans="2:11" ht="12.75">
      <c r="B212" s="142"/>
      <c r="C212" s="13"/>
      <c r="H212" s="5">
        <v>0</v>
      </c>
      <c r="I212" s="279">
        <f t="shared" si="2"/>
        <v>0</v>
      </c>
      <c r="K212" s="2">
        <v>495</v>
      </c>
    </row>
    <row r="213" spans="2:11" ht="12.75">
      <c r="B213" s="8"/>
      <c r="H213" s="5">
        <v>0</v>
      </c>
      <c r="I213" s="279">
        <f t="shared" si="2"/>
        <v>0</v>
      </c>
      <c r="K213" s="2">
        <v>495</v>
      </c>
    </row>
    <row r="214" spans="2:11" ht="12.75">
      <c r="B214" s="8"/>
      <c r="H214" s="5">
        <v>0</v>
      </c>
      <c r="I214" s="279">
        <f t="shared" si="2"/>
        <v>0</v>
      </c>
      <c r="K214" s="2">
        <v>495</v>
      </c>
    </row>
    <row r="215" spans="8:11" ht="12.75">
      <c r="H215" s="5">
        <v>0</v>
      </c>
      <c r="I215" s="279">
        <f t="shared" si="2"/>
        <v>0</v>
      </c>
      <c r="K215" s="2">
        <v>495</v>
      </c>
    </row>
    <row r="216" spans="1:11" s="73" customFormat="1" ht="13.5" thickBot="1">
      <c r="A216" s="66"/>
      <c r="B216" s="236">
        <v>364460</v>
      </c>
      <c r="C216" s="68"/>
      <c r="D216" s="69" t="s">
        <v>157</v>
      </c>
      <c r="E216" s="66"/>
      <c r="F216" s="70"/>
      <c r="G216" s="70"/>
      <c r="H216" s="71">
        <v>-364460</v>
      </c>
      <c r="I216" s="278">
        <f aca="true" t="shared" si="3" ref="I216:I229">+B216/K216</f>
        <v>736.2828282828283</v>
      </c>
      <c r="J216" s="72"/>
      <c r="K216" s="2">
        <v>495</v>
      </c>
    </row>
    <row r="217" spans="2:11" ht="12.75">
      <c r="B217" s="226"/>
      <c r="H217" s="5">
        <v>0</v>
      </c>
      <c r="I217" s="279">
        <f t="shared" si="3"/>
        <v>0</v>
      </c>
      <c r="K217" s="2">
        <v>495</v>
      </c>
    </row>
    <row r="218" spans="2:11" ht="12.75">
      <c r="B218" s="226"/>
      <c r="H218" s="5">
        <v>0</v>
      </c>
      <c r="I218" s="279">
        <f t="shared" si="3"/>
        <v>0</v>
      </c>
      <c r="K218" s="2">
        <v>495</v>
      </c>
    </row>
    <row r="219" spans="1:11" s="47" customFormat="1" ht="12.75">
      <c r="A219" s="12"/>
      <c r="B219" s="229">
        <v>45500</v>
      </c>
      <c r="C219" s="12" t="s">
        <v>0</v>
      </c>
      <c r="D219" s="12"/>
      <c r="E219" s="12"/>
      <c r="F219" s="19"/>
      <c r="G219" s="19"/>
      <c r="H219" s="44">
        <v>0</v>
      </c>
      <c r="I219" s="280">
        <f t="shared" si="3"/>
        <v>91.91919191919192</v>
      </c>
      <c r="K219" s="2">
        <v>495</v>
      </c>
    </row>
    <row r="220" spans="2:11" ht="12.75">
      <c r="B220" s="226"/>
      <c r="H220" s="5">
        <v>0</v>
      </c>
      <c r="I220" s="279">
        <f t="shared" si="3"/>
        <v>0</v>
      </c>
      <c r="K220" s="2">
        <v>495</v>
      </c>
    </row>
    <row r="221" spans="1:11" s="47" customFormat="1" ht="12.75">
      <c r="A221" s="12"/>
      <c r="B221" s="229">
        <v>75300</v>
      </c>
      <c r="C221" s="12" t="s">
        <v>120</v>
      </c>
      <c r="D221" s="12"/>
      <c r="E221" s="12"/>
      <c r="F221" s="19"/>
      <c r="G221" s="19"/>
      <c r="H221" s="44">
        <v>0</v>
      </c>
      <c r="I221" s="280">
        <f t="shared" si="3"/>
        <v>152.12121212121212</v>
      </c>
      <c r="K221" s="2">
        <v>495</v>
      </c>
    </row>
    <row r="222" spans="2:11" ht="12.75">
      <c r="B222" s="226"/>
      <c r="H222" s="5">
        <v>0</v>
      </c>
      <c r="I222" s="279">
        <f t="shared" si="3"/>
        <v>0</v>
      </c>
      <c r="K222" s="2">
        <v>495</v>
      </c>
    </row>
    <row r="223" spans="1:11" s="47" customFormat="1" ht="12.75">
      <c r="A223" s="12"/>
      <c r="B223" s="229">
        <v>97900</v>
      </c>
      <c r="C223" s="12"/>
      <c r="D223" s="12"/>
      <c r="E223" s="12" t="s">
        <v>239</v>
      </c>
      <c r="F223" s="19"/>
      <c r="G223" s="19"/>
      <c r="H223" s="44"/>
      <c r="I223" s="280">
        <f t="shared" si="3"/>
        <v>197.77777777777777</v>
      </c>
      <c r="K223" s="2">
        <v>495</v>
      </c>
    </row>
    <row r="224" spans="2:11" ht="12.75">
      <c r="B224" s="226"/>
      <c r="E224" s="13"/>
      <c r="I224" s="279">
        <f t="shared" si="3"/>
        <v>0</v>
      </c>
      <c r="K224" s="2">
        <v>495</v>
      </c>
    </row>
    <row r="225" spans="1:11" s="47" customFormat="1" ht="12.75">
      <c r="A225" s="12"/>
      <c r="B225" s="229">
        <v>145760</v>
      </c>
      <c r="C225" s="45" t="s">
        <v>147</v>
      </c>
      <c r="D225" s="12"/>
      <c r="E225" s="12"/>
      <c r="F225" s="19"/>
      <c r="G225" s="19"/>
      <c r="H225" s="44"/>
      <c r="I225" s="280">
        <f t="shared" si="3"/>
        <v>294.4646464646465</v>
      </c>
      <c r="K225" s="2">
        <v>495</v>
      </c>
    </row>
    <row r="226" spans="3:11" ht="12.75">
      <c r="C226" s="59"/>
      <c r="I226" s="279">
        <f t="shared" si="3"/>
        <v>0</v>
      </c>
      <c r="K226" s="2">
        <v>495</v>
      </c>
    </row>
    <row r="227" spans="3:11" ht="12.75">
      <c r="C227" s="59"/>
      <c r="I227" s="279">
        <f t="shared" si="3"/>
        <v>0</v>
      </c>
      <c r="K227" s="2">
        <v>495</v>
      </c>
    </row>
    <row r="228" spans="5:11" ht="12.75">
      <c r="E228" s="13"/>
      <c r="I228" s="279">
        <f t="shared" si="3"/>
        <v>0</v>
      </c>
      <c r="K228" s="2">
        <v>495</v>
      </c>
    </row>
    <row r="229" spans="5:11" ht="12.75">
      <c r="E229" s="13"/>
      <c r="I229" s="279">
        <f t="shared" si="3"/>
        <v>0</v>
      </c>
      <c r="K229" s="2">
        <v>495</v>
      </c>
    </row>
    <row r="230" spans="1:11" s="95" customFormat="1" ht="13.5" thickBot="1">
      <c r="A230" s="68"/>
      <c r="B230" s="91">
        <v>1475550</v>
      </c>
      <c r="C230" s="68"/>
      <c r="D230" s="69" t="s">
        <v>158</v>
      </c>
      <c r="E230" s="68"/>
      <c r="F230" s="92"/>
      <c r="G230" s="92"/>
      <c r="H230" s="93">
        <v>-1561950</v>
      </c>
      <c r="I230" s="278">
        <f>+B230/K230</f>
        <v>2980.909090909091</v>
      </c>
      <c r="J230" s="94"/>
      <c r="K230" s="2">
        <v>495</v>
      </c>
    </row>
    <row r="231" spans="8:11" ht="12.75">
      <c r="H231" s="5">
        <v>0</v>
      </c>
      <c r="I231" s="23">
        <v>0</v>
      </c>
      <c r="K231" s="2">
        <v>495</v>
      </c>
    </row>
    <row r="232" spans="8:11" ht="12.75">
      <c r="H232" s="5">
        <v>0</v>
      </c>
      <c r="I232" s="279">
        <f>+B232/K232</f>
        <v>0</v>
      </c>
      <c r="K232" s="2">
        <v>495</v>
      </c>
    </row>
    <row r="233" spans="1:11" s="47" customFormat="1" ht="12.75">
      <c r="A233" s="12"/>
      <c r="B233" s="229">
        <v>290000</v>
      </c>
      <c r="C233" s="12" t="s">
        <v>0</v>
      </c>
      <c r="D233" s="12"/>
      <c r="E233" s="12"/>
      <c r="F233" s="19"/>
      <c r="G233" s="19"/>
      <c r="H233" s="44">
        <v>0</v>
      </c>
      <c r="I233" s="280">
        <f aca="true" t="shared" si="4" ref="I233:I241">+B233/K233</f>
        <v>585.8585858585859</v>
      </c>
      <c r="K233" s="2">
        <v>495</v>
      </c>
    </row>
    <row r="234" spans="2:11" ht="12.75">
      <c r="B234" s="226"/>
      <c r="H234" s="5">
        <v>0</v>
      </c>
      <c r="I234" s="279">
        <f t="shared" si="4"/>
        <v>0</v>
      </c>
      <c r="K234" s="2">
        <v>495</v>
      </c>
    </row>
    <row r="235" spans="1:11" s="47" customFormat="1" ht="12.75">
      <c r="A235" s="12"/>
      <c r="B235" s="229">
        <v>75550</v>
      </c>
      <c r="C235" s="12" t="s">
        <v>18</v>
      </c>
      <c r="D235" s="12"/>
      <c r="E235" s="12"/>
      <c r="F235" s="19"/>
      <c r="G235" s="19"/>
      <c r="H235" s="44">
        <v>0</v>
      </c>
      <c r="I235" s="280">
        <f t="shared" si="4"/>
        <v>152.62626262626262</v>
      </c>
      <c r="K235" s="2">
        <v>495</v>
      </c>
    </row>
    <row r="236" spans="8:11" ht="12.75">
      <c r="H236" s="5">
        <v>0</v>
      </c>
      <c r="I236" s="279">
        <f t="shared" si="4"/>
        <v>0</v>
      </c>
      <c r="K236" s="2">
        <v>495</v>
      </c>
    </row>
    <row r="237" spans="1:11" s="47" customFormat="1" ht="12.75">
      <c r="A237" s="12"/>
      <c r="B237" s="44">
        <v>1110000</v>
      </c>
      <c r="C237" s="12" t="s">
        <v>144</v>
      </c>
      <c r="D237" s="12"/>
      <c r="E237" s="12"/>
      <c r="F237" s="19"/>
      <c r="G237" s="19"/>
      <c r="H237" s="44">
        <v>0</v>
      </c>
      <c r="I237" s="279">
        <f t="shared" si="4"/>
        <v>2242.4242424242425</v>
      </c>
      <c r="K237" s="2">
        <v>495</v>
      </c>
    </row>
    <row r="238" spans="8:11" ht="12.75">
      <c r="H238" s="5">
        <v>0</v>
      </c>
      <c r="I238" s="279">
        <f t="shared" si="4"/>
        <v>0</v>
      </c>
      <c r="K238" s="2">
        <v>495</v>
      </c>
    </row>
    <row r="239" spans="8:11" ht="12.75">
      <c r="H239" s="5">
        <v>0</v>
      </c>
      <c r="I239" s="279">
        <f t="shared" si="4"/>
        <v>0</v>
      </c>
      <c r="K239" s="2">
        <v>495</v>
      </c>
    </row>
    <row r="240" spans="8:11" ht="12.75">
      <c r="H240" s="5">
        <v>0</v>
      </c>
      <c r="I240" s="279">
        <f t="shared" si="4"/>
        <v>0</v>
      </c>
      <c r="K240" s="2">
        <v>495</v>
      </c>
    </row>
    <row r="241" spans="8:11" ht="12.75">
      <c r="H241" s="5">
        <v>0</v>
      </c>
      <c r="I241" s="279">
        <f t="shared" si="4"/>
        <v>0</v>
      </c>
      <c r="K241" s="2">
        <v>495</v>
      </c>
    </row>
    <row r="242" spans="1:11" s="73" customFormat="1" ht="13.5" thickBot="1">
      <c r="A242" s="66"/>
      <c r="B242" s="96">
        <v>754383</v>
      </c>
      <c r="C242" s="66"/>
      <c r="D242" s="97" t="s">
        <v>111</v>
      </c>
      <c r="E242" s="66"/>
      <c r="F242" s="70"/>
      <c r="G242" s="70"/>
      <c r="H242" s="71">
        <v>-754383</v>
      </c>
      <c r="I242" s="278">
        <f>+B242/K242</f>
        <v>1524.0060606060606</v>
      </c>
      <c r="J242" s="72"/>
      <c r="K242" s="2">
        <v>495</v>
      </c>
    </row>
    <row r="243" spans="8:11" ht="12.75">
      <c r="H243" s="5">
        <v>0</v>
      </c>
      <c r="I243" s="105">
        <v>0</v>
      </c>
      <c r="K243" s="2">
        <v>495</v>
      </c>
    </row>
    <row r="244" spans="1:11" s="47" customFormat="1" ht="12.75">
      <c r="A244" s="12"/>
      <c r="B244" s="229">
        <v>90000</v>
      </c>
      <c r="C244" s="12" t="s">
        <v>0</v>
      </c>
      <c r="D244" s="12"/>
      <c r="E244" s="12"/>
      <c r="F244" s="49"/>
      <c r="G244" s="19"/>
      <c r="H244" s="44">
        <v>0</v>
      </c>
      <c r="I244" s="280">
        <f aca="true" t="shared" si="5" ref="I244:I254">+B244/K244</f>
        <v>181.8181818181818</v>
      </c>
      <c r="J244" s="21"/>
      <c r="K244" s="2">
        <v>495</v>
      </c>
    </row>
    <row r="245" spans="2:11" ht="12.75">
      <c r="B245" s="226"/>
      <c r="H245" s="5">
        <v>0</v>
      </c>
      <c r="I245" s="279">
        <f t="shared" si="5"/>
        <v>0</v>
      </c>
      <c r="K245" s="2">
        <v>495</v>
      </c>
    </row>
    <row r="246" spans="1:11" s="47" customFormat="1" ht="12.75">
      <c r="A246" s="12"/>
      <c r="B246" s="229">
        <v>40450</v>
      </c>
      <c r="C246" s="12"/>
      <c r="D246" s="12"/>
      <c r="E246" s="12" t="s">
        <v>18</v>
      </c>
      <c r="F246" s="19"/>
      <c r="G246" s="19"/>
      <c r="H246" s="44">
        <v>0</v>
      </c>
      <c r="I246" s="280">
        <f t="shared" si="5"/>
        <v>81.71717171717172</v>
      </c>
      <c r="K246" s="2">
        <v>495</v>
      </c>
    </row>
    <row r="247" spans="2:11" ht="12.75">
      <c r="B247" s="226"/>
      <c r="H247" s="5">
        <v>0</v>
      </c>
      <c r="I247" s="279">
        <f t="shared" si="5"/>
        <v>0</v>
      </c>
      <c r="K247" s="2">
        <v>495</v>
      </c>
    </row>
    <row r="248" spans="1:11" s="47" customFormat="1" ht="12.75">
      <c r="A248" s="12"/>
      <c r="B248" s="229">
        <v>143867</v>
      </c>
      <c r="C248" s="12"/>
      <c r="D248" s="12"/>
      <c r="E248" s="12" t="s">
        <v>111</v>
      </c>
      <c r="F248" s="19"/>
      <c r="G248" s="19"/>
      <c r="H248" s="44">
        <v>0</v>
      </c>
      <c r="I248" s="280">
        <f t="shared" si="5"/>
        <v>290.64040404040406</v>
      </c>
      <c r="K248" s="2">
        <v>495</v>
      </c>
    </row>
    <row r="249" spans="2:11" ht="12.75">
      <c r="B249" s="226"/>
      <c r="H249" s="5">
        <v>0</v>
      </c>
      <c r="I249" s="279">
        <f t="shared" si="5"/>
        <v>0</v>
      </c>
      <c r="K249" s="2">
        <v>495</v>
      </c>
    </row>
    <row r="250" spans="1:11" s="47" customFormat="1" ht="12.75">
      <c r="A250" s="12"/>
      <c r="B250" s="229">
        <v>73703</v>
      </c>
      <c r="C250" s="12"/>
      <c r="D250" s="12"/>
      <c r="E250" s="12" t="s">
        <v>160</v>
      </c>
      <c r="F250" s="19"/>
      <c r="G250" s="19"/>
      <c r="H250" s="44">
        <v>0</v>
      </c>
      <c r="I250" s="280">
        <f t="shared" si="5"/>
        <v>148.8949494949495</v>
      </c>
      <c r="K250" s="2">
        <v>495</v>
      </c>
    </row>
    <row r="251" spans="2:11" ht="12.75">
      <c r="B251" s="226"/>
      <c r="H251" s="5">
        <v>0</v>
      </c>
      <c r="I251" s="279">
        <f t="shared" si="5"/>
        <v>0</v>
      </c>
      <c r="K251" s="2">
        <v>495</v>
      </c>
    </row>
    <row r="252" spans="1:11" s="47" customFormat="1" ht="12.75">
      <c r="A252" s="12"/>
      <c r="B252" s="229">
        <v>55384</v>
      </c>
      <c r="C252" s="12" t="s">
        <v>161</v>
      </c>
      <c r="D252" s="12"/>
      <c r="E252" s="12"/>
      <c r="F252" s="80"/>
      <c r="G252" s="19"/>
      <c r="H252" s="44">
        <v>0</v>
      </c>
      <c r="I252" s="280">
        <f t="shared" si="5"/>
        <v>111.88686868686868</v>
      </c>
      <c r="J252" s="46"/>
      <c r="K252" s="2">
        <v>495</v>
      </c>
    </row>
    <row r="253" spans="2:11" ht="12.75">
      <c r="B253" s="226"/>
      <c r="H253" s="5">
        <v>0</v>
      </c>
      <c r="I253" s="279">
        <f t="shared" si="5"/>
        <v>0</v>
      </c>
      <c r="K253" s="2">
        <v>495</v>
      </c>
    </row>
    <row r="254" spans="1:11" s="47" customFormat="1" ht="12.75">
      <c r="A254" s="12"/>
      <c r="B254" s="229">
        <v>230979</v>
      </c>
      <c r="C254" s="12"/>
      <c r="D254" s="12"/>
      <c r="E254" s="12" t="s">
        <v>162</v>
      </c>
      <c r="F254" s="19"/>
      <c r="G254" s="19"/>
      <c r="H254" s="44">
        <v>0</v>
      </c>
      <c r="I254" s="280">
        <f t="shared" si="5"/>
        <v>466.6242424242424</v>
      </c>
      <c r="J254" s="46"/>
      <c r="K254" s="2">
        <v>495</v>
      </c>
    </row>
    <row r="255" spans="8:11" ht="12.75">
      <c r="H255" s="5">
        <v>0</v>
      </c>
      <c r="I255" s="279">
        <f aca="true" t="shared" si="6" ref="I255:I260">+B255/K255</f>
        <v>0</v>
      </c>
      <c r="K255" s="2">
        <v>495</v>
      </c>
    </row>
    <row r="256" spans="1:11" s="47" customFormat="1" ht="12.75">
      <c r="A256" s="12"/>
      <c r="B256" s="90">
        <v>120000</v>
      </c>
      <c r="C256" s="12" t="s">
        <v>159</v>
      </c>
      <c r="D256" s="12"/>
      <c r="E256" s="12"/>
      <c r="F256" s="19"/>
      <c r="G256" s="19"/>
      <c r="H256" s="44">
        <v>0</v>
      </c>
      <c r="I256" s="280">
        <f t="shared" si="6"/>
        <v>242.42424242424244</v>
      </c>
      <c r="J256" s="46"/>
      <c r="K256" s="2">
        <v>495</v>
      </c>
    </row>
    <row r="257" spans="8:11" ht="12.75">
      <c r="H257" s="5">
        <v>0</v>
      </c>
      <c r="I257" s="279">
        <f>+B257/K257</f>
        <v>0</v>
      </c>
      <c r="K257" s="2">
        <v>495</v>
      </c>
    </row>
    <row r="258" spans="8:11" ht="12.75">
      <c r="H258" s="5">
        <v>0</v>
      </c>
      <c r="I258" s="279">
        <f t="shared" si="6"/>
        <v>0</v>
      </c>
      <c r="K258" s="2">
        <v>495</v>
      </c>
    </row>
    <row r="259" spans="8:11" ht="12.75">
      <c r="H259" s="5">
        <v>0</v>
      </c>
      <c r="I259" s="279">
        <f t="shared" si="6"/>
        <v>0</v>
      </c>
      <c r="K259" s="2">
        <v>495</v>
      </c>
    </row>
    <row r="260" spans="8:11" ht="12.75">
      <c r="H260" s="5">
        <v>0</v>
      </c>
      <c r="I260" s="279">
        <f t="shared" si="6"/>
        <v>0</v>
      </c>
      <c r="K260" s="2">
        <v>495</v>
      </c>
    </row>
    <row r="261" spans="1:11" s="73" customFormat="1" ht="13.5" thickBot="1">
      <c r="A261" s="68"/>
      <c r="B261" s="99">
        <v>8733423</v>
      </c>
      <c r="C261" s="97" t="s">
        <v>220</v>
      </c>
      <c r="D261" s="66"/>
      <c r="E261" s="66"/>
      <c r="F261" s="70"/>
      <c r="G261" s="70"/>
      <c r="H261" s="71">
        <v>-6685886</v>
      </c>
      <c r="I261" s="278">
        <f>+B261/K261</f>
        <v>17643.27878787879</v>
      </c>
      <c r="J261" s="100"/>
      <c r="K261" s="2">
        <v>495</v>
      </c>
    </row>
    <row r="262" spans="2:11" ht="12.75">
      <c r="B262" s="35"/>
      <c r="C262" s="13"/>
      <c r="D262" s="13"/>
      <c r="E262" s="36"/>
      <c r="G262" s="37"/>
      <c r="H262" s="5">
        <v>0</v>
      </c>
      <c r="I262" s="23">
        <v>0</v>
      </c>
      <c r="J262" s="23"/>
      <c r="K262" s="2">
        <v>495</v>
      </c>
    </row>
    <row r="263" spans="1:11" ht="12.75">
      <c r="A263" s="13"/>
      <c r="B263" s="101" t="s">
        <v>164</v>
      </c>
      <c r="C263" s="102" t="s">
        <v>165</v>
      </c>
      <c r="D263" s="102"/>
      <c r="E263" s="102"/>
      <c r="F263" s="103"/>
      <c r="G263" s="103"/>
      <c r="H263" s="101"/>
      <c r="I263" s="104" t="s">
        <v>166</v>
      </c>
      <c r="J263" s="105"/>
      <c r="K263" s="2">
        <v>495</v>
      </c>
    </row>
    <row r="264" spans="1:11" ht="12.75">
      <c r="A264" s="13"/>
      <c r="B264" s="106">
        <v>76100</v>
      </c>
      <c r="C264" s="107" t="s">
        <v>167</v>
      </c>
      <c r="D264" s="107" t="s">
        <v>168</v>
      </c>
      <c r="E264" s="107" t="s">
        <v>219</v>
      </c>
      <c r="F264" s="108"/>
      <c r="G264" s="108"/>
      <c r="H264" s="101">
        <v>-76100</v>
      </c>
      <c r="I264" s="104">
        <v>153.73737373737373</v>
      </c>
      <c r="J264" s="105"/>
      <c r="K264" s="2">
        <v>495</v>
      </c>
    </row>
    <row r="265" spans="1:11" s="113" customFormat="1" ht="12.75">
      <c r="A265" s="109"/>
      <c r="B265" s="110">
        <v>1536325</v>
      </c>
      <c r="C265" s="111" t="s">
        <v>169</v>
      </c>
      <c r="D265" s="111" t="s">
        <v>168</v>
      </c>
      <c r="E265" s="240" t="s">
        <v>219</v>
      </c>
      <c r="F265" s="112"/>
      <c r="G265" s="112"/>
      <c r="H265" s="101">
        <v>-1612425</v>
      </c>
      <c r="I265" s="104">
        <v>3103.686868686869</v>
      </c>
      <c r="J265" s="105"/>
      <c r="K265" s="2">
        <v>495</v>
      </c>
    </row>
    <row r="266" spans="1:11" s="118" customFormat="1" ht="12.75">
      <c r="A266" s="114"/>
      <c r="B266" s="115">
        <v>3284658</v>
      </c>
      <c r="C266" s="116" t="s">
        <v>170</v>
      </c>
      <c r="D266" s="116" t="s">
        <v>168</v>
      </c>
      <c r="E266" s="239" t="s">
        <v>219</v>
      </c>
      <c r="F266" s="117"/>
      <c r="G266" s="117"/>
      <c r="H266" s="101">
        <v>-4897083</v>
      </c>
      <c r="I266" s="104">
        <v>6635.672727272728</v>
      </c>
      <c r="J266" s="105"/>
      <c r="K266" s="2">
        <v>495</v>
      </c>
    </row>
    <row r="267" spans="1:11" s="118" customFormat="1" ht="12.75">
      <c r="A267" s="114"/>
      <c r="B267" s="119">
        <v>2654590</v>
      </c>
      <c r="C267" s="120" t="s">
        <v>171</v>
      </c>
      <c r="D267" s="120" t="s">
        <v>168</v>
      </c>
      <c r="E267" s="107" t="s">
        <v>219</v>
      </c>
      <c r="F267" s="117"/>
      <c r="G267" s="117"/>
      <c r="H267" s="101">
        <v>-7551673</v>
      </c>
      <c r="I267" s="104">
        <v>5362.80808080808</v>
      </c>
      <c r="J267" s="105"/>
      <c r="K267" s="2">
        <v>495</v>
      </c>
    </row>
    <row r="268" spans="1:11" s="118" customFormat="1" ht="12.75">
      <c r="A268" s="114"/>
      <c r="B268" s="241">
        <v>1181750</v>
      </c>
      <c r="C268" s="237" t="s">
        <v>218</v>
      </c>
      <c r="D268" s="237" t="s">
        <v>168</v>
      </c>
      <c r="E268" s="238" t="s">
        <v>219</v>
      </c>
      <c r="F268" s="117"/>
      <c r="G268" s="117"/>
      <c r="H268" s="101">
        <v>-8733423</v>
      </c>
      <c r="I268" s="104">
        <v>2387.373737373737</v>
      </c>
      <c r="J268" s="105"/>
      <c r="K268" s="43">
        <v>495</v>
      </c>
    </row>
    <row r="269" spans="1:11" ht="12.75">
      <c r="A269" s="13"/>
      <c r="B269" s="121">
        <v>8733423</v>
      </c>
      <c r="C269" s="122" t="s">
        <v>172</v>
      </c>
      <c r="D269" s="123"/>
      <c r="E269" s="123"/>
      <c r="F269" s="124"/>
      <c r="G269" s="124"/>
      <c r="H269" s="125"/>
      <c r="I269" s="126">
        <v>17643.27878787879</v>
      </c>
      <c r="J269" s="127"/>
      <c r="K269" s="43">
        <v>495</v>
      </c>
    </row>
    <row r="270" spans="1:11" ht="12.75">
      <c r="A270" s="13"/>
      <c r="I270" s="23"/>
      <c r="J270" s="23"/>
      <c r="K270" s="43"/>
    </row>
    <row r="271" spans="1:11" ht="12.75">
      <c r="A271" s="13"/>
      <c r="B271" s="128">
        <v>-1251924</v>
      </c>
      <c r="C271" s="129" t="s">
        <v>167</v>
      </c>
      <c r="D271" s="129" t="s">
        <v>173</v>
      </c>
      <c r="E271" s="129"/>
      <c r="F271" s="130" t="s">
        <v>174</v>
      </c>
      <c r="G271" s="131"/>
      <c r="H271" s="5">
        <v>1251924</v>
      </c>
      <c r="I271" s="23">
        <v>-2430.9203883495147</v>
      </c>
      <c r="J271" s="23"/>
      <c r="K271" s="43">
        <v>515</v>
      </c>
    </row>
    <row r="272" spans="1:11" ht="12.75">
      <c r="A272" s="13"/>
      <c r="B272" s="132">
        <v>1304333</v>
      </c>
      <c r="C272" s="129" t="s">
        <v>167</v>
      </c>
      <c r="D272" s="129" t="s">
        <v>175</v>
      </c>
      <c r="E272" s="129"/>
      <c r="F272" s="130"/>
      <c r="G272" s="131"/>
      <c r="H272" s="5">
        <v>-52409</v>
      </c>
      <c r="I272" s="23">
        <v>2532.685436893204</v>
      </c>
      <c r="J272" s="23"/>
      <c r="K272" s="43">
        <v>515</v>
      </c>
    </row>
    <row r="273" spans="1:11" ht="12.75">
      <c r="A273" s="13"/>
      <c r="B273" s="128">
        <v>-1251924</v>
      </c>
      <c r="C273" s="129" t="s">
        <v>167</v>
      </c>
      <c r="D273" s="129" t="s">
        <v>176</v>
      </c>
      <c r="E273" s="129"/>
      <c r="F273" s="130" t="s">
        <v>174</v>
      </c>
      <c r="G273" s="131" t="s">
        <v>177</v>
      </c>
      <c r="H273" s="5">
        <v>1199515</v>
      </c>
      <c r="I273" s="23">
        <v>-2407.5461538461536</v>
      </c>
      <c r="J273" s="23"/>
      <c r="K273" s="43">
        <v>520</v>
      </c>
    </row>
    <row r="274" spans="1:11" ht="12.75">
      <c r="A274" s="13"/>
      <c r="B274" s="128">
        <v>2409350</v>
      </c>
      <c r="C274" s="129" t="s">
        <v>167</v>
      </c>
      <c r="D274" s="129" t="s">
        <v>178</v>
      </c>
      <c r="E274" s="129"/>
      <c r="F274" s="130"/>
      <c r="G274" s="131"/>
      <c r="H274" s="5">
        <v>-1209835</v>
      </c>
      <c r="I274" s="23">
        <v>4633.365384615385</v>
      </c>
      <c r="J274" s="23"/>
      <c r="K274" s="43">
        <v>520</v>
      </c>
    </row>
    <row r="275" spans="1:11" ht="12.75">
      <c r="A275" s="13"/>
      <c r="B275" s="128">
        <v>-997424</v>
      </c>
      <c r="C275" s="129" t="s">
        <v>167</v>
      </c>
      <c r="D275" s="129" t="s">
        <v>179</v>
      </c>
      <c r="E275" s="129"/>
      <c r="F275" s="130" t="s">
        <v>180</v>
      </c>
      <c r="G275" s="133" t="s">
        <v>181</v>
      </c>
      <c r="H275" s="5">
        <v>-212411</v>
      </c>
      <c r="I275" s="23">
        <v>-1918.123076923077</v>
      </c>
      <c r="J275" s="23"/>
      <c r="K275" s="43">
        <v>520</v>
      </c>
    </row>
    <row r="276" spans="1:11" ht="12.75">
      <c r="A276" s="13"/>
      <c r="B276" s="128">
        <v>-2810896</v>
      </c>
      <c r="C276" s="129" t="s">
        <v>167</v>
      </c>
      <c r="D276" s="129" t="s">
        <v>179</v>
      </c>
      <c r="E276" s="129"/>
      <c r="F276" s="130" t="s">
        <v>180</v>
      </c>
      <c r="G276" s="133" t="s">
        <v>182</v>
      </c>
      <c r="H276" s="5">
        <v>2598485</v>
      </c>
      <c r="I276" s="23">
        <v>-5405.569230769231</v>
      </c>
      <c r="J276" s="23"/>
      <c r="K276" s="43">
        <v>520</v>
      </c>
    </row>
    <row r="277" spans="1:11" ht="12.75">
      <c r="A277" s="13"/>
      <c r="B277" s="128">
        <v>898600</v>
      </c>
      <c r="C277" s="129" t="s">
        <v>167</v>
      </c>
      <c r="D277" s="129" t="s">
        <v>183</v>
      </c>
      <c r="E277" s="129"/>
      <c r="F277" s="130"/>
      <c r="G277" s="131"/>
      <c r="H277" s="5">
        <v>1699885</v>
      </c>
      <c r="I277" s="23">
        <v>1728.076923076923</v>
      </c>
      <c r="J277" s="23"/>
      <c r="K277" s="43">
        <v>520</v>
      </c>
    </row>
    <row r="278" spans="1:11" ht="12.75">
      <c r="A278" s="13"/>
      <c r="B278" s="128">
        <v>673850</v>
      </c>
      <c r="C278" s="129" t="s">
        <v>167</v>
      </c>
      <c r="D278" s="129" t="s">
        <v>184</v>
      </c>
      <c r="E278" s="129"/>
      <c r="F278" s="130"/>
      <c r="G278" s="131"/>
      <c r="H278" s="5">
        <v>1026035</v>
      </c>
      <c r="I278" s="23">
        <v>1308.4466019417475</v>
      </c>
      <c r="J278" s="23"/>
      <c r="K278" s="43">
        <v>515</v>
      </c>
    </row>
    <row r="279" spans="1:11" ht="12.75">
      <c r="A279" s="13"/>
      <c r="B279" s="128">
        <v>3257815</v>
      </c>
      <c r="C279" s="129" t="s">
        <v>167</v>
      </c>
      <c r="D279" s="129" t="s">
        <v>185</v>
      </c>
      <c r="E279" s="129"/>
      <c r="F279" s="130"/>
      <c r="G279" s="131"/>
      <c r="H279" s="5">
        <v>-2231780</v>
      </c>
      <c r="I279" s="23">
        <v>6325.854368932039</v>
      </c>
      <c r="J279" s="23"/>
      <c r="K279" s="43">
        <v>515</v>
      </c>
    </row>
    <row r="280" spans="1:11" ht="12.75">
      <c r="A280" s="13"/>
      <c r="B280" s="128">
        <v>1842313.4</v>
      </c>
      <c r="C280" s="129" t="s">
        <v>167</v>
      </c>
      <c r="D280" s="129" t="s">
        <v>186</v>
      </c>
      <c r="E280" s="129"/>
      <c r="F280" s="130"/>
      <c r="G280" s="131"/>
      <c r="H280" s="5">
        <v>-4074093.4</v>
      </c>
      <c r="I280" s="23">
        <v>3542.9103846153844</v>
      </c>
      <c r="J280" s="23"/>
      <c r="K280" s="43">
        <v>520</v>
      </c>
    </row>
    <row r="281" spans="1:11" ht="12.75">
      <c r="A281" s="13"/>
      <c r="B281" s="128">
        <v>-2865205</v>
      </c>
      <c r="C281" s="129" t="s">
        <v>167</v>
      </c>
      <c r="D281" s="129" t="s">
        <v>187</v>
      </c>
      <c r="E281" s="129"/>
      <c r="F281" s="130" t="s">
        <v>180</v>
      </c>
      <c r="G281" s="131" t="s">
        <v>188</v>
      </c>
      <c r="H281" s="5">
        <v>-1208888.4</v>
      </c>
      <c r="I281" s="23">
        <v>3542.9103846153844</v>
      </c>
      <c r="J281" s="23"/>
      <c r="K281" s="43">
        <v>505</v>
      </c>
    </row>
    <row r="282" spans="1:11" ht="12.75">
      <c r="A282" s="13"/>
      <c r="B282" s="128">
        <v>1228333</v>
      </c>
      <c r="C282" s="129" t="s">
        <v>167</v>
      </c>
      <c r="D282" s="129" t="s">
        <v>189</v>
      </c>
      <c r="E282" s="129"/>
      <c r="F282" s="130"/>
      <c r="G282" s="131"/>
      <c r="H282" s="5">
        <v>-2437221.4</v>
      </c>
      <c r="I282" s="23">
        <v>2432.342574257426</v>
      </c>
      <c r="J282" s="23"/>
      <c r="K282" s="43">
        <v>505</v>
      </c>
    </row>
    <row r="283" spans="1:11" ht="12.75">
      <c r="A283" s="13"/>
      <c r="B283" s="128">
        <v>132500</v>
      </c>
      <c r="C283" s="129" t="s">
        <v>167</v>
      </c>
      <c r="D283" s="129" t="s">
        <v>190</v>
      </c>
      <c r="E283" s="129"/>
      <c r="F283" s="130"/>
      <c r="G283" s="131"/>
      <c r="H283" s="5">
        <v>-2569721.4</v>
      </c>
      <c r="I283" s="23">
        <v>265</v>
      </c>
      <c r="J283" s="23"/>
      <c r="K283" s="43">
        <v>500</v>
      </c>
    </row>
    <row r="284" spans="1:11" ht="12.75">
      <c r="A284" s="13"/>
      <c r="B284" s="128">
        <v>-2915395</v>
      </c>
      <c r="C284" s="129" t="s">
        <v>167</v>
      </c>
      <c r="D284" s="129" t="s">
        <v>191</v>
      </c>
      <c r="E284" s="129"/>
      <c r="F284" s="130" t="s">
        <v>192</v>
      </c>
      <c r="G284" s="131" t="s">
        <v>193</v>
      </c>
      <c r="H284" s="5">
        <v>345673.6</v>
      </c>
      <c r="I284" s="23">
        <v>-5773.059405940594</v>
      </c>
      <c r="J284" s="23"/>
      <c r="K284" s="43">
        <v>505</v>
      </c>
    </row>
    <row r="285" spans="1:11" ht="12.75">
      <c r="A285" s="13"/>
      <c r="B285" s="128">
        <v>187532</v>
      </c>
      <c r="C285" s="129" t="s">
        <v>167</v>
      </c>
      <c r="D285" s="129" t="s">
        <v>194</v>
      </c>
      <c r="E285" s="129"/>
      <c r="F285" s="130"/>
      <c r="G285" s="131"/>
      <c r="H285" s="5">
        <v>158141.6</v>
      </c>
      <c r="I285" s="23">
        <v>371.35049504950496</v>
      </c>
      <c r="J285" s="23"/>
      <c r="K285" s="43">
        <v>505</v>
      </c>
    </row>
    <row r="286" spans="1:11" ht="12.75">
      <c r="A286" s="13"/>
      <c r="B286" s="128">
        <v>82000</v>
      </c>
      <c r="C286" s="129" t="s">
        <v>167</v>
      </c>
      <c r="D286" s="129" t="s">
        <v>195</v>
      </c>
      <c r="E286" s="129"/>
      <c r="F286" s="130"/>
      <c r="G286" s="131"/>
      <c r="H286" s="5">
        <v>76141.6000000001</v>
      </c>
      <c r="I286" s="23">
        <v>164</v>
      </c>
      <c r="J286" s="23"/>
      <c r="K286" s="43">
        <v>500</v>
      </c>
    </row>
    <row r="287" spans="1:11" ht="12.75">
      <c r="A287" s="13"/>
      <c r="B287" s="128">
        <v>76100</v>
      </c>
      <c r="C287" s="129" t="s">
        <v>167</v>
      </c>
      <c r="D287" s="129" t="s">
        <v>197</v>
      </c>
      <c r="E287" s="129"/>
      <c r="F287" s="130"/>
      <c r="G287" s="131"/>
      <c r="H287" s="5">
        <v>41.60000000009313</v>
      </c>
      <c r="I287" s="23">
        <v>153.73737373737373</v>
      </c>
      <c r="J287" s="23"/>
      <c r="K287" s="43">
        <v>495</v>
      </c>
    </row>
    <row r="288" spans="1:11" s="47" customFormat="1" ht="12.75">
      <c r="A288" s="12"/>
      <c r="B288" s="134">
        <v>-41.60000000009313</v>
      </c>
      <c r="C288" s="135" t="s">
        <v>167</v>
      </c>
      <c r="D288" s="135" t="s">
        <v>198</v>
      </c>
      <c r="E288" s="135"/>
      <c r="F288" s="136" t="s">
        <v>199</v>
      </c>
      <c r="G288" s="136"/>
      <c r="H288" s="98"/>
      <c r="I288" s="46">
        <v>-0.08404040404059218</v>
      </c>
      <c r="J288" s="46"/>
      <c r="K288" s="43">
        <v>495</v>
      </c>
    </row>
    <row r="289" spans="1:11" ht="12.75">
      <c r="A289" s="13"/>
      <c r="B289" s="137"/>
      <c r="C289" s="138"/>
      <c r="D289" s="138"/>
      <c r="E289" s="138"/>
      <c r="F289" s="133"/>
      <c r="G289" s="133"/>
      <c r="H289" s="30"/>
      <c r="I289" s="23"/>
      <c r="J289" s="23"/>
      <c r="K289" s="43"/>
    </row>
    <row r="290" spans="1:11" ht="12.75">
      <c r="A290" s="13"/>
      <c r="B290" s="139"/>
      <c r="C290" s="140"/>
      <c r="D290" s="140"/>
      <c r="E290" s="140"/>
      <c r="F290" s="141"/>
      <c r="G290" s="141"/>
      <c r="H290" s="30"/>
      <c r="I290" s="42"/>
      <c r="J290" s="42"/>
      <c r="K290" s="43"/>
    </row>
    <row r="291" spans="1:11" s="16" customFormat="1" ht="12.75">
      <c r="A291" s="13"/>
      <c r="B291" s="142"/>
      <c r="C291" s="143"/>
      <c r="D291" s="143"/>
      <c r="E291" s="143"/>
      <c r="F291" s="144"/>
      <c r="G291" s="144"/>
      <c r="H291" s="145"/>
      <c r="I291" s="146"/>
      <c r="J291" s="146"/>
      <c r="K291" s="43"/>
    </row>
    <row r="292" spans="9:11" ht="12.75">
      <c r="I292" s="23"/>
      <c r="J292" s="23"/>
      <c r="K292" s="43"/>
    </row>
    <row r="293" spans="1:11" s="149" customFormat="1" ht="12.75">
      <c r="A293" s="109"/>
      <c r="B293" s="147">
        <v>-1456</v>
      </c>
      <c r="C293" s="109" t="s">
        <v>169</v>
      </c>
      <c r="D293" s="109" t="s">
        <v>200</v>
      </c>
      <c r="E293" s="109"/>
      <c r="F293" s="148"/>
      <c r="G293" s="148"/>
      <c r="H293" s="145">
        <v>1456</v>
      </c>
      <c r="I293" s="42">
        <v>-2.696296296296296</v>
      </c>
      <c r="J293" s="42"/>
      <c r="K293" s="150">
        <v>540</v>
      </c>
    </row>
    <row r="294" spans="1:11" s="149" customFormat="1" ht="12.75">
      <c r="A294" s="109"/>
      <c r="B294" s="147">
        <v>-1604510</v>
      </c>
      <c r="C294" s="109" t="s">
        <v>169</v>
      </c>
      <c r="D294" s="109" t="s">
        <v>201</v>
      </c>
      <c r="E294" s="109"/>
      <c r="F294" s="148"/>
      <c r="G294" s="148"/>
      <c r="H294" s="145">
        <v>1605966</v>
      </c>
      <c r="I294" s="42">
        <v>-2944.0550458715597</v>
      </c>
      <c r="J294" s="42"/>
      <c r="K294" s="150">
        <v>545</v>
      </c>
    </row>
    <row r="295" spans="1:11" s="149" customFormat="1" ht="12.75">
      <c r="A295" s="109"/>
      <c r="B295" s="147">
        <v>1603660</v>
      </c>
      <c r="C295" s="109" t="s">
        <v>169</v>
      </c>
      <c r="D295" s="109" t="s">
        <v>202</v>
      </c>
      <c r="E295" s="109"/>
      <c r="F295" s="148"/>
      <c r="G295" s="148"/>
      <c r="H295" s="145">
        <v>2306</v>
      </c>
      <c r="I295" s="42">
        <v>2997.495327102804</v>
      </c>
      <c r="J295" s="42"/>
      <c r="K295" s="150">
        <v>535</v>
      </c>
    </row>
    <row r="296" spans="1:11" s="149" customFormat="1" ht="12.75">
      <c r="A296" s="109"/>
      <c r="B296" s="147">
        <v>-1595182</v>
      </c>
      <c r="C296" s="109" t="s">
        <v>169</v>
      </c>
      <c r="D296" s="109" t="s">
        <v>173</v>
      </c>
      <c r="E296" s="109"/>
      <c r="F296" s="148"/>
      <c r="G296" s="148"/>
      <c r="H296" s="145">
        <v>1597488</v>
      </c>
      <c r="I296" s="42">
        <v>-3097.440776699029</v>
      </c>
      <c r="J296" s="42"/>
      <c r="K296" s="150">
        <v>515</v>
      </c>
    </row>
    <row r="297" spans="1:11" s="149" customFormat="1" ht="12.75">
      <c r="A297" s="109"/>
      <c r="B297" s="151">
        <v>1551010</v>
      </c>
      <c r="C297" s="109" t="s">
        <v>169</v>
      </c>
      <c r="D297" s="109" t="s">
        <v>175</v>
      </c>
      <c r="E297" s="109"/>
      <c r="F297" s="148"/>
      <c r="G297" s="148"/>
      <c r="H297" s="145">
        <v>46478</v>
      </c>
      <c r="I297" s="42">
        <v>3011.669902912621</v>
      </c>
      <c r="J297" s="42"/>
      <c r="K297" s="150">
        <v>515</v>
      </c>
    </row>
    <row r="298" spans="1:11" s="149" customFormat="1" ht="12.75">
      <c r="A298" s="109"/>
      <c r="B298" s="147">
        <v>-1618322</v>
      </c>
      <c r="C298" s="109" t="s">
        <v>169</v>
      </c>
      <c r="D298" s="109" t="s">
        <v>176</v>
      </c>
      <c r="E298" s="148"/>
      <c r="G298" s="148"/>
      <c r="H298" s="145">
        <v>1664800</v>
      </c>
      <c r="I298" s="42">
        <v>-3112.1576923076923</v>
      </c>
      <c r="J298" s="42"/>
      <c r="K298" s="150">
        <v>520</v>
      </c>
    </row>
    <row r="299" spans="1:11" s="149" customFormat="1" ht="12.75">
      <c r="A299" s="109"/>
      <c r="B299" s="147">
        <v>1777600</v>
      </c>
      <c r="C299" s="109" t="s">
        <v>169</v>
      </c>
      <c r="D299" s="109" t="s">
        <v>178</v>
      </c>
      <c r="E299" s="109"/>
      <c r="F299" s="148"/>
      <c r="G299" s="148"/>
      <c r="H299" s="145">
        <v>-112800</v>
      </c>
      <c r="I299" s="42">
        <v>3418.4615384615386</v>
      </c>
      <c r="J299" s="42"/>
      <c r="K299" s="150">
        <v>520</v>
      </c>
    </row>
    <row r="300" spans="1:11" s="149" customFormat="1" ht="12.75">
      <c r="A300" s="109"/>
      <c r="B300" s="147">
        <v>-1625449</v>
      </c>
      <c r="C300" s="109" t="s">
        <v>169</v>
      </c>
      <c r="D300" s="109" t="s">
        <v>179</v>
      </c>
      <c r="E300" s="148"/>
      <c r="G300" s="148"/>
      <c r="H300" s="145">
        <v>1512649</v>
      </c>
      <c r="I300" s="42">
        <v>-3125.8634615384617</v>
      </c>
      <c r="J300" s="42"/>
      <c r="K300" s="150">
        <v>520</v>
      </c>
    </row>
    <row r="301" spans="1:11" s="149" customFormat="1" ht="12.75">
      <c r="A301" s="109"/>
      <c r="B301" s="147">
        <v>2007800</v>
      </c>
      <c r="C301" s="109" t="s">
        <v>169</v>
      </c>
      <c r="D301" s="109" t="s">
        <v>183</v>
      </c>
      <c r="E301" s="109"/>
      <c r="F301" s="148"/>
      <c r="G301" s="148"/>
      <c r="H301" s="145">
        <v>-495151</v>
      </c>
      <c r="I301" s="42">
        <v>3861.153846153846</v>
      </c>
      <c r="J301" s="42"/>
      <c r="K301" s="150">
        <v>520</v>
      </c>
    </row>
    <row r="302" spans="1:11" s="149" customFormat="1" ht="12.75">
      <c r="A302" s="109"/>
      <c r="B302" s="147">
        <v>-1622927</v>
      </c>
      <c r="C302" s="109" t="s">
        <v>169</v>
      </c>
      <c r="D302" s="109" t="s">
        <v>203</v>
      </c>
      <c r="E302" s="148"/>
      <c r="G302" s="148"/>
      <c r="H302" s="145">
        <v>1127776</v>
      </c>
      <c r="I302" s="42">
        <v>-3151.314563106796</v>
      </c>
      <c r="J302" s="42"/>
      <c r="K302" s="150">
        <v>515</v>
      </c>
    </row>
    <row r="303" spans="1:11" s="149" customFormat="1" ht="12.75">
      <c r="A303" s="109"/>
      <c r="B303" s="147">
        <v>1204525</v>
      </c>
      <c r="C303" s="109" t="s">
        <v>169</v>
      </c>
      <c r="D303" s="109" t="s">
        <v>184</v>
      </c>
      <c r="E303" s="148"/>
      <c r="G303" s="148"/>
      <c r="H303" s="145">
        <v>-76749</v>
      </c>
      <c r="I303" s="42">
        <v>2338.883495145631</v>
      </c>
      <c r="J303" s="42"/>
      <c r="K303" s="150">
        <v>515</v>
      </c>
    </row>
    <row r="304" spans="1:11" s="149" customFormat="1" ht="12.75">
      <c r="A304" s="109"/>
      <c r="B304" s="147">
        <v>-1647847</v>
      </c>
      <c r="C304" s="109" t="s">
        <v>169</v>
      </c>
      <c r="D304" s="109" t="s">
        <v>204</v>
      </c>
      <c r="E304" s="148"/>
      <c r="G304" s="148"/>
      <c r="H304" s="145">
        <v>1571098</v>
      </c>
      <c r="I304" s="42">
        <v>-3199.7029126213592</v>
      </c>
      <c r="J304" s="42"/>
      <c r="K304" s="150">
        <v>515</v>
      </c>
    </row>
    <row r="305" spans="1:11" s="149" customFormat="1" ht="12.75">
      <c r="A305" s="109"/>
      <c r="B305" s="147">
        <v>1537250</v>
      </c>
      <c r="C305" s="109" t="s">
        <v>169</v>
      </c>
      <c r="D305" s="109" t="s">
        <v>185</v>
      </c>
      <c r="E305" s="109"/>
      <c r="F305" s="148"/>
      <c r="G305" s="148"/>
      <c r="H305" s="145">
        <v>33848</v>
      </c>
      <c r="I305" s="42">
        <v>2984.9514563106795</v>
      </c>
      <c r="J305" s="42"/>
      <c r="K305" s="150">
        <v>515</v>
      </c>
    </row>
    <row r="306" spans="1:11" s="149" customFormat="1" ht="12.75">
      <c r="A306" s="109"/>
      <c r="B306" s="147">
        <v>-1988429</v>
      </c>
      <c r="C306" s="109" t="s">
        <v>169</v>
      </c>
      <c r="D306" s="109" t="s">
        <v>205</v>
      </c>
      <c r="E306" s="148"/>
      <c r="G306" s="148"/>
      <c r="H306" s="145">
        <v>2022277</v>
      </c>
      <c r="I306" s="42">
        <v>-3823.901923076923</v>
      </c>
      <c r="J306" s="42"/>
      <c r="K306" s="150">
        <v>520</v>
      </c>
    </row>
    <row r="307" spans="1:11" s="149" customFormat="1" ht="12.75">
      <c r="A307" s="109"/>
      <c r="B307" s="147">
        <v>1970325</v>
      </c>
      <c r="C307" s="109" t="s">
        <v>169</v>
      </c>
      <c r="D307" s="109" t="s">
        <v>186</v>
      </c>
      <c r="E307" s="148"/>
      <c r="G307" s="148"/>
      <c r="H307" s="145">
        <v>51952</v>
      </c>
      <c r="I307" s="42">
        <v>3789.0865384615386</v>
      </c>
      <c r="J307" s="42"/>
      <c r="K307" s="150">
        <v>520</v>
      </c>
    </row>
    <row r="308" spans="1:11" s="149" customFormat="1" ht="12.75">
      <c r="A308" s="109"/>
      <c r="B308" s="147">
        <v>-1655432</v>
      </c>
      <c r="C308" s="109" t="s">
        <v>169</v>
      </c>
      <c r="D308" s="109" t="s">
        <v>187</v>
      </c>
      <c r="E308" s="148"/>
      <c r="G308" s="148"/>
      <c r="H308" s="145">
        <v>1707384</v>
      </c>
      <c r="I308" s="42">
        <v>3789.0865384615386</v>
      </c>
      <c r="J308" s="42"/>
      <c r="K308" s="150">
        <v>505</v>
      </c>
    </row>
    <row r="309" spans="1:11" s="149" customFormat="1" ht="12.75">
      <c r="A309" s="109"/>
      <c r="B309" s="147">
        <v>1552325</v>
      </c>
      <c r="C309" s="109" t="s">
        <v>169</v>
      </c>
      <c r="D309" s="109" t="s">
        <v>189</v>
      </c>
      <c r="E309" s="109"/>
      <c r="F309" s="148"/>
      <c r="G309" s="148"/>
      <c r="H309" s="145">
        <v>155059</v>
      </c>
      <c r="I309" s="42">
        <v>3073.910891089109</v>
      </c>
      <c r="J309" s="42"/>
      <c r="K309" s="150">
        <v>505</v>
      </c>
    </row>
    <row r="310" spans="1:11" s="149" customFormat="1" ht="12.75">
      <c r="A310" s="109"/>
      <c r="B310" s="147">
        <v>-1650201</v>
      </c>
      <c r="C310" s="109" t="s">
        <v>169</v>
      </c>
      <c r="D310" s="109" t="s">
        <v>206</v>
      </c>
      <c r="E310" s="109"/>
      <c r="F310" s="148"/>
      <c r="G310" s="148"/>
      <c r="H310" s="145">
        <v>1805260</v>
      </c>
      <c r="I310" s="42">
        <v>-3300.402</v>
      </c>
      <c r="J310" s="42"/>
      <c r="K310" s="150">
        <v>500</v>
      </c>
    </row>
    <row r="311" spans="1:11" s="149" customFormat="1" ht="12.75">
      <c r="A311" s="109"/>
      <c r="B311" s="147">
        <v>2297362</v>
      </c>
      <c r="C311" s="109" t="s">
        <v>169</v>
      </c>
      <c r="D311" s="109" t="s">
        <v>190</v>
      </c>
      <c r="E311" s="109"/>
      <c r="F311" s="148"/>
      <c r="G311" s="148"/>
      <c r="H311" s="145">
        <v>-492102</v>
      </c>
      <c r="I311" s="42">
        <v>4594.724</v>
      </c>
      <c r="J311" s="42"/>
      <c r="K311" s="150">
        <v>500</v>
      </c>
    </row>
    <row r="312" spans="1:11" s="149" customFormat="1" ht="12.75">
      <c r="A312" s="109"/>
      <c r="B312" s="147">
        <v>-1654230</v>
      </c>
      <c r="C312" s="109" t="s">
        <v>169</v>
      </c>
      <c r="D312" s="109" t="s">
        <v>191</v>
      </c>
      <c r="E312" s="109"/>
      <c r="F312" s="148"/>
      <c r="G312" s="148"/>
      <c r="H312" s="145">
        <v>1162128</v>
      </c>
      <c r="I312" s="42">
        <v>-3275.70297029703</v>
      </c>
      <c r="J312" s="42"/>
      <c r="K312" s="150">
        <v>505</v>
      </c>
    </row>
    <row r="313" spans="1:11" s="149" customFormat="1" ht="12.75">
      <c r="A313" s="109"/>
      <c r="B313" s="147">
        <v>1433090</v>
      </c>
      <c r="C313" s="109" t="s">
        <v>169</v>
      </c>
      <c r="D313" s="109" t="s">
        <v>194</v>
      </c>
      <c r="E313" s="109"/>
      <c r="F313" s="148"/>
      <c r="G313" s="148"/>
      <c r="H313" s="145">
        <v>-270962</v>
      </c>
      <c r="I313" s="42">
        <v>2837.80198019802</v>
      </c>
      <c r="J313" s="42"/>
      <c r="K313" s="150">
        <v>505</v>
      </c>
    </row>
    <row r="314" spans="1:11" s="149" customFormat="1" ht="12.75">
      <c r="A314" s="109"/>
      <c r="B314" s="147">
        <v>-1680928</v>
      </c>
      <c r="C314" s="109" t="s">
        <v>169</v>
      </c>
      <c r="D314" s="109" t="s">
        <v>207</v>
      </c>
      <c r="E314" s="109"/>
      <c r="F314" s="148"/>
      <c r="G314" s="148"/>
      <c r="H314" s="145">
        <v>1409966</v>
      </c>
      <c r="I314" s="42">
        <v>-3361.856</v>
      </c>
      <c r="J314" s="42"/>
      <c r="K314" s="150">
        <v>500</v>
      </c>
    </row>
    <row r="315" spans="1:11" s="149" customFormat="1" ht="12.75">
      <c r="A315" s="109"/>
      <c r="B315" s="147">
        <v>1528870</v>
      </c>
      <c r="C315" s="109" t="s">
        <v>169</v>
      </c>
      <c r="D315" s="109" t="s">
        <v>195</v>
      </c>
      <c r="E315" s="109"/>
      <c r="F315" s="148"/>
      <c r="G315" s="148"/>
      <c r="H315" s="145">
        <v>-118904</v>
      </c>
      <c r="I315" s="42">
        <v>3057.74</v>
      </c>
      <c r="J315" s="42"/>
      <c r="K315" s="150">
        <v>500</v>
      </c>
    </row>
    <row r="316" spans="1:11" s="149" customFormat="1" ht="12.75">
      <c r="A316" s="109"/>
      <c r="B316" s="147">
        <v>-1655313</v>
      </c>
      <c r="C316" s="109" t="s">
        <v>169</v>
      </c>
      <c r="D316" s="109" t="s">
        <v>196</v>
      </c>
      <c r="E316" s="109"/>
      <c r="F316" s="148"/>
      <c r="G316" s="148"/>
      <c r="H316" s="5">
        <v>1536409</v>
      </c>
      <c r="I316" s="23">
        <v>-3344.0666666666666</v>
      </c>
      <c r="J316" s="42"/>
      <c r="K316" s="150">
        <v>495</v>
      </c>
    </row>
    <row r="317" spans="1:11" s="149" customFormat="1" ht="12.75">
      <c r="A317" s="109"/>
      <c r="B317" s="147">
        <v>1536325</v>
      </c>
      <c r="C317" s="109" t="s">
        <v>169</v>
      </c>
      <c r="D317" s="109" t="s">
        <v>197</v>
      </c>
      <c r="E317" s="109"/>
      <c r="F317" s="148"/>
      <c r="G317" s="148"/>
      <c r="H317" s="5">
        <v>84</v>
      </c>
      <c r="I317" s="23">
        <v>3103.686868686869</v>
      </c>
      <c r="J317" s="42"/>
      <c r="K317" s="150">
        <v>495</v>
      </c>
    </row>
    <row r="318" spans="1:11" s="155" customFormat="1" ht="12.75">
      <c r="A318" s="152"/>
      <c r="B318" s="90">
        <v>-84</v>
      </c>
      <c r="C318" s="152" t="s">
        <v>169</v>
      </c>
      <c r="D318" s="152" t="s">
        <v>198</v>
      </c>
      <c r="E318" s="152"/>
      <c r="F318" s="153"/>
      <c r="G318" s="153"/>
      <c r="H318" s="154"/>
      <c r="I318" s="209">
        <v>-0.1696969696969697</v>
      </c>
      <c r="J318" s="46"/>
      <c r="K318" s="43">
        <v>495</v>
      </c>
    </row>
    <row r="319" spans="9:11" ht="12.75">
      <c r="I319" s="23"/>
      <c r="J319" s="23"/>
      <c r="K319" s="43"/>
    </row>
    <row r="320" spans="9:11" ht="12.75">
      <c r="I320" s="23"/>
      <c r="J320" s="23"/>
      <c r="K320" s="43"/>
    </row>
    <row r="321" spans="9:11" ht="12.75">
      <c r="I321" s="23"/>
      <c r="J321" s="23"/>
      <c r="K321" s="43"/>
    </row>
    <row r="322" spans="9:11" ht="12.75">
      <c r="I322" s="23"/>
      <c r="J322" s="23"/>
      <c r="K322" s="210"/>
    </row>
    <row r="323" spans="1:11" s="160" customFormat="1" ht="12.75">
      <c r="A323" s="156"/>
      <c r="B323" s="157">
        <v>21</v>
      </c>
      <c r="C323" s="156" t="s">
        <v>171</v>
      </c>
      <c r="D323" s="156" t="s">
        <v>208</v>
      </c>
      <c r="E323" s="156"/>
      <c r="F323" s="158"/>
      <c r="G323" s="158"/>
      <c r="H323" s="5">
        <v>-21</v>
      </c>
      <c r="I323" s="159">
        <v>0.042</v>
      </c>
      <c r="J323" s="159"/>
      <c r="K323" s="210">
        <v>500</v>
      </c>
    </row>
    <row r="324" spans="1:11" s="160" customFormat="1" ht="12.75">
      <c r="A324" s="156"/>
      <c r="B324" s="157">
        <v>-12134583</v>
      </c>
      <c r="C324" s="156" t="s">
        <v>171</v>
      </c>
      <c r="D324" s="156" t="s">
        <v>209</v>
      </c>
      <c r="E324" s="156"/>
      <c r="F324" s="158"/>
      <c r="G324" s="158"/>
      <c r="H324" s="5">
        <v>12134562</v>
      </c>
      <c r="I324" s="159">
        <v>-24269.166</v>
      </c>
      <c r="J324" s="159"/>
      <c r="K324" s="210">
        <v>500</v>
      </c>
    </row>
    <row r="325" spans="1:11" s="160" customFormat="1" ht="12.75">
      <c r="A325" s="156"/>
      <c r="B325" s="157">
        <v>2475014</v>
      </c>
      <c r="C325" s="156" t="s">
        <v>171</v>
      </c>
      <c r="D325" s="156" t="s">
        <v>194</v>
      </c>
      <c r="E325" s="156"/>
      <c r="F325" s="158"/>
      <c r="G325" s="158"/>
      <c r="H325" s="5">
        <v>9659548</v>
      </c>
      <c r="I325" s="159">
        <v>4901.0178217821785</v>
      </c>
      <c r="J325" s="159"/>
      <c r="K325" s="210">
        <v>505</v>
      </c>
    </row>
    <row r="326" spans="1:11" s="160" customFormat="1" ht="12.75">
      <c r="A326" s="156"/>
      <c r="B326" s="157">
        <v>2707867</v>
      </c>
      <c r="C326" s="156" t="s">
        <v>171</v>
      </c>
      <c r="D326" s="156" t="s">
        <v>195</v>
      </c>
      <c r="E326" s="156"/>
      <c r="F326" s="158"/>
      <c r="G326" s="158"/>
      <c r="H326" s="5">
        <v>6951681</v>
      </c>
      <c r="I326" s="159">
        <v>5415.734</v>
      </c>
      <c r="J326" s="159"/>
      <c r="K326" s="210">
        <v>500</v>
      </c>
    </row>
    <row r="327" spans="1:11" s="160" customFormat="1" ht="12.75">
      <c r="A327" s="156"/>
      <c r="B327" s="157">
        <v>2654590</v>
      </c>
      <c r="C327" s="156" t="s">
        <v>171</v>
      </c>
      <c r="D327" s="156" t="s">
        <v>197</v>
      </c>
      <c r="E327" s="156"/>
      <c r="F327" s="158"/>
      <c r="G327" s="158"/>
      <c r="H327" s="5">
        <v>4297091</v>
      </c>
      <c r="I327" s="23">
        <v>5362.80808080808</v>
      </c>
      <c r="J327" s="159"/>
      <c r="K327" s="210">
        <v>495</v>
      </c>
    </row>
    <row r="328" spans="1:11" s="166" customFormat="1" ht="12.75">
      <c r="A328" s="161"/>
      <c r="B328" s="162">
        <v>-4297091</v>
      </c>
      <c r="C328" s="161" t="s">
        <v>171</v>
      </c>
      <c r="D328" s="161" t="s">
        <v>210</v>
      </c>
      <c r="E328" s="161"/>
      <c r="F328" s="163"/>
      <c r="G328" s="163"/>
      <c r="H328" s="164"/>
      <c r="I328" s="183">
        <v>-8680.99191919192</v>
      </c>
      <c r="J328" s="165"/>
      <c r="K328" s="210">
        <v>495</v>
      </c>
    </row>
    <row r="329" spans="1:11" s="171" customFormat="1" ht="12.75">
      <c r="A329" s="114"/>
      <c r="B329" s="167"/>
      <c r="C329" s="114"/>
      <c r="D329" s="114"/>
      <c r="E329" s="114"/>
      <c r="F329" s="168"/>
      <c r="G329" s="168"/>
      <c r="H329" s="169"/>
      <c r="I329" s="170"/>
      <c r="J329" s="170"/>
      <c r="K329" s="172"/>
    </row>
    <row r="330" spans="1:11" s="171" customFormat="1" ht="12.75">
      <c r="A330" s="114"/>
      <c r="B330" s="167"/>
      <c r="C330" s="114"/>
      <c r="D330" s="114"/>
      <c r="E330" s="114"/>
      <c r="F330" s="168"/>
      <c r="G330" s="168"/>
      <c r="H330" s="169"/>
      <c r="I330" s="170"/>
      <c r="J330" s="170"/>
      <c r="K330" s="172"/>
    </row>
    <row r="331" spans="1:11" s="16" customFormat="1" ht="12.75">
      <c r="A331" s="13"/>
      <c r="B331" s="173">
        <v>2019950</v>
      </c>
      <c r="C331" s="174" t="s">
        <v>211</v>
      </c>
      <c r="D331" s="174" t="s">
        <v>175</v>
      </c>
      <c r="E331" s="143"/>
      <c r="F331" s="144"/>
      <c r="G331" s="144"/>
      <c r="H331" s="145">
        <v>-2019950</v>
      </c>
      <c r="I331" s="42">
        <v>3922.233009708738</v>
      </c>
      <c r="J331" s="42"/>
      <c r="K331" s="43">
        <v>515</v>
      </c>
    </row>
    <row r="332" spans="1:11" s="16" customFormat="1" ht="12.75">
      <c r="A332" s="13"/>
      <c r="B332" s="175">
        <v>1817475</v>
      </c>
      <c r="C332" s="174" t="s">
        <v>211</v>
      </c>
      <c r="D332" s="174" t="s">
        <v>178</v>
      </c>
      <c r="E332" s="143"/>
      <c r="F332" s="144"/>
      <c r="G332" s="144"/>
      <c r="H332" s="145">
        <v>-3837425</v>
      </c>
      <c r="I332" s="42">
        <v>3495.144230769231</v>
      </c>
      <c r="J332" s="42"/>
      <c r="K332" s="43">
        <v>520</v>
      </c>
    </row>
    <row r="333" spans="1:11" s="16" customFormat="1" ht="12.75">
      <c r="A333" s="13"/>
      <c r="B333" s="175">
        <v>1578250</v>
      </c>
      <c r="C333" s="174" t="s">
        <v>211</v>
      </c>
      <c r="D333" s="174" t="s">
        <v>183</v>
      </c>
      <c r="E333" s="143"/>
      <c r="F333" s="144"/>
      <c r="G333" s="144"/>
      <c r="H333" s="145">
        <v>-5415675</v>
      </c>
      <c r="I333" s="42">
        <v>3035.096153846154</v>
      </c>
      <c r="J333" s="42"/>
      <c r="K333" s="43">
        <v>520</v>
      </c>
    </row>
    <row r="334" spans="1:11" s="16" customFormat="1" ht="12.75">
      <c r="A334" s="13"/>
      <c r="B334" s="175">
        <v>1325150</v>
      </c>
      <c r="C334" s="174" t="s">
        <v>211</v>
      </c>
      <c r="D334" s="174" t="s">
        <v>184</v>
      </c>
      <c r="E334" s="143"/>
      <c r="F334" s="144"/>
      <c r="G334" s="144"/>
      <c r="H334" s="145">
        <v>-6740825</v>
      </c>
      <c r="I334" s="42">
        <v>2573.106796116505</v>
      </c>
      <c r="J334" s="42"/>
      <c r="K334" s="43">
        <v>515</v>
      </c>
    </row>
    <row r="335" spans="1:11" s="16" customFormat="1" ht="12.75">
      <c r="A335" s="13"/>
      <c r="B335" s="176">
        <v>-19079085</v>
      </c>
      <c r="C335" s="174" t="s">
        <v>211</v>
      </c>
      <c r="D335" s="174" t="s">
        <v>204</v>
      </c>
      <c r="E335" s="143"/>
      <c r="F335" s="144"/>
      <c r="G335" s="144"/>
      <c r="H335" s="145">
        <v>12338260</v>
      </c>
      <c r="I335" s="177">
        <v>-37046.76699029126</v>
      </c>
      <c r="J335" s="177"/>
      <c r="K335" s="43">
        <v>515</v>
      </c>
    </row>
    <row r="336" spans="1:11" s="16" customFormat="1" ht="12.75">
      <c r="A336" s="13"/>
      <c r="B336" s="175">
        <v>1419475</v>
      </c>
      <c r="C336" s="174" t="s">
        <v>211</v>
      </c>
      <c r="D336" s="174" t="s">
        <v>185</v>
      </c>
      <c r="E336" s="143"/>
      <c r="F336" s="144"/>
      <c r="G336" s="144"/>
      <c r="H336" s="145">
        <v>10918785</v>
      </c>
      <c r="I336" s="42">
        <v>2756.26213592233</v>
      </c>
      <c r="J336" s="42"/>
      <c r="K336" s="43">
        <v>515</v>
      </c>
    </row>
    <row r="337" spans="1:11" s="16" customFormat="1" ht="12.75">
      <c r="A337" s="13"/>
      <c r="B337" s="175">
        <v>1379570</v>
      </c>
      <c r="C337" s="174" t="s">
        <v>211</v>
      </c>
      <c r="D337" s="174" t="s">
        <v>186</v>
      </c>
      <c r="E337" s="143"/>
      <c r="F337" s="144"/>
      <c r="G337" s="144"/>
      <c r="H337" s="145">
        <v>9539215</v>
      </c>
      <c r="I337" s="42">
        <v>2653.019230769231</v>
      </c>
      <c r="J337" s="42"/>
      <c r="K337" s="43">
        <v>520</v>
      </c>
    </row>
    <row r="338" spans="1:11" s="16" customFormat="1" ht="12.75">
      <c r="A338" s="13"/>
      <c r="B338" s="175">
        <v>1602350</v>
      </c>
      <c r="C338" s="174" t="s">
        <v>211</v>
      </c>
      <c r="D338" s="174" t="s">
        <v>189</v>
      </c>
      <c r="E338" s="143"/>
      <c r="F338" s="144"/>
      <c r="G338" s="144"/>
      <c r="H338" s="145">
        <v>7936865</v>
      </c>
      <c r="I338" s="42">
        <v>3172.970297029703</v>
      </c>
      <c r="J338" s="42"/>
      <c r="K338" s="43">
        <v>505</v>
      </c>
    </row>
    <row r="339" spans="1:11" s="16" customFormat="1" ht="12.75">
      <c r="A339" s="13"/>
      <c r="B339" s="175">
        <v>2305220</v>
      </c>
      <c r="C339" s="174" t="s">
        <v>211</v>
      </c>
      <c r="D339" s="174" t="s">
        <v>190</v>
      </c>
      <c r="E339" s="143"/>
      <c r="F339" s="144"/>
      <c r="G339" s="144"/>
      <c r="H339" s="145">
        <v>5631645</v>
      </c>
      <c r="I339" s="42">
        <v>4610.44</v>
      </c>
      <c r="J339" s="42"/>
      <c r="K339" s="43">
        <v>500</v>
      </c>
    </row>
    <row r="340" spans="1:11" s="16" customFormat="1" ht="12.75">
      <c r="A340" s="13"/>
      <c r="B340" s="175">
        <v>-4692081</v>
      </c>
      <c r="C340" s="174" t="s">
        <v>211</v>
      </c>
      <c r="D340" s="174" t="s">
        <v>191</v>
      </c>
      <c r="E340" s="143"/>
      <c r="F340" s="178" t="s">
        <v>192</v>
      </c>
      <c r="G340" s="178" t="s">
        <v>193</v>
      </c>
      <c r="H340" s="145">
        <v>10323726</v>
      </c>
      <c r="I340" s="42">
        <v>-9291.249504950494</v>
      </c>
      <c r="J340" s="42"/>
      <c r="K340" s="43">
        <v>505</v>
      </c>
    </row>
    <row r="341" spans="1:11" s="16" customFormat="1" ht="12.75">
      <c r="A341" s="13"/>
      <c r="B341" s="175">
        <v>2559326</v>
      </c>
      <c r="C341" s="174" t="s">
        <v>211</v>
      </c>
      <c r="D341" s="174" t="s">
        <v>194</v>
      </c>
      <c r="E341" s="143"/>
      <c r="F341" s="144"/>
      <c r="G341" s="144"/>
      <c r="H341" s="145">
        <v>7764400</v>
      </c>
      <c r="I341" s="42">
        <v>5067.972277227723</v>
      </c>
      <c r="J341" s="42"/>
      <c r="K341" s="43">
        <v>505</v>
      </c>
    </row>
    <row r="342" spans="1:11" s="16" customFormat="1" ht="12.75">
      <c r="A342" s="13"/>
      <c r="B342" s="175">
        <v>2367149</v>
      </c>
      <c r="C342" s="174" t="s">
        <v>211</v>
      </c>
      <c r="D342" s="174" t="s">
        <v>195</v>
      </c>
      <c r="E342" s="143"/>
      <c r="F342" s="144"/>
      <c r="G342" s="144"/>
      <c r="H342" s="145">
        <v>5397251</v>
      </c>
      <c r="I342" s="42">
        <v>4734.298</v>
      </c>
      <c r="J342" s="42"/>
      <c r="K342" s="43">
        <v>500</v>
      </c>
    </row>
    <row r="343" spans="1:11" s="16" customFormat="1" ht="12.75">
      <c r="A343" s="13"/>
      <c r="B343" s="175">
        <v>3284658</v>
      </c>
      <c r="C343" s="174" t="s">
        <v>211</v>
      </c>
      <c r="D343" s="174" t="s">
        <v>197</v>
      </c>
      <c r="E343" s="143"/>
      <c r="F343" s="144"/>
      <c r="G343" s="144"/>
      <c r="H343" s="5">
        <v>2112593</v>
      </c>
      <c r="I343" s="23">
        <v>6635.672727272728</v>
      </c>
      <c r="J343" s="42"/>
      <c r="K343" s="43">
        <v>495</v>
      </c>
    </row>
    <row r="344" spans="1:11" s="47" customFormat="1" ht="12.75">
      <c r="A344" s="12"/>
      <c r="B344" s="179">
        <v>-2112593</v>
      </c>
      <c r="C344" s="180" t="s">
        <v>211</v>
      </c>
      <c r="D344" s="180" t="s">
        <v>212</v>
      </c>
      <c r="E344" s="181"/>
      <c r="F344" s="182"/>
      <c r="G344" s="182"/>
      <c r="H344" s="154"/>
      <c r="I344" s="183">
        <v>-4267.864646464646</v>
      </c>
      <c r="J344" s="183"/>
      <c r="K344" s="43">
        <v>495</v>
      </c>
    </row>
    <row r="345" spans="9:11" ht="12.75">
      <c r="I345" s="23"/>
      <c r="J345" s="23"/>
      <c r="K345" s="43"/>
    </row>
    <row r="346" spans="9:11" ht="12.75">
      <c r="I346" s="23"/>
      <c r="J346" s="23"/>
      <c r="K346" s="43"/>
    </row>
    <row r="347" spans="9:11" ht="12.75">
      <c r="I347" s="23"/>
      <c r="J347" s="23"/>
      <c r="K347" s="43"/>
    </row>
    <row r="348" spans="2:11" ht="12.75">
      <c r="B348" s="8">
        <v>-4717657</v>
      </c>
      <c r="C348" s="211" t="s">
        <v>218</v>
      </c>
      <c r="D348" s="211" t="s">
        <v>196</v>
      </c>
      <c r="E348" s="211"/>
      <c r="F348" s="212" t="s">
        <v>192</v>
      </c>
      <c r="G348" s="212" t="s">
        <v>31</v>
      </c>
      <c r="H348" s="5">
        <v>4717657</v>
      </c>
      <c r="I348" s="23">
        <v>-9530.620202020202</v>
      </c>
      <c r="J348" s="23"/>
      <c r="K348" s="43">
        <v>495</v>
      </c>
    </row>
    <row r="349" spans="2:11" ht="12.75">
      <c r="B349" s="8">
        <v>1181750</v>
      </c>
      <c r="C349" s="211" t="s">
        <v>218</v>
      </c>
      <c r="D349" s="211" t="s">
        <v>197</v>
      </c>
      <c r="E349" s="211"/>
      <c r="F349" s="212"/>
      <c r="G349" s="212"/>
      <c r="H349" s="5">
        <v>3535907</v>
      </c>
      <c r="I349" s="23">
        <v>2387.373737373737</v>
      </c>
      <c r="J349" s="23"/>
      <c r="K349" s="43">
        <v>495</v>
      </c>
    </row>
    <row r="350" spans="1:11" s="47" customFormat="1" ht="12.75">
      <c r="A350" s="12"/>
      <c r="B350" s="213">
        <v>-3535907</v>
      </c>
      <c r="C350" s="181" t="s">
        <v>218</v>
      </c>
      <c r="D350" s="181" t="s">
        <v>212</v>
      </c>
      <c r="E350" s="181"/>
      <c r="F350" s="182"/>
      <c r="G350" s="182"/>
      <c r="H350" s="44"/>
      <c r="I350" s="183">
        <v>-7143.246464646465</v>
      </c>
      <c r="J350" s="46"/>
      <c r="K350" s="43">
        <v>495</v>
      </c>
    </row>
    <row r="351" spans="9:11" ht="12.75">
      <c r="I351" s="23"/>
      <c r="J351" s="23"/>
      <c r="K351" s="43">
        <v>495</v>
      </c>
    </row>
    <row r="352" spans="1:11" ht="12.75">
      <c r="A352" s="13"/>
      <c r="B352" s="175"/>
      <c r="C352" s="174"/>
      <c r="D352" s="174"/>
      <c r="E352" s="174"/>
      <c r="F352" s="178"/>
      <c r="G352" s="178"/>
      <c r="H352" s="30"/>
      <c r="I352" s="42"/>
      <c r="J352" s="42"/>
      <c r="K352" s="43">
        <v>495</v>
      </c>
    </row>
    <row r="353" spans="1:11" ht="12.75">
      <c r="A353" s="13"/>
      <c r="B353" s="175"/>
      <c r="C353" s="174"/>
      <c r="D353" s="174"/>
      <c r="E353" s="174"/>
      <c r="F353" s="178"/>
      <c r="G353" s="178"/>
      <c r="H353" s="30"/>
      <c r="I353" s="42"/>
      <c r="J353" s="42"/>
      <c r="K353" s="43">
        <v>495</v>
      </c>
    </row>
    <row r="354" spans="1:11" ht="13.5" thickBot="1">
      <c r="A354" s="68"/>
      <c r="B354" s="184">
        <v>525000</v>
      </c>
      <c r="C354" s="97" t="s">
        <v>213</v>
      </c>
      <c r="D354" s="97"/>
      <c r="E354" s="97"/>
      <c r="F354" s="185"/>
      <c r="G354" s="185"/>
      <c r="H354" s="99"/>
      <c r="I354" s="72">
        <v>1060.6060606060605</v>
      </c>
      <c r="J354" s="72"/>
      <c r="K354" s="43">
        <v>495</v>
      </c>
    </row>
    <row r="355" spans="1:11" ht="12.75">
      <c r="A355" s="13"/>
      <c r="B355" s="186"/>
      <c r="I355" s="23"/>
      <c r="J355" s="23"/>
      <c r="K355" s="43"/>
    </row>
    <row r="356" spans="1:11" ht="12.75">
      <c r="A356" s="13"/>
      <c r="B356" s="186">
        <v>525000</v>
      </c>
      <c r="C356" s="1" t="s">
        <v>214</v>
      </c>
      <c r="D356" s="1" t="s">
        <v>215</v>
      </c>
      <c r="F356" s="28" t="s">
        <v>216</v>
      </c>
      <c r="G356" s="28" t="s">
        <v>10</v>
      </c>
      <c r="H356" s="5">
        <v>-525000</v>
      </c>
      <c r="I356" s="23">
        <v>1060.6060606060605</v>
      </c>
      <c r="J356" s="23"/>
      <c r="K356" s="43">
        <v>495</v>
      </c>
    </row>
    <row r="357" spans="1:11" s="47" customFormat="1" ht="12.75">
      <c r="A357" s="12"/>
      <c r="B357" s="187">
        <v>525000</v>
      </c>
      <c r="C357" s="12"/>
      <c r="D357" s="12" t="s">
        <v>215</v>
      </c>
      <c r="E357" s="12"/>
      <c r="F357" s="19"/>
      <c r="G357" s="19"/>
      <c r="H357" s="44">
        <v>0</v>
      </c>
      <c r="I357" s="46">
        <v>1060.6060606060605</v>
      </c>
      <c r="J357" s="46"/>
      <c r="K357" s="43">
        <v>495</v>
      </c>
    </row>
    <row r="358" spans="1:11" ht="12.75">
      <c r="A358" s="13"/>
      <c r="I358" s="23"/>
      <c r="J358" s="23"/>
      <c r="K358" s="43"/>
    </row>
    <row r="359" spans="9:11" ht="12.75">
      <c r="I359" s="23"/>
      <c r="K359" s="2"/>
    </row>
    <row r="360" spans="9:11" ht="12.75">
      <c r="I360" s="23"/>
      <c r="K360" s="2"/>
    </row>
    <row r="361" spans="9:11" ht="12.75" hidden="1">
      <c r="I361" s="23"/>
      <c r="K361" s="2"/>
    </row>
    <row r="362" spans="9:11" ht="12.75" hidden="1">
      <c r="I362" s="23"/>
      <c r="K362" s="2"/>
    </row>
    <row r="363" spans="9:11" ht="12.75" hidden="1">
      <c r="I363" s="23"/>
      <c r="K363" s="2"/>
    </row>
    <row r="364" spans="9:11" ht="12.75" hidden="1">
      <c r="I364" s="23"/>
      <c r="K364" s="2"/>
    </row>
    <row r="365" spans="9:11" ht="12.75" hidden="1">
      <c r="I365" s="23"/>
      <c r="K365" s="2"/>
    </row>
    <row r="366" spans="9:11" ht="12.75" hidden="1">
      <c r="I366" s="23"/>
      <c r="K366" s="2"/>
    </row>
    <row r="367" spans="9:11" ht="12.75" hidden="1">
      <c r="I367" s="23"/>
      <c r="K367" s="2"/>
    </row>
    <row r="368" spans="9:11" ht="12.75" hidden="1">
      <c r="I368" s="23"/>
      <c r="K368" s="2"/>
    </row>
    <row r="369" spans="9:11" ht="12.75" hidden="1">
      <c r="I369" s="23"/>
      <c r="K369" s="2"/>
    </row>
    <row r="370" spans="9:11" ht="12.75" hidden="1">
      <c r="I370" s="23"/>
      <c r="K370" s="2"/>
    </row>
    <row r="371" spans="9:11" ht="12.75" hidden="1">
      <c r="I371" s="23"/>
      <c r="K371" s="2"/>
    </row>
    <row r="372" spans="9:11" ht="12.75" hidden="1">
      <c r="I372" s="23"/>
      <c r="K372" s="2"/>
    </row>
    <row r="373" spans="9:11" ht="12.75" hidden="1">
      <c r="I373" s="23"/>
      <c r="K373" s="2"/>
    </row>
    <row r="374" spans="9:11" ht="12.75" hidden="1">
      <c r="I374" s="23"/>
      <c r="K374" s="2"/>
    </row>
    <row r="375" spans="9:11" ht="12.75" hidden="1">
      <c r="I375" s="23"/>
      <c r="K375" s="2"/>
    </row>
    <row r="376" spans="9:11" ht="12.75" hidden="1">
      <c r="I376" s="23"/>
      <c r="K376" s="2"/>
    </row>
    <row r="377" spans="9:11" ht="12.75" hidden="1">
      <c r="I377" s="23"/>
      <c r="K377" s="2"/>
    </row>
    <row r="378" spans="9:11" ht="12.75" hidden="1">
      <c r="I378" s="23"/>
      <c r="K378" s="2"/>
    </row>
    <row r="379" spans="9:11" ht="12.75" hidden="1">
      <c r="I379" s="23"/>
      <c r="K379" s="2"/>
    </row>
    <row r="380" spans="9:11" ht="12.75" hidden="1">
      <c r="I380" s="23"/>
      <c r="K380" s="2"/>
    </row>
    <row r="381" spans="9:11" ht="12.75" hidden="1">
      <c r="I381" s="23"/>
      <c r="K381" s="2"/>
    </row>
    <row r="382" spans="9:11" ht="12.75" hidden="1">
      <c r="I382" s="23"/>
      <c r="K382" s="2"/>
    </row>
    <row r="383" spans="9:11" ht="12.75" hidden="1">
      <c r="I383" s="23"/>
      <c r="K383" s="2"/>
    </row>
    <row r="384" spans="9:11" ht="12.75" hidden="1">
      <c r="I384" s="23"/>
      <c r="K384" s="2"/>
    </row>
    <row r="385" spans="9:11" ht="12.75" hidden="1">
      <c r="I385" s="23"/>
      <c r="K385" s="2"/>
    </row>
    <row r="386" spans="9:11" ht="12.75" hidden="1">
      <c r="I386" s="23"/>
      <c r="K386" s="2"/>
    </row>
    <row r="387" spans="9:11" ht="12.75" hidden="1">
      <c r="I387" s="23"/>
      <c r="K387" s="2"/>
    </row>
    <row r="388" spans="9:11" ht="12.75" hidden="1">
      <c r="I388" s="23"/>
      <c r="K388" s="2"/>
    </row>
    <row r="389" spans="9:11" ht="12.75" hidden="1">
      <c r="I389" s="23"/>
      <c r="K389" s="2"/>
    </row>
    <row r="390" spans="9:11" ht="12.75" hidden="1">
      <c r="I390" s="23"/>
      <c r="K390" s="2"/>
    </row>
    <row r="391" spans="9:11" ht="12.75" hidden="1">
      <c r="I391" s="23"/>
      <c r="K391" s="2"/>
    </row>
    <row r="392" spans="9:11" ht="12.75" hidden="1">
      <c r="I392" s="23"/>
      <c r="K392" s="2"/>
    </row>
    <row r="393" spans="9:11" ht="12.75" hidden="1">
      <c r="I393" s="23"/>
      <c r="K393" s="2"/>
    </row>
    <row r="394" spans="9:11" ht="12.75" hidden="1">
      <c r="I394" s="23"/>
      <c r="K394" s="2"/>
    </row>
    <row r="395" spans="9:11" ht="12.75" hidden="1">
      <c r="I395" s="23"/>
      <c r="K395" s="2"/>
    </row>
    <row r="396" spans="9:11" ht="12.75" hidden="1">
      <c r="I396" s="23"/>
      <c r="K396" s="2"/>
    </row>
    <row r="397" spans="9:11" ht="12.75" hidden="1">
      <c r="I397" s="23"/>
      <c r="K397" s="2"/>
    </row>
    <row r="398" spans="9:11" ht="12.75" hidden="1">
      <c r="I398" s="23"/>
      <c r="K398" s="2"/>
    </row>
    <row r="399" spans="9:11" ht="12.75" hidden="1">
      <c r="I399" s="23"/>
      <c r="K399" s="2"/>
    </row>
    <row r="400" spans="9:11" ht="12.75" hidden="1">
      <c r="I400" s="23"/>
      <c r="K400" s="2"/>
    </row>
    <row r="401" spans="9:11" ht="12.75" hidden="1">
      <c r="I401" s="23"/>
      <c r="K401" s="2"/>
    </row>
    <row r="402" spans="9:11" ht="12.75" hidden="1">
      <c r="I402" s="23"/>
      <c r="K402" s="2"/>
    </row>
    <row r="403" spans="9:11" ht="12.75" hidden="1">
      <c r="I403" s="23"/>
      <c r="K403" s="2"/>
    </row>
    <row r="404" spans="9:11" ht="12.75" hidden="1">
      <c r="I404" s="23"/>
      <c r="K404" s="2"/>
    </row>
    <row r="405" spans="9:11" ht="12.75" hidden="1">
      <c r="I405" s="23"/>
      <c r="K405" s="2"/>
    </row>
    <row r="406" spans="9:11" ht="12.75" hidden="1">
      <c r="I406" s="23"/>
      <c r="K406" s="2"/>
    </row>
    <row r="407" spans="9:11" ht="12.75" hidden="1">
      <c r="I407" s="23"/>
      <c r="K407" s="2"/>
    </row>
    <row r="408" spans="9:11" ht="12.75" hidden="1">
      <c r="I408" s="23"/>
      <c r="K408" s="2"/>
    </row>
    <row r="409" spans="9:11" ht="12.75" hidden="1">
      <c r="I409" s="23"/>
      <c r="K409" s="2"/>
    </row>
    <row r="410" spans="9:11" ht="12.75" hidden="1">
      <c r="I410" s="23"/>
      <c r="K410" s="2"/>
    </row>
    <row r="411" spans="9:11" ht="12.75" hidden="1">
      <c r="I411" s="23"/>
      <c r="K411" s="2"/>
    </row>
    <row r="412" spans="2:11" ht="12.75" hidden="1">
      <c r="B412" s="33"/>
      <c r="C412" s="34"/>
      <c r="D412" s="13"/>
      <c r="E412" s="34"/>
      <c r="G412" s="32"/>
      <c r="I412" s="23"/>
      <c r="K412" s="2"/>
    </row>
    <row r="413" spans="2:11" ht="12.75" hidden="1">
      <c r="B413" s="35"/>
      <c r="C413" s="13"/>
      <c r="D413" s="13"/>
      <c r="E413" s="36"/>
      <c r="G413" s="37"/>
      <c r="I413" s="23"/>
      <c r="K413" s="2"/>
    </row>
    <row r="414" spans="2:11" ht="12.75" hidden="1">
      <c r="B414" s="30"/>
      <c r="C414" s="13"/>
      <c r="D414" s="13"/>
      <c r="E414" s="13"/>
      <c r="G414" s="31"/>
      <c r="I414" s="23"/>
      <c r="K414" s="2"/>
    </row>
    <row r="415" spans="1:11" s="16" customFormat="1" ht="12.75" hidden="1">
      <c r="A415" s="13"/>
      <c r="B415" s="30"/>
      <c r="C415" s="13"/>
      <c r="D415" s="13"/>
      <c r="E415" s="13"/>
      <c r="F415" s="28"/>
      <c r="G415" s="31"/>
      <c r="H415" s="5"/>
      <c r="I415" s="42"/>
      <c r="K415" s="43"/>
    </row>
    <row r="416" spans="3:11" ht="12.75" hidden="1">
      <c r="C416" s="13"/>
      <c r="D416" s="13"/>
      <c r="I416" s="23"/>
      <c r="K416" s="2"/>
    </row>
    <row r="417" spans="9:11" ht="12.75" hidden="1">
      <c r="I417" s="23"/>
      <c r="K417" s="2"/>
    </row>
    <row r="418" spans="9:11" ht="12.75" hidden="1">
      <c r="I418" s="23"/>
      <c r="K418" s="2"/>
    </row>
    <row r="419" spans="2:12" ht="12.75" hidden="1">
      <c r="B419" s="38"/>
      <c r="C419" s="39"/>
      <c r="D419" s="39"/>
      <c r="E419" s="39"/>
      <c r="G419" s="40"/>
      <c r="I419" s="23"/>
      <c r="J419" s="38"/>
      <c r="K419" s="38"/>
      <c r="L419" s="41"/>
    </row>
    <row r="420" spans="9:11" ht="12.75" hidden="1">
      <c r="I420" s="23"/>
      <c r="K420" s="2"/>
    </row>
    <row r="421" spans="9:11" ht="12.75" hidden="1">
      <c r="I421" s="23"/>
      <c r="K421" s="2"/>
    </row>
    <row r="422" spans="9:11" ht="12.75" hidden="1">
      <c r="I422" s="23"/>
      <c r="K422" s="2"/>
    </row>
    <row r="423" spans="9:11" ht="12.75" hidden="1">
      <c r="I423" s="23"/>
      <c r="K423" s="2"/>
    </row>
    <row r="424" spans="9:11" ht="12.75" hidden="1">
      <c r="I424" s="23"/>
      <c r="K424" s="2"/>
    </row>
    <row r="425" spans="9:11" ht="12.75" hidden="1">
      <c r="I425" s="23"/>
      <c r="K425" s="2"/>
    </row>
    <row r="426" spans="9:11" ht="12.75" hidden="1">
      <c r="I426" s="23"/>
      <c r="K426" s="2"/>
    </row>
    <row r="427" spans="9:11" ht="12.75" hidden="1">
      <c r="I427" s="23"/>
      <c r="K427" s="2"/>
    </row>
    <row r="428" spans="8:11" ht="12.75" hidden="1">
      <c r="H428" s="5">
        <v>0</v>
      </c>
      <c r="I428" s="23">
        <v>0</v>
      </c>
      <c r="K428" s="2">
        <v>500</v>
      </c>
    </row>
    <row r="429" spans="8:11" ht="12.75" hidden="1">
      <c r="H429" s="5">
        <v>0</v>
      </c>
      <c r="I429" s="23">
        <v>0</v>
      </c>
      <c r="K429" s="2">
        <v>500</v>
      </c>
    </row>
    <row r="430" spans="8:11" ht="12.75" hidden="1">
      <c r="H430" s="5">
        <v>0</v>
      </c>
      <c r="I430" s="23">
        <v>0</v>
      </c>
      <c r="K430" s="2">
        <v>500</v>
      </c>
    </row>
    <row r="431" spans="8:11" ht="12.75" hidden="1">
      <c r="H431" s="5">
        <v>0</v>
      </c>
      <c r="I431" s="23">
        <v>0</v>
      </c>
      <c r="K431" s="2">
        <v>500</v>
      </c>
    </row>
    <row r="432" spans="8:11" ht="12.75" hidden="1">
      <c r="H432" s="5">
        <v>0</v>
      </c>
      <c r="I432" s="23">
        <v>0</v>
      </c>
      <c r="K432" s="2">
        <v>500</v>
      </c>
    </row>
    <row r="433" spans="8:11" ht="12.75" hidden="1">
      <c r="H433" s="5">
        <v>0</v>
      </c>
      <c r="I433" s="23">
        <v>0</v>
      </c>
      <c r="K433" s="2">
        <v>500</v>
      </c>
    </row>
    <row r="434" spans="8:11" ht="12.75" hidden="1">
      <c r="H434" s="5">
        <v>0</v>
      </c>
      <c r="I434" s="23">
        <v>0</v>
      </c>
      <c r="K434" s="2">
        <v>500</v>
      </c>
    </row>
    <row r="435" spans="8:11" ht="12.75" hidden="1">
      <c r="H435" s="5">
        <v>0</v>
      </c>
      <c r="I435" s="23">
        <v>0</v>
      </c>
      <c r="K435" s="2">
        <v>500</v>
      </c>
    </row>
    <row r="436" spans="8:11" ht="12.75" hidden="1">
      <c r="H436" s="5">
        <v>0</v>
      </c>
      <c r="I436" s="23">
        <v>0</v>
      </c>
      <c r="K436" s="2">
        <v>500</v>
      </c>
    </row>
    <row r="437" spans="8:11" ht="12.75" hidden="1">
      <c r="H437" s="5">
        <v>0</v>
      </c>
      <c r="I437" s="23">
        <v>0</v>
      </c>
      <c r="K437" s="2">
        <v>500</v>
      </c>
    </row>
    <row r="438" spans="8:11" ht="12.75" hidden="1">
      <c r="H438" s="5">
        <v>0</v>
      </c>
      <c r="I438" s="23">
        <v>0</v>
      </c>
      <c r="K438" s="2">
        <v>500</v>
      </c>
    </row>
    <row r="439" spans="8:11" ht="12.75" hidden="1">
      <c r="H439" s="5">
        <v>0</v>
      </c>
      <c r="I439" s="23">
        <v>0</v>
      </c>
      <c r="K439" s="2">
        <v>500</v>
      </c>
    </row>
    <row r="440" spans="8:11" ht="12.75" hidden="1">
      <c r="H440" s="5">
        <v>0</v>
      </c>
      <c r="I440" s="23">
        <v>0</v>
      </c>
      <c r="K440" s="2">
        <v>500</v>
      </c>
    </row>
    <row r="441" spans="8:11" ht="12.75" hidden="1">
      <c r="H441" s="5">
        <v>0</v>
      </c>
      <c r="I441" s="23">
        <v>0</v>
      </c>
      <c r="K441" s="2">
        <v>500</v>
      </c>
    </row>
    <row r="442" spans="8:11" ht="12.75" hidden="1">
      <c r="H442" s="5">
        <v>0</v>
      </c>
      <c r="I442" s="23">
        <v>0</v>
      </c>
      <c r="K442" s="2">
        <v>500</v>
      </c>
    </row>
    <row r="443" spans="8:11" ht="12.75" hidden="1">
      <c r="H443" s="5">
        <v>0</v>
      </c>
      <c r="I443" s="23">
        <v>0</v>
      </c>
      <c r="K443" s="2">
        <v>500</v>
      </c>
    </row>
    <row r="444" spans="8:11" ht="12.75" hidden="1">
      <c r="H444" s="5">
        <v>0</v>
      </c>
      <c r="I444" s="23">
        <v>0</v>
      </c>
      <c r="K444" s="2">
        <v>500</v>
      </c>
    </row>
    <row r="445" spans="8:11" ht="12.75" hidden="1">
      <c r="H445" s="5">
        <v>0</v>
      </c>
      <c r="I445" s="23">
        <v>0</v>
      </c>
      <c r="K445" s="2">
        <v>500</v>
      </c>
    </row>
    <row r="446" spans="8:11" ht="12.75" hidden="1">
      <c r="H446" s="5">
        <v>0</v>
      </c>
      <c r="I446" s="23">
        <v>0</v>
      </c>
      <c r="K446" s="2">
        <v>500</v>
      </c>
    </row>
    <row r="447" spans="8:11" ht="12.75" hidden="1">
      <c r="H447" s="5">
        <v>0</v>
      </c>
      <c r="I447" s="23">
        <v>0</v>
      </c>
      <c r="K447" s="2">
        <v>500</v>
      </c>
    </row>
    <row r="448" spans="8:11" ht="12.75" hidden="1">
      <c r="H448" s="5">
        <v>0</v>
      </c>
      <c r="I448" s="23">
        <v>0</v>
      </c>
      <c r="K448" s="2">
        <v>500</v>
      </c>
    </row>
    <row r="449" spans="8:11" ht="12.75" hidden="1">
      <c r="H449" s="5">
        <v>0</v>
      </c>
      <c r="I449" s="23">
        <v>0</v>
      </c>
      <c r="K449" s="2">
        <v>500</v>
      </c>
    </row>
    <row r="450" spans="8:11" ht="12.75" hidden="1">
      <c r="H450" s="5">
        <v>0</v>
      </c>
      <c r="I450" s="23">
        <v>0</v>
      </c>
      <c r="K450" s="2">
        <v>500</v>
      </c>
    </row>
    <row r="451" spans="8:11" ht="12.75" hidden="1">
      <c r="H451" s="5">
        <v>0</v>
      </c>
      <c r="I451" s="23">
        <v>0</v>
      </c>
      <c r="K451" s="2">
        <v>500</v>
      </c>
    </row>
    <row r="452" spans="8:11" ht="12.75" hidden="1">
      <c r="H452" s="5">
        <v>0</v>
      </c>
      <c r="I452" s="23">
        <v>0</v>
      </c>
      <c r="K452" s="2">
        <v>500</v>
      </c>
    </row>
    <row r="453" spans="8:11" ht="12.75" hidden="1">
      <c r="H453" s="5">
        <v>0</v>
      </c>
      <c r="I453" s="23">
        <v>0</v>
      </c>
      <c r="K453" s="2">
        <v>500</v>
      </c>
    </row>
    <row r="454" spans="8:11" ht="12.75" hidden="1">
      <c r="H454" s="5">
        <v>0</v>
      </c>
      <c r="I454" s="23">
        <v>0</v>
      </c>
      <c r="K454" s="2">
        <v>500</v>
      </c>
    </row>
    <row r="455" spans="8:11" ht="12.75" hidden="1">
      <c r="H455" s="5">
        <v>0</v>
      </c>
      <c r="I455" s="23">
        <v>0</v>
      </c>
      <c r="K455" s="2">
        <v>500</v>
      </c>
    </row>
    <row r="456" spans="8:11" ht="12.75" hidden="1">
      <c r="H456" s="5">
        <v>0</v>
      </c>
      <c r="I456" s="23">
        <v>0</v>
      </c>
      <c r="K456" s="2">
        <v>500</v>
      </c>
    </row>
    <row r="457" spans="8:11" ht="12.75" hidden="1">
      <c r="H457" s="5">
        <v>0</v>
      </c>
      <c r="I457" s="23">
        <v>0</v>
      </c>
      <c r="K457" s="2">
        <v>500</v>
      </c>
    </row>
    <row r="458" spans="8:11" ht="12.75" hidden="1">
      <c r="H458" s="5">
        <v>0</v>
      </c>
      <c r="I458" s="23">
        <v>0</v>
      </c>
      <c r="K458" s="2">
        <v>500</v>
      </c>
    </row>
    <row r="459" spans="8:11" ht="12.75" hidden="1">
      <c r="H459" s="5">
        <v>0</v>
      </c>
      <c r="I459" s="23">
        <v>0</v>
      </c>
      <c r="K459" s="2">
        <v>500</v>
      </c>
    </row>
    <row r="460" spans="8:11" ht="12.75" hidden="1">
      <c r="H460" s="5">
        <v>0</v>
      </c>
      <c r="I460" s="23">
        <v>0</v>
      </c>
      <c r="K460" s="2">
        <v>500</v>
      </c>
    </row>
    <row r="461" spans="8:11" ht="12.75" hidden="1">
      <c r="H461" s="5">
        <v>0</v>
      </c>
      <c r="I461" s="23">
        <v>0</v>
      </c>
      <c r="K461" s="2">
        <v>500</v>
      </c>
    </row>
    <row r="462" spans="8:11" ht="12.75" hidden="1">
      <c r="H462" s="5">
        <v>0</v>
      </c>
      <c r="I462" s="23">
        <v>0</v>
      </c>
      <c r="K462" s="2">
        <v>500</v>
      </c>
    </row>
    <row r="463" spans="8:11" ht="12.75" hidden="1">
      <c r="H463" s="5">
        <v>0</v>
      </c>
      <c r="I463" s="23">
        <v>0</v>
      </c>
      <c r="K463" s="2">
        <v>500</v>
      </c>
    </row>
    <row r="464" spans="8:11" ht="12.75" hidden="1">
      <c r="H464" s="5">
        <v>0</v>
      </c>
      <c r="I464" s="23">
        <v>0</v>
      </c>
      <c r="K464" s="2">
        <v>500</v>
      </c>
    </row>
    <row r="465" spans="8:11" ht="12.75" hidden="1">
      <c r="H465" s="5">
        <v>0</v>
      </c>
      <c r="I465" s="23">
        <v>0</v>
      </c>
      <c r="K465" s="2">
        <v>500</v>
      </c>
    </row>
    <row r="466" spans="8:11" ht="12.75" hidden="1">
      <c r="H466" s="5">
        <v>0</v>
      </c>
      <c r="I466" s="23">
        <v>0</v>
      </c>
      <c r="K466" s="2">
        <v>500</v>
      </c>
    </row>
    <row r="467" spans="8:11" ht="12.75" hidden="1">
      <c r="H467" s="5">
        <v>0</v>
      </c>
      <c r="I467" s="23">
        <v>0</v>
      </c>
      <c r="K467" s="2">
        <v>500</v>
      </c>
    </row>
    <row r="468" spans="8:11" ht="12.75" hidden="1">
      <c r="H468" s="5">
        <v>0</v>
      </c>
      <c r="I468" s="23">
        <v>0</v>
      </c>
      <c r="K468" s="2">
        <v>500</v>
      </c>
    </row>
    <row r="469" spans="8:11" ht="12.75" hidden="1">
      <c r="H469" s="5">
        <v>0</v>
      </c>
      <c r="I469" s="23">
        <v>0</v>
      </c>
      <c r="K469" s="2">
        <v>500</v>
      </c>
    </row>
    <row r="470" spans="8:11" ht="12.75" hidden="1">
      <c r="H470" s="5">
        <v>0</v>
      </c>
      <c r="I470" s="23">
        <v>0</v>
      </c>
      <c r="K470" s="2">
        <v>500</v>
      </c>
    </row>
    <row r="471" spans="8:11" ht="12.75" hidden="1">
      <c r="H471" s="5">
        <v>0</v>
      </c>
      <c r="I471" s="23">
        <v>0</v>
      </c>
      <c r="K471" s="2">
        <v>500</v>
      </c>
    </row>
    <row r="472" spans="8:11" ht="12.75" hidden="1">
      <c r="H472" s="5">
        <v>0</v>
      </c>
      <c r="I472" s="23">
        <v>0</v>
      </c>
      <c r="K472" s="2">
        <v>500</v>
      </c>
    </row>
    <row r="473" spans="8:11" ht="12.75" hidden="1">
      <c r="H473" s="5">
        <v>0</v>
      </c>
      <c r="I473" s="23">
        <v>0</v>
      </c>
      <c r="K473" s="2">
        <v>500</v>
      </c>
    </row>
    <row r="474" spans="8:11" ht="12.75" hidden="1">
      <c r="H474" s="5">
        <v>0</v>
      </c>
      <c r="I474" s="23">
        <v>0</v>
      </c>
      <c r="K474" s="2">
        <v>500</v>
      </c>
    </row>
    <row r="475" spans="8:11" ht="12.75" hidden="1">
      <c r="H475" s="5">
        <v>0</v>
      </c>
      <c r="I475" s="23">
        <v>0</v>
      </c>
      <c r="K475" s="2">
        <v>500</v>
      </c>
    </row>
    <row r="476" spans="8:11" ht="12.75" hidden="1">
      <c r="H476" s="5">
        <v>0</v>
      </c>
      <c r="I476" s="23">
        <v>0</v>
      </c>
      <c r="K476" s="2">
        <v>500</v>
      </c>
    </row>
    <row r="477" spans="8:11" ht="12.75" hidden="1">
      <c r="H477" s="5">
        <v>0</v>
      </c>
      <c r="I477" s="23">
        <v>0</v>
      </c>
      <c r="K477" s="2">
        <v>500</v>
      </c>
    </row>
    <row r="478" spans="8:11" ht="12.75" hidden="1">
      <c r="H478" s="5">
        <v>0</v>
      </c>
      <c r="I478" s="23">
        <v>0</v>
      </c>
      <c r="K478" s="2">
        <v>500</v>
      </c>
    </row>
    <row r="479" spans="8:11" ht="12.75" hidden="1">
      <c r="H479" s="5">
        <v>0</v>
      </c>
      <c r="I479" s="23">
        <v>0</v>
      </c>
      <c r="K479" s="2">
        <v>500</v>
      </c>
    </row>
    <row r="480" spans="8:11" ht="12.75" hidden="1">
      <c r="H480" s="5">
        <v>0</v>
      </c>
      <c r="I480" s="23">
        <v>0</v>
      </c>
      <c r="K480" s="2">
        <v>500</v>
      </c>
    </row>
    <row r="481" spans="8:11" ht="12.75" hidden="1">
      <c r="H481" s="5">
        <v>0</v>
      </c>
      <c r="I481" s="23">
        <v>0</v>
      </c>
      <c r="K481" s="2">
        <v>500</v>
      </c>
    </row>
    <row r="482" spans="8:11" ht="12.75" hidden="1">
      <c r="H482" s="5">
        <v>0</v>
      </c>
      <c r="I482" s="23">
        <v>0</v>
      </c>
      <c r="K482" s="2">
        <v>500</v>
      </c>
    </row>
    <row r="483" spans="8:11" ht="12.75" hidden="1">
      <c r="H483" s="5">
        <v>0</v>
      </c>
      <c r="I483" s="23">
        <v>0</v>
      </c>
      <c r="K483" s="2">
        <v>500</v>
      </c>
    </row>
    <row r="484" spans="8:11" ht="12.75" hidden="1">
      <c r="H484" s="5">
        <v>0</v>
      </c>
      <c r="I484" s="23">
        <v>0</v>
      </c>
      <c r="K484" s="2">
        <v>500</v>
      </c>
    </row>
    <row r="485" spans="8:11" ht="12.75" hidden="1">
      <c r="H485" s="5">
        <v>0</v>
      </c>
      <c r="I485" s="23">
        <v>0</v>
      </c>
      <c r="K485" s="2">
        <v>500</v>
      </c>
    </row>
    <row r="486" spans="8:11" ht="12.75" hidden="1">
      <c r="H486" s="5">
        <v>0</v>
      </c>
      <c r="I486" s="23">
        <v>0</v>
      </c>
      <c r="K486" s="2">
        <v>500</v>
      </c>
    </row>
    <row r="487" spans="8:11" ht="12.75" hidden="1">
      <c r="H487" s="5">
        <v>0</v>
      </c>
      <c r="I487" s="23">
        <v>0</v>
      </c>
      <c r="K487" s="2">
        <v>500</v>
      </c>
    </row>
    <row r="488" spans="8:11" ht="12.75" hidden="1">
      <c r="H488" s="5">
        <v>0</v>
      </c>
      <c r="I488" s="23">
        <v>0</v>
      </c>
      <c r="K488" s="2">
        <v>500</v>
      </c>
    </row>
    <row r="489" spans="8:11" ht="12.75" hidden="1">
      <c r="H489" s="5">
        <v>0</v>
      </c>
      <c r="I489" s="23">
        <v>0</v>
      </c>
      <c r="K489" s="2">
        <v>500</v>
      </c>
    </row>
    <row r="490" spans="8:11" ht="12.75" hidden="1">
      <c r="H490" s="5">
        <v>0</v>
      </c>
      <c r="I490" s="23">
        <v>0</v>
      </c>
      <c r="K490" s="2">
        <v>500</v>
      </c>
    </row>
    <row r="491" spans="8:11" ht="12.75" hidden="1">
      <c r="H491" s="5">
        <v>0</v>
      </c>
      <c r="I491" s="23">
        <v>0</v>
      </c>
      <c r="K491" s="2">
        <v>500</v>
      </c>
    </row>
    <row r="492" spans="8:11" ht="12.75" hidden="1">
      <c r="H492" s="5">
        <v>0</v>
      </c>
      <c r="I492" s="23">
        <v>0</v>
      </c>
      <c r="K492" s="2">
        <v>500</v>
      </c>
    </row>
    <row r="493" spans="8:11" ht="12.75" hidden="1">
      <c r="H493" s="5">
        <v>0</v>
      </c>
      <c r="I493" s="23">
        <v>0</v>
      </c>
      <c r="K493" s="2">
        <v>500</v>
      </c>
    </row>
    <row r="494" spans="8:11" ht="12.75" hidden="1">
      <c r="H494" s="5">
        <v>0</v>
      </c>
      <c r="I494" s="23">
        <v>0</v>
      </c>
      <c r="K494" s="2">
        <v>500</v>
      </c>
    </row>
    <row r="495" spans="8:11" ht="12.75" hidden="1">
      <c r="H495" s="5">
        <v>0</v>
      </c>
      <c r="I495" s="23">
        <v>0</v>
      </c>
      <c r="K495" s="2">
        <v>500</v>
      </c>
    </row>
    <row r="496" spans="8:11" ht="12.75" hidden="1">
      <c r="H496" s="5">
        <v>0</v>
      </c>
      <c r="I496" s="23">
        <v>0</v>
      </c>
      <c r="K496" s="2">
        <v>500</v>
      </c>
    </row>
    <row r="497" spans="8:11" ht="12.75" hidden="1">
      <c r="H497" s="5">
        <v>0</v>
      </c>
      <c r="I497" s="23">
        <v>0</v>
      </c>
      <c r="K497" s="2">
        <v>500</v>
      </c>
    </row>
    <row r="498" spans="8:11" ht="12.75" hidden="1">
      <c r="H498" s="5">
        <v>0</v>
      </c>
      <c r="I498" s="23">
        <v>0</v>
      </c>
      <c r="K498" s="2">
        <v>500</v>
      </c>
    </row>
    <row r="499" spans="2:11" ht="12.75" hidden="1">
      <c r="B499" s="56"/>
      <c r="H499" s="5">
        <v>0</v>
      </c>
      <c r="I499" s="23">
        <v>0</v>
      </c>
      <c r="K499" s="2">
        <v>500</v>
      </c>
    </row>
    <row r="500" spans="8:11" ht="12.75" hidden="1">
      <c r="H500" s="5">
        <v>0</v>
      </c>
      <c r="I500" s="23">
        <v>0</v>
      </c>
      <c r="K500" s="2">
        <v>500</v>
      </c>
    </row>
    <row r="501" spans="8:11" ht="12.75" hidden="1">
      <c r="H501" s="5">
        <v>0</v>
      </c>
      <c r="I501" s="23">
        <v>0</v>
      </c>
      <c r="K501" s="2">
        <v>500</v>
      </c>
    </row>
    <row r="502" spans="8:11" ht="12.75" hidden="1">
      <c r="H502" s="5">
        <v>0</v>
      </c>
      <c r="I502" s="23">
        <v>0</v>
      </c>
      <c r="K502" s="2">
        <v>500</v>
      </c>
    </row>
    <row r="503" spans="8:11" ht="12.75" hidden="1">
      <c r="H503" s="5">
        <v>0</v>
      </c>
      <c r="I503" s="23">
        <v>0</v>
      </c>
      <c r="K503" s="2">
        <v>500</v>
      </c>
    </row>
    <row r="504" spans="2:11" ht="12.75" hidden="1">
      <c r="B504" s="6"/>
      <c r="H504" s="5">
        <v>0</v>
      </c>
      <c r="I504" s="23">
        <v>0</v>
      </c>
      <c r="K504" s="2">
        <v>500</v>
      </c>
    </row>
    <row r="505" spans="3:11" ht="12.75" hidden="1">
      <c r="C505" s="64"/>
      <c r="H505" s="5">
        <v>0</v>
      </c>
      <c r="I505" s="23">
        <v>0</v>
      </c>
      <c r="K505" s="2">
        <v>500</v>
      </c>
    </row>
    <row r="506" spans="8:11" ht="12.75" hidden="1">
      <c r="H506" s="5">
        <v>0</v>
      </c>
      <c r="I506" s="23">
        <v>0</v>
      </c>
      <c r="K506" s="2">
        <v>500</v>
      </c>
    </row>
    <row r="507" spans="2:11" ht="12.75" hidden="1">
      <c r="B507" s="7"/>
      <c r="H507" s="5">
        <v>0</v>
      </c>
      <c r="I507" s="23">
        <v>0</v>
      </c>
      <c r="K507" s="2">
        <v>500</v>
      </c>
    </row>
    <row r="508" spans="8:11" ht="12.75" hidden="1">
      <c r="H508" s="5">
        <v>0</v>
      </c>
      <c r="I508" s="23">
        <v>0</v>
      </c>
      <c r="K508" s="2">
        <v>500</v>
      </c>
    </row>
    <row r="509" spans="8:11" ht="12.75" hidden="1">
      <c r="H509" s="5">
        <v>0</v>
      </c>
      <c r="I509" s="23">
        <v>0</v>
      </c>
      <c r="K509" s="2">
        <v>500</v>
      </c>
    </row>
    <row r="510" spans="8:11" ht="12.75" hidden="1">
      <c r="H510" s="5">
        <v>0</v>
      </c>
      <c r="I510" s="23">
        <v>0</v>
      </c>
      <c r="K510" s="2">
        <v>500</v>
      </c>
    </row>
    <row r="511" spans="8:11" ht="12.75" hidden="1">
      <c r="H511" s="5">
        <v>0</v>
      </c>
      <c r="I511" s="23">
        <v>0</v>
      </c>
      <c r="K511" s="2">
        <v>500</v>
      </c>
    </row>
    <row r="512" spans="8:11" ht="12.75" hidden="1">
      <c r="H512" s="5">
        <v>0</v>
      </c>
      <c r="I512" s="23">
        <v>0</v>
      </c>
      <c r="K512" s="2">
        <v>500</v>
      </c>
    </row>
    <row r="513" spans="8:11" ht="12.75" hidden="1">
      <c r="H513" s="5">
        <v>0</v>
      </c>
      <c r="I513" s="23">
        <v>0</v>
      </c>
      <c r="K513" s="2">
        <v>500</v>
      </c>
    </row>
    <row r="514" spans="8:11" ht="12.75" hidden="1">
      <c r="H514" s="5">
        <v>0</v>
      </c>
      <c r="I514" s="23">
        <v>0</v>
      </c>
      <c r="K514" s="2">
        <v>500</v>
      </c>
    </row>
    <row r="515" spans="8:11" ht="12.75" hidden="1">
      <c r="H515" s="5">
        <v>0</v>
      </c>
      <c r="I515" s="23">
        <v>0</v>
      </c>
      <c r="K515" s="2">
        <v>500</v>
      </c>
    </row>
    <row r="516" spans="8:11" ht="12.75" hidden="1">
      <c r="H516" s="5">
        <v>0</v>
      </c>
      <c r="I516" s="23">
        <v>0</v>
      </c>
      <c r="K516" s="2">
        <v>500</v>
      </c>
    </row>
    <row r="517" spans="8:11" ht="12.75" hidden="1">
      <c r="H517" s="5">
        <v>0</v>
      </c>
      <c r="I517" s="23">
        <v>0</v>
      </c>
      <c r="K517" s="2">
        <v>500</v>
      </c>
    </row>
    <row r="518" spans="8:11" ht="12.75" hidden="1">
      <c r="H518" s="5">
        <v>0</v>
      </c>
      <c r="I518" s="23">
        <v>0</v>
      </c>
      <c r="K518" s="2">
        <v>500</v>
      </c>
    </row>
    <row r="519" spans="8:11" ht="12.75" hidden="1">
      <c r="H519" s="5">
        <v>0</v>
      </c>
      <c r="I519" s="23">
        <v>0</v>
      </c>
      <c r="K519" s="2">
        <v>500</v>
      </c>
    </row>
    <row r="520" spans="8:11" ht="12.75" hidden="1">
      <c r="H520" s="5">
        <v>0</v>
      </c>
      <c r="I520" s="23">
        <v>0</v>
      </c>
      <c r="K520" s="2">
        <v>500</v>
      </c>
    </row>
    <row r="521" spans="8:11" ht="12.75" hidden="1">
      <c r="H521" s="5">
        <v>0</v>
      </c>
      <c r="I521" s="23">
        <v>0</v>
      </c>
      <c r="K521" s="2">
        <v>500</v>
      </c>
    </row>
    <row r="522" spans="8:11" ht="12.75" hidden="1">
      <c r="H522" s="5">
        <v>0</v>
      </c>
      <c r="I522" s="23">
        <v>0</v>
      </c>
      <c r="K522" s="2">
        <v>500</v>
      </c>
    </row>
    <row r="523" spans="8:11" ht="12.75" hidden="1">
      <c r="H523" s="5">
        <v>0</v>
      </c>
      <c r="I523" s="23">
        <v>0</v>
      </c>
      <c r="K523" s="2">
        <v>500</v>
      </c>
    </row>
    <row r="524" spans="8:11" ht="12.75" hidden="1">
      <c r="H524" s="5">
        <v>0</v>
      </c>
      <c r="I524" s="23">
        <v>0</v>
      </c>
      <c r="K524" s="2">
        <v>500</v>
      </c>
    </row>
    <row r="525" spans="8:11" ht="12.75" hidden="1">
      <c r="H525" s="5">
        <v>0</v>
      </c>
      <c r="I525" s="23">
        <v>0</v>
      </c>
      <c r="K525" s="2">
        <v>500</v>
      </c>
    </row>
    <row r="526" spans="2:11" ht="12.75" hidden="1">
      <c r="B526" s="57"/>
      <c r="H526" s="5">
        <v>0</v>
      </c>
      <c r="I526" s="23">
        <v>0</v>
      </c>
      <c r="K526" s="2">
        <v>500</v>
      </c>
    </row>
    <row r="527" spans="2:11" ht="12.75" hidden="1">
      <c r="B527" s="7"/>
      <c r="H527" s="5">
        <v>0</v>
      </c>
      <c r="I527" s="23">
        <v>0</v>
      </c>
      <c r="K527" s="2">
        <v>500</v>
      </c>
    </row>
    <row r="528" spans="2:11" ht="12.75" hidden="1">
      <c r="B528" s="7"/>
      <c r="H528" s="5">
        <v>0</v>
      </c>
      <c r="I528" s="23">
        <v>0</v>
      </c>
      <c r="K528" s="2">
        <v>500</v>
      </c>
    </row>
    <row r="529" spans="8:11" ht="12.75" hidden="1">
      <c r="H529" s="5">
        <v>0</v>
      </c>
      <c r="I529" s="23">
        <v>0</v>
      </c>
      <c r="K529" s="2">
        <v>500</v>
      </c>
    </row>
    <row r="530" spans="2:11" ht="12.75" hidden="1">
      <c r="B530" s="8"/>
      <c r="H530" s="5">
        <v>0</v>
      </c>
      <c r="I530" s="23">
        <v>0</v>
      </c>
      <c r="K530" s="2">
        <v>500</v>
      </c>
    </row>
    <row r="531" spans="2:11" ht="12.75" hidden="1">
      <c r="B531" s="8"/>
      <c r="H531" s="5">
        <v>0</v>
      </c>
      <c r="I531" s="23">
        <v>0</v>
      </c>
      <c r="K531" s="2">
        <v>500</v>
      </c>
    </row>
    <row r="532" spans="2:11" ht="12.75" hidden="1">
      <c r="B532" s="8"/>
      <c r="H532" s="5">
        <v>0</v>
      </c>
      <c r="I532" s="23">
        <v>0</v>
      </c>
      <c r="K532" s="2">
        <v>500</v>
      </c>
    </row>
    <row r="533" spans="2:11" ht="12.75" hidden="1">
      <c r="B533" s="8"/>
      <c r="H533" s="5">
        <v>0</v>
      </c>
      <c r="I533" s="23">
        <v>0</v>
      </c>
      <c r="K533" s="2">
        <v>500</v>
      </c>
    </row>
    <row r="534" spans="2:11" ht="12.75" hidden="1">
      <c r="B534" s="8"/>
      <c r="H534" s="5">
        <v>0</v>
      </c>
      <c r="I534" s="23">
        <v>0</v>
      </c>
      <c r="K534" s="2">
        <v>500</v>
      </c>
    </row>
    <row r="535" spans="2:11" ht="12.75" hidden="1">
      <c r="B535" s="8"/>
      <c r="H535" s="5">
        <v>0</v>
      </c>
      <c r="I535" s="23">
        <v>0</v>
      </c>
      <c r="K535" s="2">
        <v>500</v>
      </c>
    </row>
    <row r="536" spans="2:11" ht="12.75" hidden="1">
      <c r="B536" s="8"/>
      <c r="H536" s="5">
        <v>0</v>
      </c>
      <c r="I536" s="23">
        <v>0</v>
      </c>
      <c r="K536" s="2">
        <v>500</v>
      </c>
    </row>
    <row r="537" spans="2:11" ht="12.75" hidden="1">
      <c r="B537" s="8"/>
      <c r="H537" s="5">
        <v>0</v>
      </c>
      <c r="I537" s="23">
        <v>0</v>
      </c>
      <c r="K537" s="2">
        <v>500</v>
      </c>
    </row>
    <row r="538" spans="2:11" ht="12.75" hidden="1">
      <c r="B538" s="8"/>
      <c r="H538" s="5">
        <v>0</v>
      </c>
      <c r="I538" s="23">
        <v>0</v>
      </c>
      <c r="K538" s="2">
        <v>500</v>
      </c>
    </row>
    <row r="539" spans="2:11" ht="12.75" hidden="1">
      <c r="B539" s="8"/>
      <c r="H539" s="5">
        <v>0</v>
      </c>
      <c r="I539" s="23">
        <v>0</v>
      </c>
      <c r="K539" s="2">
        <v>500</v>
      </c>
    </row>
    <row r="540" spans="2:11" ht="12.75" hidden="1">
      <c r="B540" s="8"/>
      <c r="H540" s="5">
        <v>0</v>
      </c>
      <c r="I540" s="23">
        <v>0</v>
      </c>
      <c r="K540" s="2">
        <v>500</v>
      </c>
    </row>
    <row r="541" spans="2:11" ht="12.75" hidden="1">
      <c r="B541" s="8"/>
      <c r="H541" s="5">
        <v>0</v>
      </c>
      <c r="I541" s="23">
        <v>0</v>
      </c>
      <c r="K541" s="2">
        <v>500</v>
      </c>
    </row>
    <row r="542" spans="8:11" ht="12.75" hidden="1">
      <c r="H542" s="5">
        <v>0</v>
      </c>
      <c r="I542" s="23">
        <v>0</v>
      </c>
      <c r="K542" s="2">
        <v>500</v>
      </c>
    </row>
    <row r="543" spans="8:11" ht="12.75" hidden="1">
      <c r="H543" s="5">
        <v>0</v>
      </c>
      <c r="I543" s="23">
        <v>0</v>
      </c>
      <c r="K543" s="2">
        <v>500</v>
      </c>
    </row>
    <row r="544" spans="8:11" ht="12.75" hidden="1">
      <c r="H544" s="5">
        <v>0</v>
      </c>
      <c r="I544" s="23">
        <v>0</v>
      </c>
      <c r="K544" s="2">
        <v>500</v>
      </c>
    </row>
    <row r="545" spans="8:11" ht="12.75" hidden="1">
      <c r="H545" s="5">
        <v>0</v>
      </c>
      <c r="I545" s="23">
        <v>0</v>
      </c>
      <c r="K545" s="2">
        <v>500</v>
      </c>
    </row>
    <row r="546" spans="8:11" ht="12.75" hidden="1">
      <c r="H546" s="5">
        <v>0</v>
      </c>
      <c r="I546" s="23">
        <v>0</v>
      </c>
      <c r="K546" s="2">
        <v>500</v>
      </c>
    </row>
    <row r="547" spans="8:11" ht="12.75" hidden="1">
      <c r="H547" s="5">
        <v>0</v>
      </c>
      <c r="I547" s="23">
        <v>0</v>
      </c>
      <c r="K547" s="2">
        <v>500</v>
      </c>
    </row>
    <row r="548" spans="8:11" ht="12.75" hidden="1">
      <c r="H548" s="5">
        <v>0</v>
      </c>
      <c r="I548" s="23">
        <v>0</v>
      </c>
      <c r="K548" s="2">
        <v>500</v>
      </c>
    </row>
    <row r="549" spans="8:11" ht="12.75" hidden="1">
      <c r="H549" s="5">
        <v>0</v>
      </c>
      <c r="I549" s="23">
        <v>0</v>
      </c>
      <c r="K549" s="2">
        <v>500</v>
      </c>
    </row>
    <row r="550" spans="8:11" ht="12.75" hidden="1">
      <c r="H550" s="5">
        <v>0</v>
      </c>
      <c r="I550" s="23">
        <v>0</v>
      </c>
      <c r="K550" s="2">
        <v>500</v>
      </c>
    </row>
    <row r="551" spans="8:11" ht="12.75" hidden="1">
      <c r="H551" s="5">
        <v>0</v>
      </c>
      <c r="I551" s="23">
        <v>0</v>
      </c>
      <c r="K551" s="2">
        <v>500</v>
      </c>
    </row>
    <row r="552" spans="8:11" ht="12.75" hidden="1">
      <c r="H552" s="5">
        <v>0</v>
      </c>
      <c r="I552" s="23">
        <v>0</v>
      </c>
      <c r="K552" s="2">
        <v>500</v>
      </c>
    </row>
    <row r="553" spans="8:11" ht="12.75" hidden="1">
      <c r="H553" s="5">
        <v>0</v>
      </c>
      <c r="I553" s="23">
        <v>0</v>
      </c>
      <c r="K553" s="2">
        <v>500</v>
      </c>
    </row>
    <row r="554" spans="8:11" ht="12.75" hidden="1">
      <c r="H554" s="5">
        <v>0</v>
      </c>
      <c r="I554" s="23">
        <v>0</v>
      </c>
      <c r="K554" s="2">
        <v>500</v>
      </c>
    </row>
    <row r="555" spans="8:11" ht="12.75" hidden="1">
      <c r="H555" s="5">
        <v>0</v>
      </c>
      <c r="I555" s="23">
        <v>0</v>
      </c>
      <c r="K555" s="2">
        <v>500</v>
      </c>
    </row>
    <row r="556" spans="8:11" ht="12.75" hidden="1">
      <c r="H556" s="5">
        <v>0</v>
      </c>
      <c r="I556" s="23">
        <v>0</v>
      </c>
      <c r="K556" s="2">
        <v>500</v>
      </c>
    </row>
    <row r="557" spans="8:11" ht="12.75" hidden="1">
      <c r="H557" s="5">
        <v>0</v>
      </c>
      <c r="I557" s="23">
        <v>0</v>
      </c>
      <c r="K557" s="2">
        <v>500</v>
      </c>
    </row>
    <row r="558" spans="8:11" ht="12.75" hidden="1">
      <c r="H558" s="5">
        <v>0</v>
      </c>
      <c r="I558" s="23">
        <v>0</v>
      </c>
      <c r="K558" s="2">
        <v>500</v>
      </c>
    </row>
    <row r="559" spans="8:11" ht="12.75" hidden="1">
      <c r="H559" s="5">
        <v>0</v>
      </c>
      <c r="I559" s="23">
        <v>0</v>
      </c>
      <c r="K559" s="2">
        <v>500</v>
      </c>
    </row>
    <row r="560" spans="8:11" ht="12.75" hidden="1">
      <c r="H560" s="5">
        <v>0</v>
      </c>
      <c r="I560" s="23">
        <v>0</v>
      </c>
      <c r="K560" s="2">
        <v>500</v>
      </c>
    </row>
    <row r="561" spans="8:11" ht="12.75" hidden="1">
      <c r="H561" s="5">
        <v>0</v>
      </c>
      <c r="I561" s="23">
        <v>0</v>
      </c>
      <c r="K561" s="2">
        <v>500</v>
      </c>
    </row>
    <row r="562" spans="8:11" ht="12.75" hidden="1">
      <c r="H562" s="5">
        <v>0</v>
      </c>
      <c r="I562" s="23">
        <v>0</v>
      </c>
      <c r="K562" s="2">
        <v>500</v>
      </c>
    </row>
    <row r="563" spans="8:11" ht="12.75" hidden="1">
      <c r="H563" s="5">
        <v>0</v>
      </c>
      <c r="I563" s="23">
        <v>0</v>
      </c>
      <c r="K563" s="2">
        <v>500</v>
      </c>
    </row>
    <row r="564" spans="8:11" ht="12.75" hidden="1">
      <c r="H564" s="5">
        <v>0</v>
      </c>
      <c r="I564" s="23">
        <v>0</v>
      </c>
      <c r="K564" s="2">
        <v>500</v>
      </c>
    </row>
    <row r="565" spans="8:11" ht="12.75" hidden="1">
      <c r="H565" s="5">
        <v>0</v>
      </c>
      <c r="I565" s="23">
        <v>0</v>
      </c>
      <c r="K565" s="2">
        <v>500</v>
      </c>
    </row>
    <row r="566" spans="8:11" ht="12.75" hidden="1">
      <c r="H566" s="5">
        <v>0</v>
      </c>
      <c r="I566" s="23">
        <v>0</v>
      </c>
      <c r="K566" s="2">
        <v>500</v>
      </c>
    </row>
    <row r="567" spans="8:11" ht="12.75" hidden="1">
      <c r="H567" s="5">
        <v>0</v>
      </c>
      <c r="I567" s="23">
        <v>0</v>
      </c>
      <c r="K567" s="2">
        <v>500</v>
      </c>
    </row>
    <row r="568" spans="8:11" ht="12.75" hidden="1">
      <c r="H568" s="5">
        <v>0</v>
      </c>
      <c r="I568" s="23">
        <v>0</v>
      </c>
      <c r="K568" s="2">
        <v>500</v>
      </c>
    </row>
    <row r="569" spans="8:11" ht="12.75" hidden="1">
      <c r="H569" s="5">
        <v>0</v>
      </c>
      <c r="I569" s="23">
        <v>0</v>
      </c>
      <c r="K569" s="2">
        <v>500</v>
      </c>
    </row>
    <row r="570" spans="8:11" ht="12.75" hidden="1">
      <c r="H570" s="5">
        <v>0</v>
      </c>
      <c r="I570" s="23">
        <v>0</v>
      </c>
      <c r="K570" s="2">
        <v>500</v>
      </c>
    </row>
    <row r="571" spans="8:11" ht="12.75" hidden="1">
      <c r="H571" s="5">
        <v>0</v>
      </c>
      <c r="I571" s="23">
        <v>0</v>
      </c>
      <c r="K571" s="2">
        <v>500</v>
      </c>
    </row>
    <row r="572" spans="8:11" ht="12.75" hidden="1">
      <c r="H572" s="5">
        <v>0</v>
      </c>
      <c r="I572" s="23">
        <v>0</v>
      </c>
      <c r="K572" s="2">
        <v>500</v>
      </c>
    </row>
    <row r="573" spans="8:11" ht="12.75" hidden="1">
      <c r="H573" s="5">
        <v>0</v>
      </c>
      <c r="I573" s="23">
        <v>0</v>
      </c>
      <c r="K573" s="2">
        <v>500</v>
      </c>
    </row>
    <row r="574" spans="8:11" ht="12.75" hidden="1">
      <c r="H574" s="5">
        <v>0</v>
      </c>
      <c r="I574" s="23">
        <v>0</v>
      </c>
      <c r="K574" s="2">
        <v>500</v>
      </c>
    </row>
    <row r="575" spans="8:11" ht="12.75" hidden="1">
      <c r="H575" s="5">
        <v>0</v>
      </c>
      <c r="I575" s="23">
        <v>0</v>
      </c>
      <c r="K575" s="2">
        <v>500</v>
      </c>
    </row>
    <row r="576" spans="8:11" ht="12.75" hidden="1">
      <c r="H576" s="5">
        <v>0</v>
      </c>
      <c r="I576" s="23">
        <v>0</v>
      </c>
      <c r="K576" s="2">
        <v>500</v>
      </c>
    </row>
    <row r="577" spans="8:11" ht="12.75" hidden="1">
      <c r="H577" s="5">
        <v>0</v>
      </c>
      <c r="I577" s="23">
        <v>0</v>
      </c>
      <c r="K577" s="2">
        <v>500</v>
      </c>
    </row>
    <row r="578" spans="8:11" ht="12.75" hidden="1">
      <c r="H578" s="5">
        <v>0</v>
      </c>
      <c r="I578" s="23">
        <v>0</v>
      </c>
      <c r="K578" s="2">
        <v>500</v>
      </c>
    </row>
    <row r="579" spans="8:11" ht="12.75" hidden="1">
      <c r="H579" s="5">
        <v>0</v>
      </c>
      <c r="I579" s="23">
        <v>0</v>
      </c>
      <c r="K579" s="2">
        <v>500</v>
      </c>
    </row>
    <row r="580" spans="8:11" ht="12.75" hidden="1">
      <c r="H580" s="5">
        <v>0</v>
      </c>
      <c r="I580" s="23">
        <v>0</v>
      </c>
      <c r="K580" s="2">
        <v>500</v>
      </c>
    </row>
    <row r="581" spans="8:11" ht="12.75" hidden="1">
      <c r="H581" s="5">
        <v>0</v>
      </c>
      <c r="I581" s="23">
        <v>0</v>
      </c>
      <c r="K581" s="2">
        <v>500</v>
      </c>
    </row>
    <row r="582" spans="8:11" ht="12.75" hidden="1">
      <c r="H582" s="5">
        <v>0</v>
      </c>
      <c r="I582" s="23">
        <v>0</v>
      </c>
      <c r="K582" s="2">
        <v>500</v>
      </c>
    </row>
    <row r="583" spans="8:11" ht="12.75" hidden="1">
      <c r="H583" s="5">
        <v>0</v>
      </c>
      <c r="I583" s="23">
        <v>0</v>
      </c>
      <c r="K583" s="2">
        <v>500</v>
      </c>
    </row>
    <row r="584" spans="8:11" ht="12.75" hidden="1">
      <c r="H584" s="5">
        <v>0</v>
      </c>
      <c r="I584" s="23">
        <v>0</v>
      </c>
      <c r="K584" s="2">
        <v>500</v>
      </c>
    </row>
    <row r="585" spans="8:11" ht="12.75" hidden="1">
      <c r="H585" s="5">
        <v>0</v>
      </c>
      <c r="I585" s="23">
        <v>0</v>
      </c>
      <c r="K585" s="2">
        <v>500</v>
      </c>
    </row>
    <row r="586" spans="8:11" ht="12.75" hidden="1">
      <c r="H586" s="5">
        <v>0</v>
      </c>
      <c r="I586" s="23">
        <v>0</v>
      </c>
      <c r="K586" s="2">
        <v>500</v>
      </c>
    </row>
    <row r="587" spans="8:11" ht="12.75" hidden="1">
      <c r="H587" s="5">
        <v>0</v>
      </c>
      <c r="I587" s="23">
        <v>0</v>
      </c>
      <c r="K587" s="2">
        <v>500</v>
      </c>
    </row>
    <row r="588" spans="8:11" ht="12.75" hidden="1">
      <c r="H588" s="5">
        <v>0</v>
      </c>
      <c r="I588" s="23">
        <v>0</v>
      </c>
      <c r="K588" s="2">
        <v>500</v>
      </c>
    </row>
    <row r="589" spans="8:11" ht="12.75" hidden="1">
      <c r="H589" s="5">
        <v>0</v>
      </c>
      <c r="I589" s="23">
        <v>0</v>
      </c>
      <c r="K589" s="2">
        <v>500</v>
      </c>
    </row>
    <row r="590" spans="8:11" ht="12.75" hidden="1">
      <c r="H590" s="5">
        <v>0</v>
      </c>
      <c r="I590" s="23">
        <v>0</v>
      </c>
      <c r="K590" s="2">
        <v>500</v>
      </c>
    </row>
    <row r="591" spans="8:11" ht="12.75" hidden="1">
      <c r="H591" s="5">
        <v>0</v>
      </c>
      <c r="I591" s="23">
        <v>0</v>
      </c>
      <c r="K591" s="2">
        <v>500</v>
      </c>
    </row>
    <row r="592" spans="8:11" ht="12.75" hidden="1">
      <c r="H592" s="5">
        <v>0</v>
      </c>
      <c r="I592" s="23">
        <v>0</v>
      </c>
      <c r="K592" s="2">
        <v>500</v>
      </c>
    </row>
    <row r="593" spans="8:11" ht="12.75" hidden="1">
      <c r="H593" s="5">
        <v>0</v>
      </c>
      <c r="I593" s="23">
        <v>0</v>
      </c>
      <c r="K593" s="2">
        <v>500</v>
      </c>
    </row>
    <row r="594" spans="8:11" ht="12.75" hidden="1">
      <c r="H594" s="5">
        <v>0</v>
      </c>
      <c r="I594" s="23">
        <v>0</v>
      </c>
      <c r="K594" s="2">
        <v>500</v>
      </c>
    </row>
    <row r="595" spans="8:11" ht="12.75" hidden="1">
      <c r="H595" s="5">
        <v>0</v>
      </c>
      <c r="I595" s="23">
        <v>0</v>
      </c>
      <c r="K595" s="2">
        <v>500</v>
      </c>
    </row>
    <row r="596" spans="8:11" ht="12.75" hidden="1">
      <c r="H596" s="5">
        <v>0</v>
      </c>
      <c r="I596" s="23">
        <v>0</v>
      </c>
      <c r="K596" s="2">
        <v>500</v>
      </c>
    </row>
    <row r="597" spans="8:11" ht="12.75" hidden="1">
      <c r="H597" s="5">
        <v>0</v>
      </c>
      <c r="I597" s="23">
        <v>0</v>
      </c>
      <c r="K597" s="2">
        <v>500</v>
      </c>
    </row>
    <row r="598" spans="8:11" ht="12.75" hidden="1">
      <c r="H598" s="5">
        <v>0</v>
      </c>
      <c r="I598" s="23">
        <v>0</v>
      </c>
      <c r="K598" s="2">
        <v>500</v>
      </c>
    </row>
    <row r="599" spans="8:11" ht="12.75" hidden="1">
      <c r="H599" s="5">
        <v>0</v>
      </c>
      <c r="I599" s="23">
        <v>0</v>
      </c>
      <c r="K599" s="2">
        <v>500</v>
      </c>
    </row>
    <row r="600" spans="8:11" ht="12.75" hidden="1">
      <c r="H600" s="5">
        <v>0</v>
      </c>
      <c r="I600" s="23">
        <v>0</v>
      </c>
      <c r="K600" s="2">
        <v>500</v>
      </c>
    </row>
    <row r="601" spans="8:11" ht="12.75" hidden="1">
      <c r="H601" s="5">
        <v>0</v>
      </c>
      <c r="I601" s="23">
        <v>0</v>
      </c>
      <c r="K601" s="2">
        <v>500</v>
      </c>
    </row>
    <row r="602" spans="8:11" ht="12.75" hidden="1">
      <c r="H602" s="5">
        <v>0</v>
      </c>
      <c r="I602" s="23">
        <v>0</v>
      </c>
      <c r="K602" s="2">
        <v>500</v>
      </c>
    </row>
    <row r="603" spans="8:11" ht="12.75" hidden="1">
      <c r="H603" s="5">
        <v>0</v>
      </c>
      <c r="I603" s="23">
        <v>0</v>
      </c>
      <c r="K603" s="2">
        <v>500</v>
      </c>
    </row>
    <row r="604" spans="2:11" ht="12.75" hidden="1">
      <c r="B604" s="57"/>
      <c r="H604" s="5">
        <v>0</v>
      </c>
      <c r="I604" s="23">
        <v>0</v>
      </c>
      <c r="K604" s="2">
        <v>500</v>
      </c>
    </row>
    <row r="605" spans="2:11" ht="12.75" hidden="1">
      <c r="B605" s="7"/>
      <c r="H605" s="5">
        <v>0</v>
      </c>
      <c r="I605" s="23">
        <v>0</v>
      </c>
      <c r="K605" s="2">
        <v>500</v>
      </c>
    </row>
    <row r="606" spans="2:11" ht="12.75" hidden="1">
      <c r="B606" s="7"/>
      <c r="H606" s="5">
        <v>0</v>
      </c>
      <c r="I606" s="23">
        <v>0</v>
      </c>
      <c r="K606" s="2">
        <v>500</v>
      </c>
    </row>
    <row r="607" spans="8:11" ht="12.75" hidden="1">
      <c r="H607" s="5">
        <v>0</v>
      </c>
      <c r="I607" s="23">
        <v>0</v>
      </c>
      <c r="K607" s="2">
        <v>500</v>
      </c>
    </row>
    <row r="608" spans="2:11" ht="12.75" hidden="1">
      <c r="B608" s="8"/>
      <c r="H608" s="5">
        <v>0</v>
      </c>
      <c r="I608" s="23">
        <v>0</v>
      </c>
      <c r="K608" s="2">
        <v>500</v>
      </c>
    </row>
    <row r="609" spans="2:11" ht="12.75" hidden="1">
      <c r="B609" s="8"/>
      <c r="H609" s="5">
        <v>0</v>
      </c>
      <c r="I609" s="23">
        <v>0</v>
      </c>
      <c r="K609" s="2">
        <v>500</v>
      </c>
    </row>
    <row r="610" spans="2:11" ht="12.75" hidden="1">
      <c r="B610" s="8"/>
      <c r="H610" s="5">
        <v>0</v>
      </c>
      <c r="I610" s="23">
        <v>0</v>
      </c>
      <c r="K610" s="2">
        <v>500</v>
      </c>
    </row>
    <row r="611" spans="2:11" ht="12.75" hidden="1">
      <c r="B611" s="8"/>
      <c r="H611" s="5">
        <v>0</v>
      </c>
      <c r="I611" s="23">
        <v>0</v>
      </c>
      <c r="K611" s="2">
        <v>500</v>
      </c>
    </row>
    <row r="612" spans="2:11" ht="12.75" hidden="1">
      <c r="B612" s="8"/>
      <c r="H612" s="5">
        <v>0</v>
      </c>
      <c r="I612" s="23">
        <v>0</v>
      </c>
      <c r="K612" s="2">
        <v>500</v>
      </c>
    </row>
    <row r="613" spans="2:11" ht="12.75" hidden="1">
      <c r="B613" s="8"/>
      <c r="H613" s="5">
        <v>0</v>
      </c>
      <c r="I613" s="23">
        <v>0</v>
      </c>
      <c r="K613" s="2">
        <v>500</v>
      </c>
    </row>
    <row r="614" spans="2:11" ht="12.75" hidden="1">
      <c r="B614" s="8"/>
      <c r="H614" s="5">
        <v>0</v>
      </c>
      <c r="I614" s="23">
        <v>0</v>
      </c>
      <c r="K614" s="2">
        <v>500</v>
      </c>
    </row>
    <row r="615" spans="2:11" ht="12.75" hidden="1">
      <c r="B615" s="8"/>
      <c r="H615" s="5">
        <v>0</v>
      </c>
      <c r="I615" s="23">
        <v>0</v>
      </c>
      <c r="K615" s="2">
        <v>500</v>
      </c>
    </row>
    <row r="616" spans="2:11" ht="12.75" hidden="1">
      <c r="B616" s="8"/>
      <c r="H616" s="5">
        <v>0</v>
      </c>
      <c r="I616" s="23">
        <v>0</v>
      </c>
      <c r="K616" s="2">
        <v>500</v>
      </c>
    </row>
    <row r="617" spans="2:11" ht="12.75" hidden="1">
      <c r="B617" s="8"/>
      <c r="H617" s="5">
        <v>0</v>
      </c>
      <c r="I617" s="23">
        <v>0</v>
      </c>
      <c r="K617" s="2">
        <v>500</v>
      </c>
    </row>
    <row r="618" spans="2:11" ht="12.75" hidden="1">
      <c r="B618" s="8"/>
      <c r="H618" s="5">
        <v>0</v>
      </c>
      <c r="I618" s="23">
        <v>0</v>
      </c>
      <c r="K618" s="2">
        <v>500</v>
      </c>
    </row>
    <row r="619" spans="2:11" ht="12.75" hidden="1">
      <c r="B619" s="8"/>
      <c r="H619" s="5">
        <v>0</v>
      </c>
      <c r="I619" s="23">
        <v>0</v>
      </c>
      <c r="K619" s="2">
        <v>500</v>
      </c>
    </row>
    <row r="620" spans="2:11" ht="12.75" hidden="1">
      <c r="B620" s="8"/>
      <c r="H620" s="5">
        <v>0</v>
      </c>
      <c r="I620" s="23">
        <v>0</v>
      </c>
      <c r="K620" s="2">
        <v>500</v>
      </c>
    </row>
    <row r="621" spans="2:11" ht="12.75" hidden="1">
      <c r="B621" s="8"/>
      <c r="H621" s="5">
        <v>0</v>
      </c>
      <c r="I621" s="23">
        <v>0</v>
      </c>
      <c r="K621" s="2">
        <v>500</v>
      </c>
    </row>
    <row r="622" spans="2:11" ht="12.75" hidden="1">
      <c r="B622" s="8"/>
      <c r="H622" s="5">
        <v>0</v>
      </c>
      <c r="I622" s="23">
        <v>0</v>
      </c>
      <c r="K622" s="2">
        <v>500</v>
      </c>
    </row>
    <row r="623" spans="2:11" ht="12.75" hidden="1">
      <c r="B623" s="8"/>
      <c r="H623" s="5">
        <v>0</v>
      </c>
      <c r="I623" s="23">
        <v>0</v>
      </c>
      <c r="K623" s="2">
        <v>500</v>
      </c>
    </row>
    <row r="624" spans="2:11" ht="12.75" hidden="1">
      <c r="B624" s="8"/>
      <c r="H624" s="5">
        <v>0</v>
      </c>
      <c r="I624" s="23">
        <v>0</v>
      </c>
      <c r="K624" s="2">
        <v>500</v>
      </c>
    </row>
    <row r="625" spans="2:11" ht="12.75" hidden="1">
      <c r="B625" s="8"/>
      <c r="H625" s="5">
        <v>0</v>
      </c>
      <c r="I625" s="23">
        <v>0</v>
      </c>
      <c r="K625" s="2">
        <v>500</v>
      </c>
    </row>
    <row r="626" spans="8:11" ht="12.75" hidden="1">
      <c r="H626" s="5">
        <v>0</v>
      </c>
      <c r="I626" s="23">
        <v>0</v>
      </c>
      <c r="K626" s="2">
        <v>500</v>
      </c>
    </row>
    <row r="627" spans="2:11" ht="12.75" hidden="1">
      <c r="B627" s="7"/>
      <c r="H627" s="5">
        <v>0</v>
      </c>
      <c r="I627" s="23">
        <v>0</v>
      </c>
      <c r="K627" s="2">
        <v>500</v>
      </c>
    </row>
    <row r="628" spans="8:11" ht="12.75" hidden="1">
      <c r="H628" s="5">
        <v>0</v>
      </c>
      <c r="I628" s="23">
        <v>0</v>
      </c>
      <c r="K628" s="2">
        <v>500</v>
      </c>
    </row>
    <row r="629" spans="8:11" ht="12.75" hidden="1">
      <c r="H629" s="5">
        <v>0</v>
      </c>
      <c r="I629" s="23">
        <v>0</v>
      </c>
      <c r="K629" s="2">
        <v>500</v>
      </c>
    </row>
    <row r="630" spans="8:11" ht="12.75" hidden="1">
      <c r="H630" s="5">
        <v>0</v>
      </c>
      <c r="I630" s="23">
        <v>0</v>
      </c>
      <c r="K630" s="2">
        <v>500</v>
      </c>
    </row>
    <row r="631" spans="8:11" ht="12.75" hidden="1">
      <c r="H631" s="5">
        <v>0</v>
      </c>
      <c r="I631" s="23">
        <v>0</v>
      </c>
      <c r="K631" s="2">
        <v>500</v>
      </c>
    </row>
    <row r="632" spans="8:11" ht="12.75" hidden="1">
      <c r="H632" s="5">
        <v>0</v>
      </c>
      <c r="I632" s="23">
        <v>0</v>
      </c>
      <c r="K632" s="2">
        <v>500</v>
      </c>
    </row>
    <row r="633" spans="8:11" ht="12.75" hidden="1">
      <c r="H633" s="5">
        <v>0</v>
      </c>
      <c r="I633" s="23">
        <v>0</v>
      </c>
      <c r="K633" s="2">
        <v>500</v>
      </c>
    </row>
    <row r="634" spans="8:11" ht="12.75" hidden="1">
      <c r="H634" s="5">
        <v>0</v>
      </c>
      <c r="I634" s="23">
        <v>0</v>
      </c>
      <c r="K634" s="2">
        <v>500</v>
      </c>
    </row>
    <row r="635" spans="8:11" ht="12.75" hidden="1">
      <c r="H635" s="5">
        <v>0</v>
      </c>
      <c r="I635" s="23">
        <v>0</v>
      </c>
      <c r="K635" s="2">
        <v>500</v>
      </c>
    </row>
    <row r="636" spans="8:11" ht="12.75" hidden="1">
      <c r="H636" s="5">
        <v>0</v>
      </c>
      <c r="I636" s="23">
        <v>0</v>
      </c>
      <c r="K636" s="2">
        <v>500</v>
      </c>
    </row>
    <row r="637" spans="8:11" ht="12.75" hidden="1">
      <c r="H637" s="5">
        <v>0</v>
      </c>
      <c r="I637" s="23">
        <v>0</v>
      </c>
      <c r="K637" s="2">
        <v>500</v>
      </c>
    </row>
    <row r="638" spans="8:11" ht="12.75" hidden="1">
      <c r="H638" s="5">
        <v>0</v>
      </c>
      <c r="I638" s="23">
        <v>0</v>
      </c>
      <c r="K638" s="2">
        <v>500</v>
      </c>
    </row>
    <row r="639" spans="8:11" ht="12.75" hidden="1">
      <c r="H639" s="5">
        <v>0</v>
      </c>
      <c r="I639" s="23">
        <v>0</v>
      </c>
      <c r="K639" s="2">
        <v>500</v>
      </c>
    </row>
    <row r="640" spans="8:11" ht="12.75" hidden="1">
      <c r="H640" s="5">
        <v>0</v>
      </c>
      <c r="I640" s="23">
        <v>0</v>
      </c>
      <c r="K640" s="2">
        <v>500</v>
      </c>
    </row>
    <row r="641" spans="8:11" ht="12.75" hidden="1">
      <c r="H641" s="5">
        <v>0</v>
      </c>
      <c r="I641" s="23">
        <v>0</v>
      </c>
      <c r="K641" s="2">
        <v>500</v>
      </c>
    </row>
    <row r="642" spans="8:11" ht="12.75" hidden="1">
      <c r="H642" s="5">
        <v>0</v>
      </c>
      <c r="I642" s="23">
        <v>0</v>
      </c>
      <c r="K642" s="2">
        <v>500</v>
      </c>
    </row>
    <row r="643" spans="8:11" ht="12.75" hidden="1">
      <c r="H643" s="5">
        <v>0</v>
      </c>
      <c r="I643" s="23">
        <v>0</v>
      </c>
      <c r="K643" s="2">
        <v>500</v>
      </c>
    </row>
    <row r="644" spans="8:11" ht="12.75" hidden="1">
      <c r="H644" s="5">
        <v>0</v>
      </c>
      <c r="I644" s="23">
        <v>0</v>
      </c>
      <c r="K644" s="2">
        <v>500</v>
      </c>
    </row>
    <row r="645" spans="8:11" ht="12.75" hidden="1">
      <c r="H645" s="5">
        <v>0</v>
      </c>
      <c r="I645" s="23">
        <v>0</v>
      </c>
      <c r="K645" s="2">
        <v>500</v>
      </c>
    </row>
    <row r="646" spans="8:11" ht="12.75" hidden="1">
      <c r="H646" s="5">
        <v>0</v>
      </c>
      <c r="I646" s="23">
        <v>0</v>
      </c>
      <c r="K646" s="2">
        <v>500</v>
      </c>
    </row>
    <row r="647" spans="8:11" ht="12.75" hidden="1">
      <c r="H647" s="5">
        <v>0</v>
      </c>
      <c r="I647" s="23">
        <v>0</v>
      </c>
      <c r="K647" s="2">
        <v>500</v>
      </c>
    </row>
    <row r="648" spans="8:11" ht="12.75" hidden="1">
      <c r="H648" s="5">
        <v>0</v>
      </c>
      <c r="I648" s="23">
        <v>0</v>
      </c>
      <c r="K648" s="2">
        <v>500</v>
      </c>
    </row>
    <row r="649" spans="8:11" ht="12.75" hidden="1">
      <c r="H649" s="5">
        <v>0</v>
      </c>
      <c r="I649" s="23">
        <v>0</v>
      </c>
      <c r="K649" s="2">
        <v>500</v>
      </c>
    </row>
    <row r="650" spans="8:11" ht="12.75" hidden="1">
      <c r="H650" s="5">
        <v>0</v>
      </c>
      <c r="I650" s="23">
        <v>0</v>
      </c>
      <c r="K650" s="2">
        <v>500</v>
      </c>
    </row>
    <row r="651" spans="8:11" ht="12.75" hidden="1">
      <c r="H651" s="5">
        <v>0</v>
      </c>
      <c r="I651" s="23">
        <v>0</v>
      </c>
      <c r="K651" s="2">
        <v>500</v>
      </c>
    </row>
    <row r="652" spans="8:11" ht="12.75" hidden="1">
      <c r="H652" s="5">
        <v>0</v>
      </c>
      <c r="I652" s="23">
        <v>0</v>
      </c>
      <c r="K652" s="2">
        <v>500</v>
      </c>
    </row>
    <row r="653" spans="8:11" ht="12.75" hidden="1">
      <c r="H653" s="5">
        <v>0</v>
      </c>
      <c r="I653" s="23">
        <v>0</v>
      </c>
      <c r="K653" s="2">
        <v>500</v>
      </c>
    </row>
    <row r="654" spans="8:11" ht="12.75" hidden="1">
      <c r="H654" s="5">
        <v>0</v>
      </c>
      <c r="I654" s="23">
        <v>0</v>
      </c>
      <c r="K654" s="2">
        <v>500</v>
      </c>
    </row>
    <row r="655" spans="8:11" ht="12.75" hidden="1">
      <c r="H655" s="5">
        <v>0</v>
      </c>
      <c r="I655" s="23">
        <v>0</v>
      </c>
      <c r="K655" s="2">
        <v>500</v>
      </c>
    </row>
    <row r="656" spans="8:11" ht="12.75" hidden="1">
      <c r="H656" s="5">
        <v>0</v>
      </c>
      <c r="I656" s="23">
        <v>0</v>
      </c>
      <c r="K656" s="2">
        <v>500</v>
      </c>
    </row>
    <row r="657" spans="8:11" ht="12.75" hidden="1">
      <c r="H657" s="5">
        <v>0</v>
      </c>
      <c r="I657" s="23">
        <v>0</v>
      </c>
      <c r="K657" s="2">
        <v>500</v>
      </c>
    </row>
    <row r="658" spans="8:11" ht="12.75" hidden="1">
      <c r="H658" s="5">
        <v>0</v>
      </c>
      <c r="I658" s="23">
        <v>0</v>
      </c>
      <c r="K658" s="2">
        <v>500</v>
      </c>
    </row>
    <row r="659" spans="8:11" ht="12.75" hidden="1">
      <c r="H659" s="5">
        <v>0</v>
      </c>
      <c r="I659" s="23">
        <v>0</v>
      </c>
      <c r="K659" s="2">
        <v>500</v>
      </c>
    </row>
    <row r="660" spans="8:11" ht="12.75" hidden="1">
      <c r="H660" s="5">
        <v>0</v>
      </c>
      <c r="I660" s="23">
        <v>0</v>
      </c>
      <c r="K660" s="2">
        <v>500</v>
      </c>
    </row>
    <row r="661" spans="8:11" ht="12.75" hidden="1">
      <c r="H661" s="5">
        <v>0</v>
      </c>
      <c r="I661" s="23">
        <v>0</v>
      </c>
      <c r="K661" s="2">
        <v>500</v>
      </c>
    </row>
    <row r="662" spans="8:11" ht="12.75" hidden="1">
      <c r="H662" s="5">
        <v>0</v>
      </c>
      <c r="I662" s="23">
        <v>0</v>
      </c>
      <c r="K662" s="2">
        <v>500</v>
      </c>
    </row>
    <row r="663" spans="8:11" ht="12.75" hidden="1">
      <c r="H663" s="5">
        <v>0</v>
      </c>
      <c r="I663" s="23">
        <v>0</v>
      </c>
      <c r="K663" s="2">
        <v>500</v>
      </c>
    </row>
    <row r="664" spans="8:11" ht="12.75" hidden="1">
      <c r="H664" s="5">
        <v>0</v>
      </c>
      <c r="I664" s="23">
        <v>0</v>
      </c>
      <c r="K664" s="2">
        <v>500</v>
      </c>
    </row>
    <row r="665" spans="8:11" ht="12.75" hidden="1">
      <c r="H665" s="5">
        <v>0</v>
      </c>
      <c r="I665" s="23">
        <v>0</v>
      </c>
      <c r="K665" s="2">
        <v>500</v>
      </c>
    </row>
    <row r="666" spans="8:11" ht="12.75" hidden="1">
      <c r="H666" s="5">
        <v>0</v>
      </c>
      <c r="I666" s="23">
        <v>0</v>
      </c>
      <c r="K666" s="2">
        <v>500</v>
      </c>
    </row>
    <row r="667" spans="8:11" ht="12.75" hidden="1">
      <c r="H667" s="5">
        <v>0</v>
      </c>
      <c r="I667" s="23">
        <v>0</v>
      </c>
      <c r="K667" s="2">
        <v>500</v>
      </c>
    </row>
    <row r="668" spans="8:11" ht="12.75" hidden="1">
      <c r="H668" s="5">
        <v>0</v>
      </c>
      <c r="I668" s="23">
        <v>0</v>
      </c>
      <c r="K668" s="2">
        <v>500</v>
      </c>
    </row>
    <row r="669" spans="8:11" ht="12.75" hidden="1">
      <c r="H669" s="5">
        <v>0</v>
      </c>
      <c r="I669" s="23">
        <v>0</v>
      </c>
      <c r="K669" s="2">
        <v>500</v>
      </c>
    </row>
    <row r="670" spans="8:11" ht="12.75" hidden="1">
      <c r="H670" s="5">
        <v>0</v>
      </c>
      <c r="I670" s="23">
        <v>0</v>
      </c>
      <c r="K670" s="2">
        <v>500</v>
      </c>
    </row>
    <row r="671" spans="8:11" ht="12.75" hidden="1">
      <c r="H671" s="5">
        <v>0</v>
      </c>
      <c r="I671" s="23">
        <v>0</v>
      </c>
      <c r="K671" s="2">
        <v>500</v>
      </c>
    </row>
    <row r="672" spans="8:11" ht="12.75" hidden="1">
      <c r="H672" s="5">
        <v>0</v>
      </c>
      <c r="I672" s="23">
        <v>0</v>
      </c>
      <c r="K672" s="2">
        <v>500</v>
      </c>
    </row>
    <row r="673" spans="8:11" ht="12.75" hidden="1">
      <c r="H673" s="5">
        <v>0</v>
      </c>
      <c r="I673" s="23">
        <v>0</v>
      </c>
      <c r="K673" s="2">
        <v>500</v>
      </c>
    </row>
    <row r="674" spans="8:11" ht="12.75" hidden="1">
      <c r="H674" s="5">
        <v>0</v>
      </c>
      <c r="I674" s="23">
        <v>0</v>
      </c>
      <c r="K674" s="2">
        <v>500</v>
      </c>
    </row>
    <row r="675" spans="8:11" ht="12.75" hidden="1">
      <c r="H675" s="5">
        <v>0</v>
      </c>
      <c r="I675" s="23">
        <v>0</v>
      </c>
      <c r="K675" s="2">
        <v>500</v>
      </c>
    </row>
    <row r="676" spans="8:11" ht="12.75" hidden="1">
      <c r="H676" s="5">
        <v>0</v>
      </c>
      <c r="I676" s="23">
        <v>0</v>
      </c>
      <c r="K676" s="2">
        <v>500</v>
      </c>
    </row>
    <row r="677" spans="8:11" ht="12.75" hidden="1">
      <c r="H677" s="5">
        <v>0</v>
      </c>
      <c r="I677" s="23">
        <v>0</v>
      </c>
      <c r="K677" s="2">
        <v>500</v>
      </c>
    </row>
    <row r="678" spans="8:11" ht="12.75" hidden="1">
      <c r="H678" s="5">
        <v>0</v>
      </c>
      <c r="I678" s="23">
        <v>0</v>
      </c>
      <c r="K678" s="2">
        <v>500</v>
      </c>
    </row>
    <row r="679" spans="8:11" ht="12.75" hidden="1">
      <c r="H679" s="5">
        <v>0</v>
      </c>
      <c r="I679" s="23">
        <v>0</v>
      </c>
      <c r="K679" s="2">
        <v>500</v>
      </c>
    </row>
    <row r="680" spans="8:11" ht="12.75" hidden="1">
      <c r="H680" s="5">
        <v>0</v>
      </c>
      <c r="I680" s="23">
        <v>0</v>
      </c>
      <c r="K680" s="2">
        <v>500</v>
      </c>
    </row>
    <row r="681" spans="8:11" ht="12.75" hidden="1">
      <c r="H681" s="5">
        <v>0</v>
      </c>
      <c r="I681" s="23">
        <v>0</v>
      </c>
      <c r="K681" s="2">
        <v>500</v>
      </c>
    </row>
    <row r="682" spans="8:11" ht="12.75" hidden="1">
      <c r="H682" s="5">
        <v>0</v>
      </c>
      <c r="I682" s="23">
        <v>0</v>
      </c>
      <c r="K682" s="2">
        <v>500</v>
      </c>
    </row>
    <row r="683" spans="8:11" ht="12.75" hidden="1">
      <c r="H683" s="5">
        <v>0</v>
      </c>
      <c r="I683" s="23">
        <v>0</v>
      </c>
      <c r="K683" s="2">
        <v>500</v>
      </c>
    </row>
    <row r="684" spans="8:11" ht="12.75" hidden="1">
      <c r="H684" s="5">
        <v>0</v>
      </c>
      <c r="I684" s="23">
        <v>0</v>
      </c>
      <c r="K684" s="2">
        <v>500</v>
      </c>
    </row>
    <row r="685" spans="8:11" ht="12.75" hidden="1">
      <c r="H685" s="5">
        <v>0</v>
      </c>
      <c r="I685" s="23">
        <v>0</v>
      </c>
      <c r="K685" s="2">
        <v>500</v>
      </c>
    </row>
    <row r="686" spans="8:11" ht="12.75" hidden="1">
      <c r="H686" s="5">
        <v>0</v>
      </c>
      <c r="I686" s="23">
        <v>0</v>
      </c>
      <c r="K686" s="2">
        <v>500</v>
      </c>
    </row>
    <row r="687" spans="8:11" ht="12.75" hidden="1">
      <c r="H687" s="5">
        <v>0</v>
      </c>
      <c r="I687" s="23">
        <v>0</v>
      </c>
      <c r="K687" s="2">
        <v>500</v>
      </c>
    </row>
    <row r="688" spans="8:11" ht="12.75" hidden="1">
      <c r="H688" s="5">
        <v>0</v>
      </c>
      <c r="I688" s="23">
        <v>0</v>
      </c>
      <c r="K688" s="2">
        <v>500</v>
      </c>
    </row>
    <row r="689" spans="8:11" ht="12.75" hidden="1">
      <c r="H689" s="5">
        <v>0</v>
      </c>
      <c r="I689" s="23">
        <v>0</v>
      </c>
      <c r="K689" s="2">
        <v>500</v>
      </c>
    </row>
    <row r="690" spans="8:11" ht="12.75" hidden="1">
      <c r="H690" s="5">
        <v>0</v>
      </c>
      <c r="I690" s="23">
        <v>0</v>
      </c>
      <c r="K690" s="2">
        <v>500</v>
      </c>
    </row>
    <row r="691" spans="8:11" ht="12.75" hidden="1">
      <c r="H691" s="5">
        <v>0</v>
      </c>
      <c r="I691" s="23">
        <v>0</v>
      </c>
      <c r="K691" s="2">
        <v>500</v>
      </c>
    </row>
    <row r="692" spans="8:11" ht="12.75" hidden="1">
      <c r="H692" s="5">
        <v>0</v>
      </c>
      <c r="I692" s="23">
        <v>0</v>
      </c>
      <c r="K692" s="2">
        <v>500</v>
      </c>
    </row>
    <row r="693" spans="8:11" ht="12.75" hidden="1">
      <c r="H693" s="5">
        <v>0</v>
      </c>
      <c r="I693" s="23">
        <v>0</v>
      </c>
      <c r="K693" s="2">
        <v>500</v>
      </c>
    </row>
    <row r="694" spans="8:11" ht="12.75" hidden="1">
      <c r="H694" s="5">
        <v>0</v>
      </c>
      <c r="I694" s="23">
        <v>0</v>
      </c>
      <c r="K694" s="2">
        <v>500</v>
      </c>
    </row>
    <row r="695" spans="8:11" ht="12.75" hidden="1">
      <c r="H695" s="5">
        <v>0</v>
      </c>
      <c r="I695" s="23">
        <v>0</v>
      </c>
      <c r="K695" s="2">
        <v>500</v>
      </c>
    </row>
    <row r="696" spans="8:11" ht="12.75" hidden="1">
      <c r="H696" s="5">
        <v>0</v>
      </c>
      <c r="I696" s="23">
        <v>0</v>
      </c>
      <c r="K696" s="2">
        <v>500</v>
      </c>
    </row>
    <row r="697" spans="8:11" ht="12.75" hidden="1">
      <c r="H697" s="5">
        <v>0</v>
      </c>
      <c r="I697" s="23">
        <v>0</v>
      </c>
      <c r="K697" s="2">
        <v>500</v>
      </c>
    </row>
    <row r="698" spans="8:11" ht="12.75" hidden="1">
      <c r="H698" s="5">
        <v>0</v>
      </c>
      <c r="I698" s="23">
        <v>0</v>
      </c>
      <c r="K698" s="2">
        <v>500</v>
      </c>
    </row>
    <row r="699" spans="8:11" ht="12.75" hidden="1">
      <c r="H699" s="5">
        <v>0</v>
      </c>
      <c r="I699" s="23">
        <v>0</v>
      </c>
      <c r="K699" s="2">
        <v>500</v>
      </c>
    </row>
    <row r="700" spans="8:11" ht="12.75" hidden="1">
      <c r="H700" s="5">
        <v>0</v>
      </c>
      <c r="I700" s="23">
        <v>0</v>
      </c>
      <c r="K700" s="2">
        <v>500</v>
      </c>
    </row>
    <row r="701" spans="8:11" ht="12.75" hidden="1">
      <c r="H701" s="5">
        <v>0</v>
      </c>
      <c r="I701" s="23">
        <v>0</v>
      </c>
      <c r="K701" s="2">
        <v>500</v>
      </c>
    </row>
    <row r="702" spans="8:11" ht="12.75" hidden="1">
      <c r="H702" s="5">
        <v>0</v>
      </c>
      <c r="I702" s="23">
        <v>0</v>
      </c>
      <c r="K702" s="2">
        <v>500</v>
      </c>
    </row>
    <row r="703" spans="8:11" ht="12.75" hidden="1">
      <c r="H703" s="5">
        <v>0</v>
      </c>
      <c r="I703" s="23">
        <v>0</v>
      </c>
      <c r="K703" s="2">
        <v>500</v>
      </c>
    </row>
    <row r="704" spans="8:11" ht="12.75" hidden="1">
      <c r="H704" s="5">
        <v>0</v>
      </c>
      <c r="I704" s="23">
        <v>0</v>
      </c>
      <c r="K704" s="2">
        <v>500</v>
      </c>
    </row>
    <row r="705" spans="8:11" ht="12.75" hidden="1">
      <c r="H705" s="5">
        <v>0</v>
      </c>
      <c r="I705" s="23">
        <v>0</v>
      </c>
      <c r="K705" s="2">
        <v>500</v>
      </c>
    </row>
    <row r="706" spans="8:11" ht="12.75" hidden="1">
      <c r="H706" s="5">
        <v>0</v>
      </c>
      <c r="I706" s="23">
        <v>0</v>
      </c>
      <c r="K706" s="2">
        <v>500</v>
      </c>
    </row>
    <row r="707" spans="8:11" ht="12.75" hidden="1">
      <c r="H707" s="5">
        <v>0</v>
      </c>
      <c r="I707" s="23">
        <v>0</v>
      </c>
      <c r="K707" s="2">
        <v>500</v>
      </c>
    </row>
    <row r="708" spans="8:11" ht="12.75" hidden="1">
      <c r="H708" s="5">
        <v>0</v>
      </c>
      <c r="I708" s="23">
        <v>0</v>
      </c>
      <c r="K708" s="2">
        <v>500</v>
      </c>
    </row>
    <row r="709" spans="8:11" ht="12.75" hidden="1">
      <c r="H709" s="5">
        <v>0</v>
      </c>
      <c r="I709" s="23">
        <v>0</v>
      </c>
      <c r="K709" s="2">
        <v>500</v>
      </c>
    </row>
    <row r="710" spans="8:11" ht="12.75" hidden="1">
      <c r="H710" s="5">
        <v>0</v>
      </c>
      <c r="I710" s="23">
        <v>0</v>
      </c>
      <c r="K710" s="2">
        <v>500</v>
      </c>
    </row>
    <row r="711" spans="8:11" ht="12.75" hidden="1">
      <c r="H711" s="5">
        <v>0</v>
      </c>
      <c r="I711" s="23">
        <v>0</v>
      </c>
      <c r="K711" s="2">
        <v>500</v>
      </c>
    </row>
    <row r="712" spans="8:11" ht="12.75" hidden="1">
      <c r="H712" s="5">
        <v>0</v>
      </c>
      <c r="I712" s="23">
        <v>0</v>
      </c>
      <c r="K712" s="2">
        <v>500</v>
      </c>
    </row>
    <row r="713" spans="8:11" ht="12.75" hidden="1">
      <c r="H713" s="5">
        <v>0</v>
      </c>
      <c r="I713" s="23">
        <v>0</v>
      </c>
      <c r="K713" s="2">
        <v>500</v>
      </c>
    </row>
    <row r="714" spans="8:11" ht="12.75" hidden="1">
      <c r="H714" s="5">
        <v>0</v>
      </c>
      <c r="I714" s="23">
        <v>0</v>
      </c>
      <c r="K714" s="2">
        <v>500</v>
      </c>
    </row>
    <row r="715" spans="8:11" ht="12.75" hidden="1">
      <c r="H715" s="5">
        <v>0</v>
      </c>
      <c r="I715" s="23">
        <v>0</v>
      </c>
      <c r="K715" s="2">
        <v>500</v>
      </c>
    </row>
    <row r="716" spans="8:11" ht="12.75" hidden="1">
      <c r="H716" s="5">
        <v>0</v>
      </c>
      <c r="I716" s="23">
        <v>0</v>
      </c>
      <c r="K716" s="2">
        <v>500</v>
      </c>
    </row>
    <row r="717" spans="8:11" ht="12.75" hidden="1">
      <c r="H717" s="5">
        <v>0</v>
      </c>
      <c r="I717" s="23">
        <v>0</v>
      </c>
      <c r="K717" s="2">
        <v>500</v>
      </c>
    </row>
    <row r="718" spans="8:11" ht="12.75" hidden="1">
      <c r="H718" s="5">
        <v>0</v>
      </c>
      <c r="I718" s="23">
        <v>0</v>
      </c>
      <c r="K718" s="2">
        <v>500</v>
      </c>
    </row>
    <row r="719" spans="8:11" ht="12.75" hidden="1">
      <c r="H719" s="5">
        <v>0</v>
      </c>
      <c r="I719" s="23">
        <v>0</v>
      </c>
      <c r="K719" s="2">
        <v>500</v>
      </c>
    </row>
    <row r="720" spans="8:11" ht="12.75" hidden="1">
      <c r="H720" s="5">
        <v>0</v>
      </c>
      <c r="I720" s="23">
        <v>0</v>
      </c>
      <c r="K720" s="2">
        <v>500</v>
      </c>
    </row>
    <row r="721" spans="8:11" ht="12.75" hidden="1">
      <c r="H721" s="5">
        <v>0</v>
      </c>
      <c r="I721" s="23">
        <v>0</v>
      </c>
      <c r="K721" s="2">
        <v>500</v>
      </c>
    </row>
    <row r="722" spans="8:11" ht="12.75" hidden="1">
      <c r="H722" s="5">
        <v>0</v>
      </c>
      <c r="I722" s="23">
        <v>0</v>
      </c>
      <c r="K722" s="2">
        <v>500</v>
      </c>
    </row>
    <row r="723" spans="8:11" ht="12.75" hidden="1">
      <c r="H723" s="5">
        <v>0</v>
      </c>
      <c r="I723" s="23">
        <v>0</v>
      </c>
      <c r="K723" s="2">
        <v>500</v>
      </c>
    </row>
    <row r="724" spans="8:11" ht="12.75" hidden="1">
      <c r="H724" s="5">
        <v>0</v>
      </c>
      <c r="I724" s="23">
        <v>0</v>
      </c>
      <c r="K724" s="2">
        <v>500</v>
      </c>
    </row>
    <row r="725" spans="8:11" ht="12.75" hidden="1">
      <c r="H725" s="5">
        <v>0</v>
      </c>
      <c r="I725" s="23">
        <v>0</v>
      </c>
      <c r="K725" s="2">
        <v>500</v>
      </c>
    </row>
    <row r="726" spans="8:11" ht="12.75" hidden="1">
      <c r="H726" s="5">
        <v>0</v>
      </c>
      <c r="I726" s="23">
        <v>0</v>
      </c>
      <c r="K726" s="2">
        <v>500</v>
      </c>
    </row>
    <row r="727" spans="8:11" ht="12.75" hidden="1">
      <c r="H727" s="5">
        <v>0</v>
      </c>
      <c r="I727" s="23">
        <v>0</v>
      </c>
      <c r="K727" s="2">
        <v>500</v>
      </c>
    </row>
    <row r="728" spans="8:11" ht="12.75" hidden="1">
      <c r="H728" s="5">
        <v>0</v>
      </c>
      <c r="I728" s="23">
        <v>0</v>
      </c>
      <c r="K728" s="2">
        <v>500</v>
      </c>
    </row>
    <row r="729" spans="8:11" ht="12.75" hidden="1">
      <c r="H729" s="5">
        <v>0</v>
      </c>
      <c r="I729" s="23">
        <v>0</v>
      </c>
      <c r="K729" s="2">
        <v>500</v>
      </c>
    </row>
    <row r="730" spans="8:11" ht="12.75" hidden="1">
      <c r="H730" s="5">
        <v>0</v>
      </c>
      <c r="I730" s="23">
        <v>0</v>
      </c>
      <c r="K730" s="2">
        <v>500</v>
      </c>
    </row>
    <row r="731" spans="8:11" ht="12.75" hidden="1">
      <c r="H731" s="5">
        <v>0</v>
      </c>
      <c r="I731" s="23">
        <v>0</v>
      </c>
      <c r="K731" s="2">
        <v>500</v>
      </c>
    </row>
    <row r="732" spans="8:11" ht="12.75" hidden="1">
      <c r="H732" s="5">
        <v>0</v>
      </c>
      <c r="I732" s="23">
        <v>0</v>
      </c>
      <c r="K732" s="2">
        <v>500</v>
      </c>
    </row>
    <row r="733" spans="8:11" ht="12.75" hidden="1">
      <c r="H733" s="5">
        <v>0</v>
      </c>
      <c r="I733" s="23">
        <v>0</v>
      </c>
      <c r="K733" s="2">
        <v>500</v>
      </c>
    </row>
    <row r="734" spans="8:11" ht="12.75" hidden="1">
      <c r="H734" s="5">
        <v>0</v>
      </c>
      <c r="I734" s="23">
        <v>0</v>
      </c>
      <c r="K734" s="2">
        <v>500</v>
      </c>
    </row>
    <row r="735" spans="8:11" ht="12.75" hidden="1">
      <c r="H735" s="5">
        <v>0</v>
      </c>
      <c r="I735" s="23">
        <v>0</v>
      </c>
      <c r="K735" s="2">
        <v>500</v>
      </c>
    </row>
    <row r="736" spans="8:11" ht="12.75" hidden="1">
      <c r="H736" s="5">
        <v>0</v>
      </c>
      <c r="I736" s="23">
        <v>0</v>
      </c>
      <c r="K736" s="2">
        <v>500</v>
      </c>
    </row>
    <row r="737" spans="8:11" ht="12.75" hidden="1">
      <c r="H737" s="5">
        <v>0</v>
      </c>
      <c r="I737" s="23">
        <v>0</v>
      </c>
      <c r="K737" s="2">
        <v>500</v>
      </c>
    </row>
    <row r="738" spans="8:11" ht="12.75" hidden="1">
      <c r="H738" s="5">
        <v>0</v>
      </c>
      <c r="I738" s="23">
        <v>0</v>
      </c>
      <c r="K738" s="2">
        <v>500</v>
      </c>
    </row>
    <row r="739" spans="8:11" ht="12.75" hidden="1">
      <c r="H739" s="5">
        <v>0</v>
      </c>
      <c r="I739" s="23">
        <v>0</v>
      </c>
      <c r="K739" s="2">
        <v>500</v>
      </c>
    </row>
    <row r="740" spans="8:11" ht="12.75" hidden="1">
      <c r="H740" s="5">
        <v>0</v>
      </c>
      <c r="I740" s="23">
        <v>0</v>
      </c>
      <c r="K740" s="2">
        <v>500</v>
      </c>
    </row>
    <row r="741" spans="8:11" ht="12.75" hidden="1">
      <c r="H741" s="5">
        <v>0</v>
      </c>
      <c r="I741" s="23">
        <v>0</v>
      </c>
      <c r="K741" s="2">
        <v>500</v>
      </c>
    </row>
    <row r="742" spans="8:11" ht="12.75" hidden="1">
      <c r="H742" s="5">
        <v>0</v>
      </c>
      <c r="I742" s="23">
        <v>0</v>
      </c>
      <c r="K742" s="2">
        <v>500</v>
      </c>
    </row>
    <row r="743" spans="8:11" ht="12.75" hidden="1">
      <c r="H743" s="5">
        <v>0</v>
      </c>
      <c r="I743" s="23">
        <v>0</v>
      </c>
      <c r="K743" s="2">
        <v>500</v>
      </c>
    </row>
    <row r="744" spans="8:11" ht="12.75" hidden="1">
      <c r="H744" s="5">
        <v>0</v>
      </c>
      <c r="I744" s="23">
        <v>0</v>
      </c>
      <c r="K744" s="2">
        <v>500</v>
      </c>
    </row>
    <row r="745" spans="8:11" ht="12.75" hidden="1">
      <c r="H745" s="5">
        <v>0</v>
      </c>
      <c r="I745" s="23">
        <v>0</v>
      </c>
      <c r="K745" s="2">
        <v>500</v>
      </c>
    </row>
    <row r="746" spans="8:11" ht="12.75" hidden="1">
      <c r="H746" s="5">
        <v>0</v>
      </c>
      <c r="I746" s="23">
        <v>0</v>
      </c>
      <c r="K746" s="2">
        <v>500</v>
      </c>
    </row>
    <row r="747" spans="8:11" ht="12.75" hidden="1">
      <c r="H747" s="5">
        <v>0</v>
      </c>
      <c r="I747" s="23">
        <v>0</v>
      </c>
      <c r="K747" s="2">
        <v>500</v>
      </c>
    </row>
    <row r="748" spans="8:11" ht="12.75" hidden="1">
      <c r="H748" s="5">
        <v>0</v>
      </c>
      <c r="I748" s="23">
        <v>0</v>
      </c>
      <c r="K748" s="2">
        <v>500</v>
      </c>
    </row>
    <row r="749" spans="8:11" ht="12.75" hidden="1">
      <c r="H749" s="5">
        <v>0</v>
      </c>
      <c r="I749" s="23">
        <v>0</v>
      </c>
      <c r="K749" s="2">
        <v>500</v>
      </c>
    </row>
    <row r="750" spans="8:11" ht="12.75" hidden="1">
      <c r="H750" s="5">
        <v>0</v>
      </c>
      <c r="I750" s="23">
        <v>0</v>
      </c>
      <c r="K750" s="2">
        <v>500</v>
      </c>
    </row>
    <row r="751" spans="8:11" ht="12.75" hidden="1">
      <c r="H751" s="5">
        <v>0</v>
      </c>
      <c r="I751" s="23">
        <v>0</v>
      </c>
      <c r="K751" s="2">
        <v>500</v>
      </c>
    </row>
    <row r="752" spans="8:11" ht="12.75" hidden="1">
      <c r="H752" s="5">
        <v>0</v>
      </c>
      <c r="I752" s="23">
        <v>0</v>
      </c>
      <c r="K752" s="2">
        <v>500</v>
      </c>
    </row>
    <row r="753" spans="8:11" ht="12.75" hidden="1">
      <c r="H753" s="5">
        <v>0</v>
      </c>
      <c r="I753" s="23">
        <v>0</v>
      </c>
      <c r="K753" s="2">
        <v>500</v>
      </c>
    </row>
    <row r="754" spans="8:11" ht="12.75" hidden="1">
      <c r="H754" s="5">
        <v>0</v>
      </c>
      <c r="I754" s="23">
        <v>0</v>
      </c>
      <c r="K754" s="2">
        <v>500</v>
      </c>
    </row>
    <row r="755" spans="8:11" ht="12.75" hidden="1">
      <c r="H755" s="5">
        <v>0</v>
      </c>
      <c r="I755" s="23">
        <v>0</v>
      </c>
      <c r="K755" s="2">
        <v>500</v>
      </c>
    </row>
    <row r="756" spans="8:11" ht="12.75" hidden="1">
      <c r="H756" s="5">
        <v>0</v>
      </c>
      <c r="I756" s="23">
        <v>0</v>
      </c>
      <c r="K756" s="2">
        <v>500</v>
      </c>
    </row>
    <row r="757" spans="8:11" ht="12.75" hidden="1">
      <c r="H757" s="5">
        <v>0</v>
      </c>
      <c r="I757" s="23">
        <v>0</v>
      </c>
      <c r="K757" s="2">
        <v>500</v>
      </c>
    </row>
    <row r="758" spans="8:11" ht="12.75" hidden="1">
      <c r="H758" s="5">
        <v>0</v>
      </c>
      <c r="I758" s="23">
        <v>0</v>
      </c>
      <c r="K758" s="2">
        <v>500</v>
      </c>
    </row>
    <row r="759" spans="8:11" ht="12.75" hidden="1">
      <c r="H759" s="5">
        <v>0</v>
      </c>
      <c r="I759" s="23">
        <v>0</v>
      </c>
      <c r="K759" s="2">
        <v>500</v>
      </c>
    </row>
    <row r="760" spans="8:11" ht="12.75" hidden="1">
      <c r="H760" s="5">
        <v>0</v>
      </c>
      <c r="I760" s="23">
        <v>0</v>
      </c>
      <c r="K760" s="2">
        <v>500</v>
      </c>
    </row>
    <row r="761" spans="8:11" ht="12.75" hidden="1">
      <c r="H761" s="5">
        <v>0</v>
      </c>
      <c r="I761" s="23">
        <v>0</v>
      </c>
      <c r="K761" s="2">
        <v>500</v>
      </c>
    </row>
    <row r="762" spans="8:11" ht="12.75" hidden="1">
      <c r="H762" s="5">
        <v>0</v>
      </c>
      <c r="I762" s="23">
        <v>0</v>
      </c>
      <c r="K762" s="2">
        <v>500</v>
      </c>
    </row>
    <row r="763" spans="8:11" ht="12.75" hidden="1">
      <c r="H763" s="5">
        <v>0</v>
      </c>
      <c r="I763" s="23">
        <v>0</v>
      </c>
      <c r="K763" s="2">
        <v>500</v>
      </c>
    </row>
    <row r="764" spans="8:11" ht="12.75" hidden="1">
      <c r="H764" s="5">
        <v>0</v>
      </c>
      <c r="I764" s="23">
        <v>0</v>
      </c>
      <c r="K764" s="2">
        <v>500</v>
      </c>
    </row>
    <row r="765" spans="8:11" ht="12.75" hidden="1">
      <c r="H765" s="5">
        <v>0</v>
      </c>
      <c r="I765" s="23">
        <v>0</v>
      </c>
      <c r="K765" s="2">
        <v>500</v>
      </c>
    </row>
    <row r="766" spans="8:11" ht="12.75" hidden="1">
      <c r="H766" s="5">
        <v>0</v>
      </c>
      <c r="I766" s="23">
        <v>0</v>
      </c>
      <c r="K766" s="2">
        <v>500</v>
      </c>
    </row>
    <row r="767" spans="8:11" ht="12.75" hidden="1">
      <c r="H767" s="5">
        <v>0</v>
      </c>
      <c r="I767" s="23">
        <v>0</v>
      </c>
      <c r="K767" s="2">
        <v>500</v>
      </c>
    </row>
    <row r="768" spans="8:11" ht="12.75" hidden="1">
      <c r="H768" s="5">
        <v>0</v>
      </c>
      <c r="I768" s="23">
        <v>0</v>
      </c>
      <c r="K768" s="2">
        <v>500</v>
      </c>
    </row>
    <row r="769" spans="8:11" ht="12.75" hidden="1">
      <c r="H769" s="5">
        <v>0</v>
      </c>
      <c r="I769" s="23">
        <v>0</v>
      </c>
      <c r="K769" s="2">
        <v>500</v>
      </c>
    </row>
    <row r="770" spans="8:11" ht="12.75" hidden="1">
      <c r="H770" s="5">
        <v>0</v>
      </c>
      <c r="I770" s="23">
        <v>0</v>
      </c>
      <c r="K770" s="2">
        <v>500</v>
      </c>
    </row>
    <row r="771" spans="8:11" ht="12.75" hidden="1">
      <c r="H771" s="5">
        <v>0</v>
      </c>
      <c r="I771" s="23">
        <v>0</v>
      </c>
      <c r="K771" s="2">
        <v>500</v>
      </c>
    </row>
    <row r="772" spans="8:11" ht="12.75" hidden="1">
      <c r="H772" s="5">
        <v>0</v>
      </c>
      <c r="I772" s="23">
        <v>0</v>
      </c>
      <c r="K772" s="2">
        <v>500</v>
      </c>
    </row>
    <row r="773" spans="8:11" ht="12.75" hidden="1">
      <c r="H773" s="5">
        <v>0</v>
      </c>
      <c r="I773" s="23">
        <v>0</v>
      </c>
      <c r="K773" s="2">
        <v>500</v>
      </c>
    </row>
    <row r="774" spans="8:11" ht="12.75" hidden="1">
      <c r="H774" s="5">
        <v>0</v>
      </c>
      <c r="I774" s="23">
        <v>0</v>
      </c>
      <c r="K774" s="2">
        <v>500</v>
      </c>
    </row>
    <row r="775" spans="8:11" ht="12.75" hidden="1">
      <c r="H775" s="5">
        <v>0</v>
      </c>
      <c r="I775" s="23">
        <v>0</v>
      </c>
      <c r="K775" s="2">
        <v>500</v>
      </c>
    </row>
    <row r="776" spans="8:11" ht="12.75" hidden="1">
      <c r="H776" s="5">
        <v>0</v>
      </c>
      <c r="I776" s="23">
        <v>0</v>
      </c>
      <c r="K776" s="2">
        <v>500</v>
      </c>
    </row>
    <row r="777" spans="8:11" ht="12.75" hidden="1">
      <c r="H777" s="5">
        <v>0</v>
      </c>
      <c r="I777" s="23">
        <v>0</v>
      </c>
      <c r="K777" s="2">
        <v>500</v>
      </c>
    </row>
    <row r="778" spans="8:11" ht="12.75" hidden="1">
      <c r="H778" s="5">
        <v>0</v>
      </c>
      <c r="I778" s="23">
        <v>0</v>
      </c>
      <c r="K778" s="2">
        <v>500</v>
      </c>
    </row>
    <row r="779" spans="8:11" ht="12.75" hidden="1">
      <c r="H779" s="5">
        <v>0</v>
      </c>
      <c r="I779" s="23">
        <v>0</v>
      </c>
      <c r="K779" s="2">
        <v>500</v>
      </c>
    </row>
    <row r="780" spans="8:11" ht="12.75" hidden="1">
      <c r="H780" s="5">
        <v>0</v>
      </c>
      <c r="I780" s="23">
        <v>0</v>
      </c>
      <c r="K780" s="2">
        <v>500</v>
      </c>
    </row>
    <row r="781" spans="8:11" ht="12.75" hidden="1">
      <c r="H781" s="5">
        <v>0</v>
      </c>
      <c r="I781" s="23">
        <v>0</v>
      </c>
      <c r="K781" s="2">
        <v>500</v>
      </c>
    </row>
    <row r="782" spans="8:11" ht="12.75" hidden="1">
      <c r="H782" s="5">
        <v>0</v>
      </c>
      <c r="I782" s="23">
        <v>0</v>
      </c>
      <c r="K782" s="2">
        <v>500</v>
      </c>
    </row>
    <row r="783" spans="8:11" ht="12.75" hidden="1">
      <c r="H783" s="5">
        <v>0</v>
      </c>
      <c r="I783" s="23">
        <v>0</v>
      </c>
      <c r="K783" s="2">
        <v>500</v>
      </c>
    </row>
    <row r="784" spans="8:11" ht="12.75" hidden="1">
      <c r="H784" s="5">
        <v>0</v>
      </c>
      <c r="I784" s="23">
        <v>0</v>
      </c>
      <c r="K784" s="2">
        <v>500</v>
      </c>
    </row>
    <row r="785" spans="8:11" ht="12.75" hidden="1">
      <c r="H785" s="5">
        <v>0</v>
      </c>
      <c r="I785" s="23">
        <v>0</v>
      </c>
      <c r="K785" s="2">
        <v>500</v>
      </c>
    </row>
    <row r="786" spans="8:11" ht="12.75" hidden="1">
      <c r="H786" s="5">
        <v>0</v>
      </c>
      <c r="I786" s="23">
        <v>0</v>
      </c>
      <c r="K786" s="2">
        <v>500</v>
      </c>
    </row>
    <row r="787" spans="8:11" ht="12.75" hidden="1">
      <c r="H787" s="5">
        <v>0</v>
      </c>
      <c r="I787" s="23">
        <v>0</v>
      </c>
      <c r="K787" s="2">
        <v>500</v>
      </c>
    </row>
    <row r="788" spans="8:11" ht="12.75" hidden="1">
      <c r="H788" s="5">
        <v>0</v>
      </c>
      <c r="I788" s="23">
        <v>0</v>
      </c>
      <c r="K788" s="2">
        <v>500</v>
      </c>
    </row>
    <row r="789" spans="8:11" ht="12.75" hidden="1">
      <c r="H789" s="5">
        <v>0</v>
      </c>
      <c r="I789" s="23">
        <v>0</v>
      </c>
      <c r="K789" s="2">
        <v>500</v>
      </c>
    </row>
    <row r="790" spans="8:11" ht="12.75" hidden="1">
      <c r="H790" s="5">
        <v>0</v>
      </c>
      <c r="I790" s="23">
        <v>0</v>
      </c>
      <c r="K790" s="2">
        <v>500</v>
      </c>
    </row>
    <row r="791" spans="8:11" ht="12.75" hidden="1">
      <c r="H791" s="5">
        <v>0</v>
      </c>
      <c r="I791" s="23">
        <v>0</v>
      </c>
      <c r="K791" s="2">
        <v>500</v>
      </c>
    </row>
    <row r="792" spans="8:11" ht="12.75" hidden="1">
      <c r="H792" s="5">
        <v>0</v>
      </c>
      <c r="I792" s="23">
        <v>0</v>
      </c>
      <c r="K792" s="2">
        <v>500</v>
      </c>
    </row>
    <row r="793" spans="8:11" ht="12.75" hidden="1">
      <c r="H793" s="5">
        <v>0</v>
      </c>
      <c r="I793" s="23">
        <v>0</v>
      </c>
      <c r="K793" s="2">
        <v>500</v>
      </c>
    </row>
    <row r="794" spans="8:11" ht="12.75" hidden="1">
      <c r="H794" s="5">
        <v>0</v>
      </c>
      <c r="I794" s="23">
        <v>0</v>
      </c>
      <c r="K794" s="2">
        <v>500</v>
      </c>
    </row>
    <row r="795" spans="8:11" ht="12.75" hidden="1">
      <c r="H795" s="5">
        <v>0</v>
      </c>
      <c r="I795" s="23">
        <v>0</v>
      </c>
      <c r="K795" s="2">
        <v>500</v>
      </c>
    </row>
    <row r="796" spans="8:11" ht="12.75" hidden="1">
      <c r="H796" s="5">
        <v>0</v>
      </c>
      <c r="I796" s="23">
        <v>0</v>
      </c>
      <c r="K796" s="2">
        <v>500</v>
      </c>
    </row>
    <row r="797" spans="8:11" ht="12.75" hidden="1">
      <c r="H797" s="5">
        <v>0</v>
      </c>
      <c r="I797" s="23">
        <v>0</v>
      </c>
      <c r="K797" s="2">
        <v>500</v>
      </c>
    </row>
    <row r="798" spans="8:11" ht="12.75" hidden="1">
      <c r="H798" s="5">
        <v>0</v>
      </c>
      <c r="I798" s="23">
        <v>0</v>
      </c>
      <c r="K798" s="2">
        <v>500</v>
      </c>
    </row>
    <row r="799" spans="8:11" ht="12.75" hidden="1">
      <c r="H799" s="5">
        <v>0</v>
      </c>
      <c r="I799" s="23">
        <v>0</v>
      </c>
      <c r="K799" s="2">
        <v>500</v>
      </c>
    </row>
    <row r="800" spans="8:11" ht="12.75" hidden="1">
      <c r="H800" s="5">
        <v>0</v>
      </c>
      <c r="I800" s="23">
        <v>0</v>
      </c>
      <c r="K800" s="2">
        <v>500</v>
      </c>
    </row>
    <row r="801" spans="8:11" ht="12.75" hidden="1">
      <c r="H801" s="5">
        <v>0</v>
      </c>
      <c r="I801" s="23">
        <v>0</v>
      </c>
      <c r="K801" s="2">
        <v>500</v>
      </c>
    </row>
    <row r="802" spans="8:11" ht="12.75" hidden="1">
      <c r="H802" s="5">
        <v>0</v>
      </c>
      <c r="I802" s="23">
        <v>0</v>
      </c>
      <c r="K802" s="2">
        <v>500</v>
      </c>
    </row>
    <row r="803" spans="8:11" ht="12.75" hidden="1">
      <c r="H803" s="5">
        <v>0</v>
      </c>
      <c r="I803" s="23">
        <v>0</v>
      </c>
      <c r="K803" s="2">
        <v>500</v>
      </c>
    </row>
    <row r="804" spans="8:11" ht="12.75" hidden="1">
      <c r="H804" s="5">
        <v>0</v>
      </c>
      <c r="I804" s="23">
        <v>0</v>
      </c>
      <c r="K804" s="2">
        <v>500</v>
      </c>
    </row>
    <row r="805" spans="8:11" ht="12.75" hidden="1">
      <c r="H805" s="5">
        <v>0</v>
      </c>
      <c r="I805" s="23">
        <v>0</v>
      </c>
      <c r="K805" s="2">
        <v>500</v>
      </c>
    </row>
    <row r="806" spans="8:11" ht="12.75" hidden="1">
      <c r="H806" s="5">
        <v>0</v>
      </c>
      <c r="I806" s="23">
        <v>0</v>
      </c>
      <c r="K806" s="2">
        <v>500</v>
      </c>
    </row>
    <row r="807" spans="8:11" ht="12.75" hidden="1">
      <c r="H807" s="5">
        <v>0</v>
      </c>
      <c r="I807" s="23">
        <v>0</v>
      </c>
      <c r="K807" s="2">
        <v>500</v>
      </c>
    </row>
    <row r="808" spans="8:11" ht="12.75" hidden="1">
      <c r="H808" s="5">
        <v>0</v>
      </c>
      <c r="I808" s="23">
        <v>0</v>
      </c>
      <c r="K808" s="2">
        <v>500</v>
      </c>
    </row>
    <row r="809" spans="8:11" ht="12.75" hidden="1">
      <c r="H809" s="5">
        <v>0</v>
      </c>
      <c r="I809" s="23">
        <v>0</v>
      </c>
      <c r="K809" s="2">
        <v>500</v>
      </c>
    </row>
    <row r="810" spans="8:11" ht="12.75" hidden="1">
      <c r="H810" s="5">
        <v>0</v>
      </c>
      <c r="I810" s="23">
        <v>0</v>
      </c>
      <c r="K810" s="2">
        <v>500</v>
      </c>
    </row>
    <row r="811" spans="8:11" ht="12.75" hidden="1">
      <c r="H811" s="5">
        <v>0</v>
      </c>
      <c r="I811" s="23">
        <v>0</v>
      </c>
      <c r="K811" s="2">
        <v>500</v>
      </c>
    </row>
    <row r="812" spans="8:11" ht="12.75" hidden="1">
      <c r="H812" s="5">
        <v>0</v>
      </c>
      <c r="I812" s="23">
        <v>0</v>
      </c>
      <c r="K812" s="2">
        <v>500</v>
      </c>
    </row>
    <row r="813" spans="8:11" ht="12.75" hidden="1">
      <c r="H813" s="5">
        <v>0</v>
      </c>
      <c r="I813" s="23">
        <v>0</v>
      </c>
      <c r="K813" s="2">
        <v>500</v>
      </c>
    </row>
    <row r="814" spans="8:11" ht="12.75" hidden="1">
      <c r="H814" s="5">
        <v>0</v>
      </c>
      <c r="I814" s="23">
        <v>0</v>
      </c>
      <c r="K814" s="2">
        <v>500</v>
      </c>
    </row>
    <row r="815" spans="8:11" ht="12.75" hidden="1">
      <c r="H815" s="5">
        <v>0</v>
      </c>
      <c r="I815" s="23">
        <v>0</v>
      </c>
      <c r="K815" s="2">
        <v>500</v>
      </c>
    </row>
    <row r="816" spans="8:11" ht="12.75" hidden="1">
      <c r="H816" s="5">
        <v>0</v>
      </c>
      <c r="I816" s="23">
        <v>0</v>
      </c>
      <c r="K816" s="2">
        <v>500</v>
      </c>
    </row>
    <row r="817" spans="8:11" ht="12.75" hidden="1">
      <c r="H817" s="5">
        <v>0</v>
      </c>
      <c r="I817" s="23">
        <v>0</v>
      </c>
      <c r="K817" s="2">
        <v>500</v>
      </c>
    </row>
    <row r="818" spans="8:11" ht="12.75" hidden="1">
      <c r="H818" s="5">
        <v>0</v>
      </c>
      <c r="I818" s="23">
        <v>0</v>
      </c>
      <c r="K818" s="2">
        <v>500</v>
      </c>
    </row>
    <row r="819" spans="8:11" ht="12.75" hidden="1">
      <c r="H819" s="5">
        <v>0</v>
      </c>
      <c r="I819" s="23">
        <v>0</v>
      </c>
      <c r="K819" s="2">
        <v>500</v>
      </c>
    </row>
    <row r="820" spans="8:11" ht="12.75" hidden="1">
      <c r="H820" s="5">
        <v>0</v>
      </c>
      <c r="I820" s="23">
        <v>0</v>
      </c>
      <c r="K820" s="2">
        <v>500</v>
      </c>
    </row>
    <row r="821" spans="8:11" ht="12.75" hidden="1">
      <c r="H821" s="5">
        <v>0</v>
      </c>
      <c r="I821" s="23">
        <v>0</v>
      </c>
      <c r="K821" s="2">
        <v>500</v>
      </c>
    </row>
    <row r="822" spans="8:11" ht="12.75" hidden="1">
      <c r="H822" s="5">
        <v>0</v>
      </c>
      <c r="I822" s="23">
        <v>0</v>
      </c>
      <c r="K822" s="2">
        <v>500</v>
      </c>
    </row>
    <row r="823" spans="8:11" ht="12.75" hidden="1">
      <c r="H823" s="5">
        <v>0</v>
      </c>
      <c r="I823" s="23">
        <v>0</v>
      </c>
      <c r="K823" s="2">
        <v>500</v>
      </c>
    </row>
    <row r="824" spans="8:11" ht="12.75" hidden="1">
      <c r="H824" s="5">
        <v>0</v>
      </c>
      <c r="I824" s="23">
        <v>0</v>
      </c>
      <c r="K824" s="2">
        <v>500</v>
      </c>
    </row>
    <row r="825" spans="8:11" ht="12.75" hidden="1">
      <c r="H825" s="5">
        <v>0</v>
      </c>
      <c r="I825" s="23">
        <v>0</v>
      </c>
      <c r="K825" s="2">
        <v>500</v>
      </c>
    </row>
    <row r="826" spans="8:11" ht="12.75" hidden="1">
      <c r="H826" s="5">
        <v>0</v>
      </c>
      <c r="I826" s="23">
        <v>0</v>
      </c>
      <c r="K826" s="2">
        <v>500</v>
      </c>
    </row>
    <row r="827" spans="8:11" ht="12.75" hidden="1">
      <c r="H827" s="5">
        <v>0</v>
      </c>
      <c r="I827" s="23">
        <v>0</v>
      </c>
      <c r="K827" s="2">
        <v>500</v>
      </c>
    </row>
    <row r="828" spans="8:11" ht="12.75" hidden="1">
      <c r="H828" s="5">
        <v>0</v>
      </c>
      <c r="I828" s="23">
        <v>0</v>
      </c>
      <c r="K828" s="2">
        <v>500</v>
      </c>
    </row>
    <row r="829" spans="8:11" ht="12.75" hidden="1">
      <c r="H829" s="5">
        <v>0</v>
      </c>
      <c r="I829" s="23">
        <v>0</v>
      </c>
      <c r="K829" s="2">
        <v>500</v>
      </c>
    </row>
    <row r="830" spans="8:11" ht="12.75" hidden="1">
      <c r="H830" s="5">
        <v>0</v>
      </c>
      <c r="I830" s="23">
        <v>0</v>
      </c>
      <c r="K830" s="2">
        <v>500</v>
      </c>
    </row>
    <row r="831" spans="8:11" ht="12.75" hidden="1">
      <c r="H831" s="5">
        <v>0</v>
      </c>
      <c r="I831" s="23">
        <v>0</v>
      </c>
      <c r="K831" s="2">
        <v>500</v>
      </c>
    </row>
    <row r="832" spans="8:11" ht="12.75" hidden="1">
      <c r="H832" s="5">
        <v>0</v>
      </c>
      <c r="I832" s="23">
        <v>0</v>
      </c>
      <c r="K832" s="2">
        <v>500</v>
      </c>
    </row>
    <row r="833" spans="8:11" ht="12.75" hidden="1">
      <c r="H833" s="5">
        <v>0</v>
      </c>
      <c r="I833" s="23">
        <v>0</v>
      </c>
      <c r="K833" s="2">
        <v>500</v>
      </c>
    </row>
    <row r="834" spans="8:11" ht="12.75" hidden="1">
      <c r="H834" s="5">
        <v>0</v>
      </c>
      <c r="I834" s="23">
        <v>0</v>
      </c>
      <c r="K834" s="2">
        <v>500</v>
      </c>
    </row>
    <row r="835" spans="8:11" ht="12.75" hidden="1">
      <c r="H835" s="5">
        <v>0</v>
      </c>
      <c r="I835" s="23">
        <v>0</v>
      </c>
      <c r="K835" s="2">
        <v>500</v>
      </c>
    </row>
    <row r="836" spans="8:11" ht="12.75" hidden="1">
      <c r="H836" s="5">
        <v>0</v>
      </c>
      <c r="I836" s="23">
        <v>0</v>
      </c>
      <c r="K836" s="2">
        <v>500</v>
      </c>
    </row>
    <row r="837" spans="8:11" ht="12.75" hidden="1">
      <c r="H837" s="5">
        <v>0</v>
      </c>
      <c r="I837" s="23">
        <v>0</v>
      </c>
      <c r="K837" s="2">
        <v>500</v>
      </c>
    </row>
    <row r="838" spans="8:11" ht="12.75" hidden="1">
      <c r="H838" s="5">
        <v>0</v>
      </c>
      <c r="I838" s="23">
        <v>0</v>
      </c>
      <c r="K838" s="2">
        <v>500</v>
      </c>
    </row>
    <row r="839" spans="8:11" ht="12.75" hidden="1">
      <c r="H839" s="5">
        <v>0</v>
      </c>
      <c r="I839" s="23">
        <v>0</v>
      </c>
      <c r="K839" s="2">
        <v>500</v>
      </c>
    </row>
    <row r="840" spans="8:11" ht="12.75" hidden="1">
      <c r="H840" s="5">
        <v>0</v>
      </c>
      <c r="I840" s="23">
        <v>0</v>
      </c>
      <c r="K840" s="2">
        <v>500</v>
      </c>
    </row>
    <row r="841" spans="8:11" ht="12.75" hidden="1">
      <c r="H841" s="5">
        <v>0</v>
      </c>
      <c r="I841" s="23">
        <v>0</v>
      </c>
      <c r="K841" s="2">
        <v>500</v>
      </c>
    </row>
    <row r="842" spans="8:11" ht="12.75" hidden="1">
      <c r="H842" s="5">
        <v>0</v>
      </c>
      <c r="I842" s="23">
        <v>0</v>
      </c>
      <c r="K842" s="2">
        <v>500</v>
      </c>
    </row>
    <row r="843" spans="8:11" ht="12.75" hidden="1">
      <c r="H843" s="5">
        <v>0</v>
      </c>
      <c r="I843" s="23">
        <v>0</v>
      </c>
      <c r="K843" s="2">
        <v>500</v>
      </c>
    </row>
    <row r="844" spans="8:11" ht="12.75" hidden="1">
      <c r="H844" s="5">
        <v>0</v>
      </c>
      <c r="I844" s="23">
        <v>0</v>
      </c>
      <c r="K844" s="2">
        <v>500</v>
      </c>
    </row>
    <row r="845" spans="8:11" ht="12.75" hidden="1">
      <c r="H845" s="5">
        <v>0</v>
      </c>
      <c r="I845" s="23">
        <v>0</v>
      </c>
      <c r="K845" s="2">
        <v>500</v>
      </c>
    </row>
    <row r="846" spans="8:11" ht="12.75" hidden="1">
      <c r="H846" s="5">
        <v>0</v>
      </c>
      <c r="I846" s="23">
        <v>0</v>
      </c>
      <c r="K846" s="2">
        <v>500</v>
      </c>
    </row>
    <row r="847" spans="8:11" ht="12.75" hidden="1">
      <c r="H847" s="5">
        <v>0</v>
      </c>
      <c r="I847" s="23">
        <v>0</v>
      </c>
      <c r="K847" s="2">
        <v>500</v>
      </c>
    </row>
    <row r="848" spans="8:11" ht="12.75" hidden="1">
      <c r="H848" s="5">
        <v>0</v>
      </c>
      <c r="I848" s="23">
        <v>0</v>
      </c>
      <c r="K848" s="2">
        <v>500</v>
      </c>
    </row>
    <row r="849" spans="8:11" ht="12.75" hidden="1">
      <c r="H849" s="5">
        <v>0</v>
      </c>
      <c r="I849" s="23">
        <v>0</v>
      </c>
      <c r="K849" s="2">
        <v>500</v>
      </c>
    </row>
    <row r="850" spans="8:11" ht="12.75" hidden="1">
      <c r="H850" s="5">
        <v>0</v>
      </c>
      <c r="I850" s="23">
        <v>0</v>
      </c>
      <c r="K850" s="2">
        <v>500</v>
      </c>
    </row>
    <row r="851" spans="8:11" ht="12.75" hidden="1">
      <c r="H851" s="5">
        <v>0</v>
      </c>
      <c r="I851" s="23">
        <v>0</v>
      </c>
      <c r="K851" s="2">
        <v>500</v>
      </c>
    </row>
    <row r="852" spans="8:11" ht="12.75" hidden="1">
      <c r="H852" s="5">
        <v>0</v>
      </c>
      <c r="I852" s="23">
        <v>0</v>
      </c>
      <c r="K852" s="2">
        <v>500</v>
      </c>
    </row>
    <row r="853" spans="8:11" ht="12.75" hidden="1">
      <c r="H853" s="5">
        <v>0</v>
      </c>
      <c r="I853" s="23">
        <v>0</v>
      </c>
      <c r="K853" s="2">
        <v>500</v>
      </c>
    </row>
    <row r="854" spans="8:11" ht="12.75" hidden="1">
      <c r="H854" s="5">
        <v>0</v>
      </c>
      <c r="I854" s="23">
        <v>0</v>
      </c>
      <c r="K854" s="2">
        <v>500</v>
      </c>
    </row>
    <row r="855" spans="8:11" ht="12.75" hidden="1">
      <c r="H855" s="5">
        <v>0</v>
      </c>
      <c r="I855" s="23">
        <v>0</v>
      </c>
      <c r="K855" s="2">
        <v>500</v>
      </c>
    </row>
    <row r="856" spans="8:11" ht="12.75" hidden="1">
      <c r="H856" s="5">
        <v>0</v>
      </c>
      <c r="I856" s="23">
        <v>0</v>
      </c>
      <c r="K856" s="2">
        <v>500</v>
      </c>
    </row>
    <row r="857" spans="8:11" ht="12.75" hidden="1">
      <c r="H857" s="5">
        <v>0</v>
      </c>
      <c r="I857" s="23">
        <v>0</v>
      </c>
      <c r="K857" s="2">
        <v>500</v>
      </c>
    </row>
    <row r="858" spans="8:11" ht="12.75" hidden="1">
      <c r="H858" s="5">
        <v>0</v>
      </c>
      <c r="I858" s="23">
        <v>0</v>
      </c>
      <c r="K858" s="2">
        <v>500</v>
      </c>
    </row>
    <row r="859" spans="8:11" ht="12.75" hidden="1">
      <c r="H859" s="5">
        <v>0</v>
      </c>
      <c r="I859" s="23">
        <v>0</v>
      </c>
      <c r="K859" s="2">
        <v>500</v>
      </c>
    </row>
    <row r="860" spans="8:11" ht="12.75" hidden="1">
      <c r="H860" s="5">
        <v>0</v>
      </c>
      <c r="I860" s="23">
        <v>0</v>
      </c>
      <c r="K860" s="2">
        <v>500</v>
      </c>
    </row>
    <row r="861" spans="8:11" ht="12.75" hidden="1">
      <c r="H861" s="5">
        <v>0</v>
      </c>
      <c r="I861" s="23">
        <v>0</v>
      </c>
      <c r="K861" s="2">
        <v>500</v>
      </c>
    </row>
    <row r="862" spans="8:11" ht="12.75" hidden="1">
      <c r="H862" s="5">
        <v>0</v>
      </c>
      <c r="I862" s="23">
        <v>0</v>
      </c>
      <c r="K862" s="2">
        <v>500</v>
      </c>
    </row>
    <row r="863" spans="8:11" ht="12.75" hidden="1">
      <c r="H863" s="5">
        <v>0</v>
      </c>
      <c r="I863" s="23">
        <v>0</v>
      </c>
      <c r="K863" s="2">
        <v>500</v>
      </c>
    </row>
    <row r="864" spans="8:11" ht="12.75" hidden="1">
      <c r="H864" s="5">
        <v>0</v>
      </c>
      <c r="I864" s="23">
        <v>0</v>
      </c>
      <c r="K864" s="2">
        <v>500</v>
      </c>
    </row>
    <row r="865" spans="8:11" ht="12.75" hidden="1">
      <c r="H865" s="5">
        <v>0</v>
      </c>
      <c r="I865" s="23">
        <v>0</v>
      </c>
      <c r="K865" s="2">
        <v>500</v>
      </c>
    </row>
    <row r="866" spans="8:11" ht="12.75" hidden="1">
      <c r="H866" s="5">
        <v>0</v>
      </c>
      <c r="I866" s="23">
        <v>0</v>
      </c>
      <c r="K866" s="2">
        <v>500</v>
      </c>
    </row>
    <row r="867" spans="8:11" ht="12.75" hidden="1">
      <c r="H867" s="5">
        <v>0</v>
      </c>
      <c r="I867" s="23">
        <v>0</v>
      </c>
      <c r="K867" s="2">
        <v>500</v>
      </c>
    </row>
    <row r="868" spans="8:11" ht="12.75" hidden="1">
      <c r="H868" s="5">
        <v>0</v>
      </c>
      <c r="I868" s="23">
        <v>0</v>
      </c>
      <c r="K868" s="2">
        <v>500</v>
      </c>
    </row>
    <row r="869" spans="8:11" ht="12.75" hidden="1">
      <c r="H869" s="5">
        <v>0</v>
      </c>
      <c r="I869" s="23">
        <v>0</v>
      </c>
      <c r="K869" s="2">
        <v>500</v>
      </c>
    </row>
    <row r="870" spans="8:11" ht="12.75" hidden="1">
      <c r="H870" s="5">
        <v>0</v>
      </c>
      <c r="I870" s="23">
        <v>0</v>
      </c>
      <c r="K870" s="2">
        <v>500</v>
      </c>
    </row>
    <row r="871" spans="8:11" ht="12.75" hidden="1">
      <c r="H871" s="5">
        <v>0</v>
      </c>
      <c r="I871" s="23">
        <v>0</v>
      </c>
      <c r="K871" s="2">
        <v>500</v>
      </c>
    </row>
    <row r="872" spans="8:11" ht="12.75" hidden="1">
      <c r="H872" s="5">
        <v>0</v>
      </c>
      <c r="I872" s="23">
        <v>0</v>
      </c>
      <c r="K872" s="2">
        <v>500</v>
      </c>
    </row>
    <row r="873" spans="8:11" ht="12.75" hidden="1">
      <c r="H873" s="5">
        <v>0</v>
      </c>
      <c r="I873" s="23">
        <v>0</v>
      </c>
      <c r="K873" s="2">
        <v>500</v>
      </c>
    </row>
    <row r="874" spans="8:11" ht="12.75" hidden="1">
      <c r="H874" s="5">
        <v>0</v>
      </c>
      <c r="I874" s="23">
        <v>0</v>
      </c>
      <c r="K874" s="2">
        <v>500</v>
      </c>
    </row>
    <row r="875" spans="8:11" ht="12.75" hidden="1">
      <c r="H875" s="5">
        <v>0</v>
      </c>
      <c r="I875" s="23">
        <v>0</v>
      </c>
      <c r="K875" s="2">
        <v>500</v>
      </c>
    </row>
    <row r="876" spans="8:11" ht="12.75" hidden="1">
      <c r="H876" s="5">
        <v>0</v>
      </c>
      <c r="I876" s="23">
        <v>0</v>
      </c>
      <c r="K876" s="2">
        <v>500</v>
      </c>
    </row>
    <row r="877" spans="8:11" ht="12.75" hidden="1">
      <c r="H877" s="5">
        <v>0</v>
      </c>
      <c r="I877" s="23">
        <v>0</v>
      </c>
      <c r="K877" s="2">
        <v>500</v>
      </c>
    </row>
    <row r="878" spans="8:11" ht="12.75" hidden="1">
      <c r="H878" s="5">
        <v>0</v>
      </c>
      <c r="I878" s="23">
        <v>0</v>
      </c>
      <c r="K878" s="2">
        <v>500</v>
      </c>
    </row>
    <row r="879" spans="2:11" ht="12.75" hidden="1">
      <c r="B879" s="33"/>
      <c r="C879" s="34"/>
      <c r="D879" s="13"/>
      <c r="E879" s="34"/>
      <c r="G879" s="32"/>
      <c r="H879" s="5">
        <v>0</v>
      </c>
      <c r="I879" s="23">
        <v>0</v>
      </c>
      <c r="K879" s="2">
        <v>500</v>
      </c>
    </row>
    <row r="880" spans="2:11" ht="12.75" hidden="1">
      <c r="B880" s="35"/>
      <c r="C880" s="13"/>
      <c r="D880" s="13"/>
      <c r="E880" s="36"/>
      <c r="G880" s="37"/>
      <c r="H880" s="5">
        <v>0</v>
      </c>
      <c r="I880" s="23">
        <v>0</v>
      </c>
      <c r="K880" s="2">
        <v>500</v>
      </c>
    </row>
    <row r="881" spans="2:11" ht="12.75" hidden="1">
      <c r="B881" s="30"/>
      <c r="C881" s="13"/>
      <c r="D881" s="13"/>
      <c r="E881" s="13"/>
      <c r="G881" s="31"/>
      <c r="H881" s="5">
        <v>0</v>
      </c>
      <c r="I881" s="23">
        <v>0</v>
      </c>
      <c r="K881" s="2">
        <v>500</v>
      </c>
    </row>
    <row r="882" spans="1:11" s="16" customFormat="1" ht="12.75" hidden="1">
      <c r="A882" s="13"/>
      <c r="B882" s="30"/>
      <c r="C882" s="13"/>
      <c r="D882" s="13"/>
      <c r="E882" s="13"/>
      <c r="F882" s="28"/>
      <c r="G882" s="31"/>
      <c r="H882" s="5">
        <v>0</v>
      </c>
      <c r="I882" s="42">
        <v>0</v>
      </c>
      <c r="K882" s="43">
        <v>500</v>
      </c>
    </row>
    <row r="883" spans="3:11" ht="12.75" hidden="1">
      <c r="C883" s="13"/>
      <c r="D883" s="13"/>
      <c r="H883" s="5">
        <v>0</v>
      </c>
      <c r="I883" s="23">
        <v>0</v>
      </c>
      <c r="K883" s="2">
        <v>500</v>
      </c>
    </row>
    <row r="884" spans="8:11" ht="12.75" hidden="1">
      <c r="H884" s="5">
        <v>0</v>
      </c>
      <c r="I884" s="23">
        <v>0</v>
      </c>
      <c r="K884" s="2">
        <v>500</v>
      </c>
    </row>
    <row r="885" spans="8:11" ht="12.75" hidden="1">
      <c r="H885" s="5">
        <v>0</v>
      </c>
      <c r="I885" s="23">
        <v>0</v>
      </c>
      <c r="K885" s="2">
        <v>500</v>
      </c>
    </row>
    <row r="886" spans="2:12" ht="12.75" hidden="1">
      <c r="B886" s="38"/>
      <c r="C886" s="39"/>
      <c r="D886" s="39"/>
      <c r="E886" s="39"/>
      <c r="G886" s="40"/>
      <c r="H886" s="5">
        <v>0</v>
      </c>
      <c r="I886" s="23">
        <v>0</v>
      </c>
      <c r="J886" s="38"/>
      <c r="K886" s="38">
        <v>500</v>
      </c>
      <c r="L886" s="41">
        <v>500</v>
      </c>
    </row>
    <row r="887" spans="8:11" ht="12.75" hidden="1">
      <c r="H887" s="5">
        <v>0</v>
      </c>
      <c r="I887" s="23">
        <v>0</v>
      </c>
      <c r="K887" s="2">
        <v>500</v>
      </c>
    </row>
    <row r="888" spans="8:11" ht="12.75" hidden="1">
      <c r="H888" s="5">
        <v>0</v>
      </c>
      <c r="I888" s="23">
        <v>0</v>
      </c>
      <c r="K888" s="2">
        <v>500</v>
      </c>
    </row>
    <row r="889" spans="8:11" ht="12.75" hidden="1">
      <c r="H889" s="5">
        <v>0</v>
      </c>
      <c r="I889" s="23">
        <v>0</v>
      </c>
      <c r="K889" s="2">
        <v>500</v>
      </c>
    </row>
    <row r="890" spans="8:11" ht="12.75" hidden="1">
      <c r="H890" s="5">
        <v>0</v>
      </c>
      <c r="I890" s="23">
        <v>0</v>
      </c>
      <c r="K890" s="2">
        <v>500</v>
      </c>
    </row>
    <row r="891" spans="8:11" ht="12.75" hidden="1">
      <c r="H891" s="5">
        <v>0</v>
      </c>
      <c r="I891" s="23">
        <v>0</v>
      </c>
      <c r="K891" s="2">
        <v>500</v>
      </c>
    </row>
    <row r="892" spans="8:11" ht="12.75" hidden="1">
      <c r="H892" s="5">
        <v>0</v>
      </c>
      <c r="I892" s="23">
        <v>0</v>
      </c>
      <c r="K892" s="2">
        <v>500</v>
      </c>
    </row>
    <row r="893" spans="8:11" ht="12.75" hidden="1">
      <c r="H893" s="5">
        <v>0</v>
      </c>
      <c r="I893" s="23">
        <v>0</v>
      </c>
      <c r="K893" s="2">
        <v>500</v>
      </c>
    </row>
    <row r="894" spans="8:11" ht="12.75" hidden="1">
      <c r="H894" s="5">
        <v>0</v>
      </c>
      <c r="I894" s="23">
        <v>0</v>
      </c>
      <c r="K894" s="2">
        <v>500</v>
      </c>
    </row>
    <row r="895" spans="8:11" ht="12.75" hidden="1">
      <c r="H895" s="5">
        <v>0</v>
      </c>
      <c r="I895" s="23">
        <v>0</v>
      </c>
      <c r="K895" s="2">
        <v>500</v>
      </c>
    </row>
    <row r="896" spans="8:11" ht="12.75" hidden="1">
      <c r="H896" s="5">
        <v>0</v>
      </c>
      <c r="I896" s="23">
        <v>0</v>
      </c>
      <c r="K896" s="2">
        <v>500</v>
      </c>
    </row>
    <row r="897" spans="8:11" ht="12.75" hidden="1">
      <c r="H897" s="5">
        <v>0</v>
      </c>
      <c r="I897" s="23">
        <v>0</v>
      </c>
      <c r="K897" s="2">
        <v>500</v>
      </c>
    </row>
    <row r="898" spans="8:11" ht="12.75" hidden="1">
      <c r="H898" s="5">
        <v>0</v>
      </c>
      <c r="I898" s="23">
        <v>0</v>
      </c>
      <c r="K898" s="2">
        <v>500</v>
      </c>
    </row>
    <row r="899" spans="8:11" ht="12.75" hidden="1">
      <c r="H899" s="5">
        <v>0</v>
      </c>
      <c r="I899" s="23">
        <v>0</v>
      </c>
      <c r="K899" s="2">
        <v>500</v>
      </c>
    </row>
    <row r="900" spans="8:11" ht="12.75" hidden="1">
      <c r="H900" s="5">
        <v>0</v>
      </c>
      <c r="I900" s="23">
        <v>0</v>
      </c>
      <c r="K900" s="2">
        <v>500</v>
      </c>
    </row>
    <row r="901" spans="8:11" ht="12.75" hidden="1">
      <c r="H901" s="5">
        <v>0</v>
      </c>
      <c r="I901" s="23">
        <v>0</v>
      </c>
      <c r="K901" s="2">
        <v>500</v>
      </c>
    </row>
    <row r="902" spans="8:11" ht="12.75" hidden="1">
      <c r="H902" s="5">
        <v>0</v>
      </c>
      <c r="I902" s="23">
        <v>0</v>
      </c>
      <c r="K902" s="2">
        <v>500</v>
      </c>
    </row>
    <row r="903" spans="8:11" ht="12.75" hidden="1">
      <c r="H903" s="5">
        <v>0</v>
      </c>
      <c r="I903" s="23">
        <v>0</v>
      </c>
      <c r="K903" s="2">
        <v>500</v>
      </c>
    </row>
    <row r="904" spans="8:11" ht="12.75" hidden="1">
      <c r="H904" s="5">
        <v>0</v>
      </c>
      <c r="I904" s="23">
        <v>0</v>
      </c>
      <c r="K904" s="2">
        <v>500</v>
      </c>
    </row>
    <row r="905" spans="8:11" ht="12.75" hidden="1">
      <c r="H905" s="5">
        <v>0</v>
      </c>
      <c r="I905" s="23">
        <v>0</v>
      </c>
      <c r="K905" s="2">
        <v>500</v>
      </c>
    </row>
    <row r="906" spans="8:11" ht="12.75" hidden="1">
      <c r="H906" s="5">
        <v>0</v>
      </c>
      <c r="I906" s="23">
        <v>0</v>
      </c>
      <c r="K906" s="2">
        <v>500</v>
      </c>
    </row>
    <row r="907" spans="8:11" ht="12.75" hidden="1">
      <c r="H907" s="5">
        <v>0</v>
      </c>
      <c r="I907" s="23">
        <v>0</v>
      </c>
      <c r="K907" s="2">
        <v>500</v>
      </c>
    </row>
    <row r="908" spans="8:11" ht="12.75" hidden="1">
      <c r="H908" s="5">
        <v>0</v>
      </c>
      <c r="I908" s="23">
        <v>0</v>
      </c>
      <c r="K908" s="2">
        <v>500</v>
      </c>
    </row>
    <row r="909" spans="8:11" ht="12.75" hidden="1">
      <c r="H909" s="5">
        <v>0</v>
      </c>
      <c r="I909" s="23">
        <v>0</v>
      </c>
      <c r="K909" s="2">
        <v>500</v>
      </c>
    </row>
    <row r="910" spans="8:11" ht="12.75" hidden="1">
      <c r="H910" s="5">
        <v>0</v>
      </c>
      <c r="I910" s="23">
        <v>0</v>
      </c>
      <c r="K910" s="2">
        <v>500</v>
      </c>
    </row>
    <row r="911" spans="8:11" ht="12.75" hidden="1">
      <c r="H911" s="5">
        <v>0</v>
      </c>
      <c r="I911" s="23">
        <v>0</v>
      </c>
      <c r="K911" s="2">
        <v>500</v>
      </c>
    </row>
    <row r="912" spans="8:11" ht="12.75" hidden="1">
      <c r="H912" s="5">
        <v>0</v>
      </c>
      <c r="I912" s="23">
        <v>0</v>
      </c>
      <c r="K912" s="2">
        <v>500</v>
      </c>
    </row>
    <row r="913" spans="8:11" ht="12.75" hidden="1">
      <c r="H913" s="5">
        <v>0</v>
      </c>
      <c r="I913" s="23">
        <v>0</v>
      </c>
      <c r="K913" s="2">
        <v>500</v>
      </c>
    </row>
    <row r="914" spans="8:11" ht="12.75" hidden="1">
      <c r="H914" s="5">
        <v>0</v>
      </c>
      <c r="I914" s="23">
        <v>0</v>
      </c>
      <c r="K914" s="2">
        <v>500</v>
      </c>
    </row>
    <row r="915" spans="8:11" ht="12.75" hidden="1">
      <c r="H915" s="5">
        <v>0</v>
      </c>
      <c r="I915" s="23">
        <v>0</v>
      </c>
      <c r="K915" s="2">
        <v>500</v>
      </c>
    </row>
    <row r="916" spans="8:11" ht="12.75" hidden="1">
      <c r="H916" s="5">
        <v>0</v>
      </c>
      <c r="I916" s="23">
        <v>0</v>
      </c>
      <c r="K916" s="2">
        <v>500</v>
      </c>
    </row>
    <row r="917" spans="8:11" ht="12.75" hidden="1">
      <c r="H917" s="5">
        <v>0</v>
      </c>
      <c r="I917" s="23">
        <v>0</v>
      </c>
      <c r="K917" s="2">
        <v>500</v>
      </c>
    </row>
    <row r="918" spans="8:11" ht="12.75" hidden="1">
      <c r="H918" s="5">
        <v>0</v>
      </c>
      <c r="I918" s="23">
        <v>0</v>
      </c>
      <c r="K918" s="2">
        <v>500</v>
      </c>
    </row>
    <row r="919" spans="8:11" ht="12.75" hidden="1">
      <c r="H919" s="5">
        <v>0</v>
      </c>
      <c r="I919" s="23">
        <v>0</v>
      </c>
      <c r="K919" s="2">
        <v>500</v>
      </c>
    </row>
    <row r="920" spans="8:11" ht="12.75" hidden="1">
      <c r="H920" s="5">
        <v>0</v>
      </c>
      <c r="I920" s="23">
        <v>0</v>
      </c>
      <c r="K920" s="2">
        <v>500</v>
      </c>
    </row>
    <row r="921" spans="8:11" ht="12.75" hidden="1">
      <c r="H921" s="5">
        <v>0</v>
      </c>
      <c r="I921" s="23">
        <v>0</v>
      </c>
      <c r="K921" s="2">
        <v>500</v>
      </c>
    </row>
    <row r="922" spans="8:11" ht="12.75" hidden="1">
      <c r="H922" s="5">
        <v>0</v>
      </c>
      <c r="I922" s="23">
        <v>0</v>
      </c>
      <c r="K922" s="2">
        <v>500</v>
      </c>
    </row>
    <row r="923" spans="8:11" ht="12.75" hidden="1">
      <c r="H923" s="5">
        <v>0</v>
      </c>
      <c r="I923" s="23">
        <v>0</v>
      </c>
      <c r="K923" s="2">
        <v>500</v>
      </c>
    </row>
    <row r="924" spans="8:11" ht="12.75" hidden="1">
      <c r="H924" s="5">
        <v>0</v>
      </c>
      <c r="I924" s="23">
        <v>0</v>
      </c>
      <c r="K924" s="2">
        <v>500</v>
      </c>
    </row>
    <row r="925" spans="8:11" ht="12.75" hidden="1">
      <c r="H925" s="5">
        <v>0</v>
      </c>
      <c r="I925" s="23">
        <v>0</v>
      </c>
      <c r="K925" s="2">
        <v>500</v>
      </c>
    </row>
    <row r="926" spans="8:11" ht="12.75" hidden="1">
      <c r="H926" s="5">
        <v>0</v>
      </c>
      <c r="I926" s="23">
        <v>0</v>
      </c>
      <c r="K926" s="2">
        <v>500</v>
      </c>
    </row>
    <row r="927" spans="8:11" ht="12.75" hidden="1">
      <c r="H927" s="5">
        <v>0</v>
      </c>
      <c r="I927" s="23">
        <v>0</v>
      </c>
      <c r="K927" s="2">
        <v>500</v>
      </c>
    </row>
    <row r="928" spans="8:11" ht="12.75" hidden="1">
      <c r="H928" s="5">
        <v>0</v>
      </c>
      <c r="I928" s="23">
        <v>0</v>
      </c>
      <c r="K928" s="2">
        <v>500</v>
      </c>
    </row>
    <row r="929" spans="8:11" ht="12.75" hidden="1">
      <c r="H929" s="5">
        <v>0</v>
      </c>
      <c r="I929" s="23">
        <v>0</v>
      </c>
      <c r="K929" s="2">
        <v>500</v>
      </c>
    </row>
    <row r="930" spans="8:11" ht="12.75" hidden="1">
      <c r="H930" s="5">
        <v>0</v>
      </c>
      <c r="I930" s="23">
        <v>0</v>
      </c>
      <c r="K930" s="2">
        <v>500</v>
      </c>
    </row>
    <row r="931" spans="8:11" ht="12.75" hidden="1">
      <c r="H931" s="5">
        <v>0</v>
      </c>
      <c r="I931" s="23">
        <v>0</v>
      </c>
      <c r="K931" s="2">
        <v>500</v>
      </c>
    </row>
    <row r="932" spans="8:11" ht="12.75" hidden="1">
      <c r="H932" s="5">
        <v>0</v>
      </c>
      <c r="I932" s="23">
        <v>0</v>
      </c>
      <c r="K932" s="2">
        <v>500</v>
      </c>
    </row>
    <row r="933" spans="8:11" ht="12.75" hidden="1">
      <c r="H933" s="5">
        <v>0</v>
      </c>
      <c r="I933" s="23">
        <v>0</v>
      </c>
      <c r="K933" s="2">
        <v>500</v>
      </c>
    </row>
    <row r="934" spans="8:11" ht="12.75" hidden="1">
      <c r="H934" s="5">
        <v>0</v>
      </c>
      <c r="I934" s="23">
        <v>0</v>
      </c>
      <c r="K934" s="2">
        <v>500</v>
      </c>
    </row>
    <row r="935" spans="8:11" ht="12.75" hidden="1">
      <c r="H935" s="5">
        <v>0</v>
      </c>
      <c r="I935" s="23">
        <v>0</v>
      </c>
      <c r="K935" s="2">
        <v>500</v>
      </c>
    </row>
    <row r="936" spans="8:11" ht="12.75" hidden="1">
      <c r="H936" s="5">
        <v>0</v>
      </c>
      <c r="I936" s="23">
        <v>0</v>
      </c>
      <c r="K936" s="2">
        <v>500</v>
      </c>
    </row>
    <row r="937" spans="8:11" ht="12.75" hidden="1">
      <c r="H937" s="5">
        <v>0</v>
      </c>
      <c r="I937" s="23">
        <v>0</v>
      </c>
      <c r="K937" s="2">
        <v>500</v>
      </c>
    </row>
    <row r="938" spans="8:11" ht="12.75" hidden="1">
      <c r="H938" s="5">
        <v>0</v>
      </c>
      <c r="I938" s="23">
        <v>0</v>
      </c>
      <c r="K938" s="2">
        <v>500</v>
      </c>
    </row>
    <row r="939" spans="8:11" ht="12.75" hidden="1">
      <c r="H939" s="5">
        <v>0</v>
      </c>
      <c r="I939" s="23">
        <v>0</v>
      </c>
      <c r="K939" s="2">
        <v>500</v>
      </c>
    </row>
    <row r="940" spans="8:11" ht="12.75" hidden="1">
      <c r="H940" s="5">
        <v>0</v>
      </c>
      <c r="I940" s="23">
        <v>0</v>
      </c>
      <c r="K940" s="2">
        <v>500</v>
      </c>
    </row>
    <row r="941" spans="8:11" ht="12.75" hidden="1">
      <c r="H941" s="5">
        <v>0</v>
      </c>
      <c r="I941" s="23">
        <v>0</v>
      </c>
      <c r="K941" s="2">
        <v>500</v>
      </c>
    </row>
    <row r="942" spans="8:11" ht="12.75" hidden="1">
      <c r="H942" s="5">
        <v>0</v>
      </c>
      <c r="I942" s="23">
        <v>0</v>
      </c>
      <c r="K942" s="2">
        <v>500</v>
      </c>
    </row>
    <row r="943" spans="8:11" ht="12.75" hidden="1">
      <c r="H943" s="5">
        <v>0</v>
      </c>
      <c r="I943" s="23">
        <v>0</v>
      </c>
      <c r="K943" s="2">
        <v>500</v>
      </c>
    </row>
    <row r="944" spans="8:11" ht="12.75" hidden="1">
      <c r="H944" s="5">
        <v>0</v>
      </c>
      <c r="I944" s="23">
        <v>0</v>
      </c>
      <c r="K944" s="2">
        <v>500</v>
      </c>
    </row>
    <row r="945" spans="8:11" ht="12.75" hidden="1">
      <c r="H945" s="5">
        <v>0</v>
      </c>
      <c r="I945" s="23">
        <v>0</v>
      </c>
      <c r="K945" s="2">
        <v>500</v>
      </c>
    </row>
    <row r="946" spans="8:11" ht="12.75" hidden="1">
      <c r="H946" s="5">
        <v>0</v>
      </c>
      <c r="I946" s="23">
        <v>0</v>
      </c>
      <c r="K946" s="2">
        <v>500</v>
      </c>
    </row>
    <row r="947" spans="8:11" ht="12.75" hidden="1">
      <c r="H947" s="5">
        <v>0</v>
      </c>
      <c r="I947" s="23">
        <v>0</v>
      </c>
      <c r="K947" s="2">
        <v>500</v>
      </c>
    </row>
    <row r="948" spans="8:11" ht="12.75" hidden="1">
      <c r="H948" s="5">
        <v>0</v>
      </c>
      <c r="I948" s="23">
        <v>0</v>
      </c>
      <c r="K948" s="2">
        <v>500</v>
      </c>
    </row>
    <row r="949" spans="8:11" ht="12.75" hidden="1">
      <c r="H949" s="5">
        <v>0</v>
      </c>
      <c r="I949" s="23">
        <v>0</v>
      </c>
      <c r="K949" s="2">
        <v>500</v>
      </c>
    </row>
    <row r="950" spans="8:11" ht="12.75" hidden="1">
      <c r="H950" s="5">
        <v>0</v>
      </c>
      <c r="I950" s="23">
        <v>0</v>
      </c>
      <c r="K950" s="2">
        <v>500</v>
      </c>
    </row>
    <row r="951" spans="8:11" ht="12.75" hidden="1">
      <c r="H951" s="5">
        <v>0</v>
      </c>
      <c r="I951" s="23">
        <v>0</v>
      </c>
      <c r="K951" s="2">
        <v>500</v>
      </c>
    </row>
    <row r="952" spans="8:11" ht="12.75" hidden="1">
      <c r="H952" s="5">
        <v>0</v>
      </c>
      <c r="I952" s="23">
        <v>0</v>
      </c>
      <c r="K952" s="2">
        <v>500</v>
      </c>
    </row>
    <row r="953" spans="8:11" ht="12.75" hidden="1">
      <c r="H953" s="5">
        <v>0</v>
      </c>
      <c r="I953" s="23">
        <v>0</v>
      </c>
      <c r="K953" s="2">
        <v>500</v>
      </c>
    </row>
    <row r="954" spans="8:11" ht="12.75" hidden="1">
      <c r="H954" s="5">
        <v>0</v>
      </c>
      <c r="I954" s="23">
        <v>0</v>
      </c>
      <c r="K954" s="2">
        <v>500</v>
      </c>
    </row>
    <row r="955" spans="8:11" ht="12.75" hidden="1">
      <c r="H955" s="5">
        <v>0</v>
      </c>
      <c r="I955" s="23">
        <v>0</v>
      </c>
      <c r="K955" s="2">
        <v>500</v>
      </c>
    </row>
    <row r="956" spans="8:11" ht="12.75" hidden="1">
      <c r="H956" s="5">
        <v>0</v>
      </c>
      <c r="I956" s="23">
        <v>0</v>
      </c>
      <c r="K956" s="2">
        <v>500</v>
      </c>
    </row>
    <row r="957" spans="8:11" ht="12.75" hidden="1">
      <c r="H957" s="5">
        <v>0</v>
      </c>
      <c r="I957" s="23">
        <v>0</v>
      </c>
      <c r="K957" s="2">
        <v>500</v>
      </c>
    </row>
    <row r="958" spans="8:11" ht="12.75" hidden="1">
      <c r="H958" s="5">
        <v>0</v>
      </c>
      <c r="I958" s="23">
        <v>0</v>
      </c>
      <c r="K958" s="2">
        <v>500</v>
      </c>
    </row>
    <row r="959" spans="8:11" ht="12.75" hidden="1">
      <c r="H959" s="5">
        <v>0</v>
      </c>
      <c r="I959" s="23">
        <v>0</v>
      </c>
      <c r="K959" s="2">
        <v>500</v>
      </c>
    </row>
    <row r="960" spans="8:11" ht="12.75" hidden="1">
      <c r="H960" s="5">
        <v>0</v>
      </c>
      <c r="I960" s="23">
        <v>0</v>
      </c>
      <c r="K960" s="2">
        <v>500</v>
      </c>
    </row>
    <row r="961" spans="8:11" ht="12.75" hidden="1">
      <c r="H961" s="5">
        <v>0</v>
      </c>
      <c r="I961" s="23">
        <v>0</v>
      </c>
      <c r="K961" s="2">
        <v>500</v>
      </c>
    </row>
    <row r="962" spans="8:11" ht="12.75" hidden="1">
      <c r="H962" s="5">
        <v>0</v>
      </c>
      <c r="I962" s="23">
        <v>0</v>
      </c>
      <c r="K962" s="2">
        <v>500</v>
      </c>
    </row>
    <row r="963" spans="8:11" ht="12.75" hidden="1">
      <c r="H963" s="5">
        <v>0</v>
      </c>
      <c r="I963" s="23">
        <v>0</v>
      </c>
      <c r="K963" s="2">
        <v>500</v>
      </c>
    </row>
    <row r="964" spans="8:11" ht="12.75" hidden="1">
      <c r="H964" s="5">
        <v>0</v>
      </c>
      <c r="I964" s="23">
        <v>0</v>
      </c>
      <c r="K964" s="2">
        <v>500</v>
      </c>
    </row>
    <row r="965" spans="8:11" ht="12.75" hidden="1">
      <c r="H965" s="5">
        <v>0</v>
      </c>
      <c r="I965" s="23">
        <v>0</v>
      </c>
      <c r="K965" s="2">
        <v>500</v>
      </c>
    </row>
    <row r="966" spans="2:11" ht="12.75" hidden="1">
      <c r="B966" s="56"/>
      <c r="H966" s="5">
        <v>0</v>
      </c>
      <c r="I966" s="23">
        <v>0</v>
      </c>
      <c r="K966" s="2">
        <v>500</v>
      </c>
    </row>
    <row r="967" spans="8:11" ht="12.75" hidden="1">
      <c r="H967" s="5">
        <v>0</v>
      </c>
      <c r="I967" s="23">
        <v>0</v>
      </c>
      <c r="K967" s="2">
        <v>500</v>
      </c>
    </row>
    <row r="968" spans="8:11" ht="12.75" hidden="1">
      <c r="H968" s="5">
        <v>0</v>
      </c>
      <c r="I968" s="23">
        <v>0</v>
      </c>
      <c r="K968" s="2">
        <v>500</v>
      </c>
    </row>
    <row r="969" spans="8:11" ht="12.75" hidden="1">
      <c r="H969" s="5">
        <v>0</v>
      </c>
      <c r="I969" s="23">
        <v>0</v>
      </c>
      <c r="K969" s="2">
        <v>500</v>
      </c>
    </row>
    <row r="970" spans="8:11" ht="12.75" hidden="1">
      <c r="H970" s="5">
        <v>0</v>
      </c>
      <c r="I970" s="23">
        <v>0</v>
      </c>
      <c r="K970" s="2">
        <v>500</v>
      </c>
    </row>
    <row r="971" spans="2:11" ht="12.75" hidden="1">
      <c r="B971" s="6"/>
      <c r="H971" s="5">
        <v>0</v>
      </c>
      <c r="I971" s="23">
        <v>0</v>
      </c>
      <c r="K971" s="2">
        <v>500</v>
      </c>
    </row>
    <row r="972" spans="3:11" ht="12.75" hidden="1">
      <c r="C972" s="64"/>
      <c r="H972" s="5">
        <v>0</v>
      </c>
      <c r="I972" s="23">
        <v>0</v>
      </c>
      <c r="K972" s="2">
        <v>500</v>
      </c>
    </row>
    <row r="973" spans="8:11" ht="12.75" hidden="1">
      <c r="H973" s="5">
        <v>0</v>
      </c>
      <c r="I973" s="23">
        <v>0</v>
      </c>
      <c r="K973" s="2">
        <v>500</v>
      </c>
    </row>
    <row r="974" spans="2:11" ht="12.75" hidden="1">
      <c r="B974" s="7"/>
      <c r="H974" s="5">
        <v>0</v>
      </c>
      <c r="I974" s="23">
        <v>0</v>
      </c>
      <c r="K974" s="2">
        <v>500</v>
      </c>
    </row>
    <row r="975" spans="8:11" ht="12.75" hidden="1">
      <c r="H975" s="5">
        <v>0</v>
      </c>
      <c r="I975" s="23">
        <v>0</v>
      </c>
      <c r="K975" s="2">
        <v>500</v>
      </c>
    </row>
    <row r="976" spans="8:11" ht="12.75" hidden="1">
      <c r="H976" s="5">
        <v>0</v>
      </c>
      <c r="I976" s="23">
        <v>0</v>
      </c>
      <c r="K976" s="2">
        <v>500</v>
      </c>
    </row>
    <row r="977" spans="8:11" ht="12.75" hidden="1">
      <c r="H977" s="5">
        <v>0</v>
      </c>
      <c r="I977" s="23">
        <v>0</v>
      </c>
      <c r="K977" s="2">
        <v>500</v>
      </c>
    </row>
    <row r="978" spans="8:11" ht="12.75" hidden="1">
      <c r="H978" s="5">
        <v>0</v>
      </c>
      <c r="I978" s="23">
        <v>0</v>
      </c>
      <c r="K978" s="2">
        <v>500</v>
      </c>
    </row>
    <row r="979" spans="8:11" ht="12.75" hidden="1">
      <c r="H979" s="5">
        <v>0</v>
      </c>
      <c r="I979" s="23">
        <v>0</v>
      </c>
      <c r="K979" s="2">
        <v>500</v>
      </c>
    </row>
    <row r="980" spans="8:11" ht="12.75" hidden="1">
      <c r="H980" s="5">
        <v>0</v>
      </c>
      <c r="I980" s="23">
        <v>0</v>
      </c>
      <c r="K980" s="2">
        <v>500</v>
      </c>
    </row>
    <row r="981" spans="8:11" ht="12.75" hidden="1">
      <c r="H981" s="5">
        <v>0</v>
      </c>
      <c r="I981" s="23">
        <v>0</v>
      </c>
      <c r="K981" s="2">
        <v>500</v>
      </c>
    </row>
    <row r="982" spans="8:11" ht="12.75" hidden="1">
      <c r="H982" s="5">
        <v>0</v>
      </c>
      <c r="I982" s="23">
        <v>0</v>
      </c>
      <c r="K982" s="2">
        <v>500</v>
      </c>
    </row>
    <row r="983" spans="8:11" ht="12.75" hidden="1">
      <c r="H983" s="5">
        <v>0</v>
      </c>
      <c r="I983" s="23">
        <v>0</v>
      </c>
      <c r="K983" s="2">
        <v>500</v>
      </c>
    </row>
    <row r="984" spans="8:11" ht="12.75" hidden="1">
      <c r="H984" s="5">
        <v>0</v>
      </c>
      <c r="I984" s="23">
        <v>0</v>
      </c>
      <c r="K984" s="2">
        <v>500</v>
      </c>
    </row>
    <row r="985" spans="8:11" ht="12.75" hidden="1">
      <c r="H985" s="5">
        <v>0</v>
      </c>
      <c r="I985" s="23">
        <v>0</v>
      </c>
      <c r="K985" s="2">
        <v>500</v>
      </c>
    </row>
    <row r="986" spans="8:11" ht="12.75" hidden="1">
      <c r="H986" s="5">
        <v>0</v>
      </c>
      <c r="I986" s="23">
        <v>0</v>
      </c>
      <c r="K986" s="2">
        <v>500</v>
      </c>
    </row>
    <row r="987" spans="8:11" ht="12.75" hidden="1">
      <c r="H987" s="5">
        <v>0</v>
      </c>
      <c r="I987" s="23">
        <v>0</v>
      </c>
      <c r="K987" s="2">
        <v>500</v>
      </c>
    </row>
    <row r="988" spans="8:11" ht="12.75" hidden="1">
      <c r="H988" s="5">
        <v>0</v>
      </c>
      <c r="I988" s="23">
        <v>0</v>
      </c>
      <c r="K988" s="2">
        <v>500</v>
      </c>
    </row>
    <row r="989" spans="8:11" ht="12.75" hidden="1">
      <c r="H989" s="5">
        <v>0</v>
      </c>
      <c r="I989" s="23">
        <v>0</v>
      </c>
      <c r="K989" s="2">
        <v>500</v>
      </c>
    </row>
    <row r="990" spans="8:11" ht="12.75" hidden="1">
      <c r="H990" s="5">
        <v>0</v>
      </c>
      <c r="I990" s="23">
        <v>0</v>
      </c>
      <c r="K990" s="2">
        <v>500</v>
      </c>
    </row>
    <row r="991" spans="8:11" ht="12.75" hidden="1">
      <c r="H991" s="5">
        <v>0</v>
      </c>
      <c r="I991" s="23">
        <v>0</v>
      </c>
      <c r="K991" s="2">
        <v>500</v>
      </c>
    </row>
    <row r="992" spans="8:11" ht="12.75" hidden="1">
      <c r="H992" s="5">
        <v>0</v>
      </c>
      <c r="I992" s="23">
        <v>0</v>
      </c>
      <c r="K992" s="2">
        <v>500</v>
      </c>
    </row>
    <row r="993" spans="2:11" ht="12.75" hidden="1">
      <c r="B993" s="57"/>
      <c r="H993" s="5">
        <v>0</v>
      </c>
      <c r="I993" s="23">
        <v>0</v>
      </c>
      <c r="K993" s="2">
        <v>500</v>
      </c>
    </row>
    <row r="994" spans="2:11" ht="12.75" hidden="1">
      <c r="B994" s="7"/>
      <c r="H994" s="5">
        <v>0</v>
      </c>
      <c r="I994" s="23">
        <v>0</v>
      </c>
      <c r="K994" s="2">
        <v>500</v>
      </c>
    </row>
    <row r="995" spans="2:11" ht="12.75" hidden="1">
      <c r="B995" s="7"/>
      <c r="H995" s="5">
        <v>0</v>
      </c>
      <c r="I995" s="23">
        <v>0</v>
      </c>
      <c r="K995" s="2">
        <v>500</v>
      </c>
    </row>
    <row r="996" spans="8:11" ht="12.75" hidden="1">
      <c r="H996" s="5">
        <v>0</v>
      </c>
      <c r="I996" s="23">
        <v>0</v>
      </c>
      <c r="K996" s="2">
        <v>500</v>
      </c>
    </row>
    <row r="997" spans="2:11" ht="12.75" hidden="1">
      <c r="B997" s="8"/>
      <c r="H997" s="5">
        <v>0</v>
      </c>
      <c r="I997" s="23">
        <v>0</v>
      </c>
      <c r="K997" s="2">
        <v>500</v>
      </c>
    </row>
    <row r="998" spans="2:11" ht="12.75" hidden="1">
      <c r="B998" s="8"/>
      <c r="H998" s="5">
        <v>0</v>
      </c>
      <c r="I998" s="23">
        <v>0</v>
      </c>
      <c r="K998" s="2">
        <v>500</v>
      </c>
    </row>
    <row r="999" spans="2:11" ht="12.75" hidden="1">
      <c r="B999" s="8"/>
      <c r="H999" s="5">
        <v>0</v>
      </c>
      <c r="I999" s="23">
        <v>0</v>
      </c>
      <c r="K999" s="2">
        <v>500</v>
      </c>
    </row>
    <row r="1000" spans="2:11" ht="12.75" hidden="1">
      <c r="B1000" s="8"/>
      <c r="H1000" s="5">
        <v>0</v>
      </c>
      <c r="I1000" s="23">
        <v>0</v>
      </c>
      <c r="K1000" s="2">
        <v>500</v>
      </c>
    </row>
    <row r="1001" spans="2:11" ht="12.75" hidden="1">
      <c r="B1001" s="8"/>
      <c r="H1001" s="5">
        <v>0</v>
      </c>
      <c r="I1001" s="23">
        <v>0</v>
      </c>
      <c r="K1001" s="2">
        <v>500</v>
      </c>
    </row>
    <row r="1002" spans="2:11" ht="12.75" hidden="1">
      <c r="B1002" s="8"/>
      <c r="H1002" s="5">
        <v>0</v>
      </c>
      <c r="I1002" s="23">
        <v>0</v>
      </c>
      <c r="K1002" s="2">
        <v>500</v>
      </c>
    </row>
    <row r="1003" spans="2:11" ht="12.75" hidden="1">
      <c r="B1003" s="8"/>
      <c r="H1003" s="5">
        <v>0</v>
      </c>
      <c r="I1003" s="23">
        <v>0</v>
      </c>
      <c r="K1003" s="2">
        <v>500</v>
      </c>
    </row>
    <row r="1004" spans="2:11" ht="12.75" hidden="1">
      <c r="B1004" s="8"/>
      <c r="H1004" s="5">
        <v>0</v>
      </c>
      <c r="I1004" s="23">
        <v>0</v>
      </c>
      <c r="K1004" s="2">
        <v>500</v>
      </c>
    </row>
    <row r="1005" spans="2:11" ht="12.75" hidden="1">
      <c r="B1005" s="8"/>
      <c r="H1005" s="5">
        <v>0</v>
      </c>
      <c r="I1005" s="23">
        <v>0</v>
      </c>
      <c r="K1005" s="2">
        <v>500</v>
      </c>
    </row>
    <row r="1006" spans="2:11" ht="12.75" hidden="1">
      <c r="B1006" s="8"/>
      <c r="H1006" s="5">
        <v>0</v>
      </c>
      <c r="I1006" s="23">
        <v>0</v>
      </c>
      <c r="K1006" s="2">
        <v>500</v>
      </c>
    </row>
    <row r="1007" spans="2:11" ht="12.75" hidden="1">
      <c r="B1007" s="8"/>
      <c r="H1007" s="5">
        <v>0</v>
      </c>
      <c r="I1007" s="23">
        <v>0</v>
      </c>
      <c r="K1007" s="2">
        <v>500</v>
      </c>
    </row>
    <row r="1008" spans="2:11" ht="12.75" hidden="1">
      <c r="B1008" s="8"/>
      <c r="H1008" s="5">
        <v>0</v>
      </c>
      <c r="I1008" s="23">
        <v>0</v>
      </c>
      <c r="K1008" s="2">
        <v>500</v>
      </c>
    </row>
    <row r="1009" spans="8:11" ht="12.75" hidden="1">
      <c r="H1009" s="5">
        <v>0</v>
      </c>
      <c r="I1009" s="23">
        <v>0</v>
      </c>
      <c r="K1009" s="2">
        <v>500</v>
      </c>
    </row>
    <row r="1010" spans="8:11" ht="12.75" hidden="1">
      <c r="H1010" s="5">
        <v>0</v>
      </c>
      <c r="I1010" s="23">
        <v>0</v>
      </c>
      <c r="K1010" s="2">
        <v>500</v>
      </c>
    </row>
    <row r="1011" spans="8:11" ht="12.75" hidden="1">
      <c r="H1011" s="5">
        <v>0</v>
      </c>
      <c r="I1011" s="23">
        <v>0</v>
      </c>
      <c r="K1011" s="2">
        <v>500</v>
      </c>
    </row>
    <row r="1012" spans="8:11" ht="12.75" hidden="1">
      <c r="H1012" s="5">
        <v>0</v>
      </c>
      <c r="I1012" s="23">
        <v>0</v>
      </c>
      <c r="K1012" s="2">
        <v>500</v>
      </c>
    </row>
    <row r="1013" spans="8:11" ht="12.75" hidden="1">
      <c r="H1013" s="5">
        <v>0</v>
      </c>
      <c r="I1013" s="23">
        <v>0</v>
      </c>
      <c r="K1013" s="2">
        <v>500</v>
      </c>
    </row>
    <row r="1014" spans="8:11" ht="12.75" hidden="1">
      <c r="H1014" s="5">
        <v>0</v>
      </c>
      <c r="I1014" s="23">
        <v>0</v>
      </c>
      <c r="K1014" s="2">
        <v>500</v>
      </c>
    </row>
    <row r="1015" spans="8:11" ht="12.75" hidden="1">
      <c r="H1015" s="5">
        <v>0</v>
      </c>
      <c r="I1015" s="23">
        <v>0</v>
      </c>
      <c r="K1015" s="2">
        <v>500</v>
      </c>
    </row>
    <row r="1016" spans="8:11" ht="12.75" hidden="1">
      <c r="H1016" s="5">
        <v>0</v>
      </c>
      <c r="I1016" s="23">
        <v>0</v>
      </c>
      <c r="K1016" s="2">
        <v>500</v>
      </c>
    </row>
    <row r="1017" spans="8:11" ht="12.75" hidden="1">
      <c r="H1017" s="5">
        <v>0</v>
      </c>
      <c r="I1017" s="23">
        <v>0</v>
      </c>
      <c r="K1017" s="2">
        <v>500</v>
      </c>
    </row>
    <row r="1018" spans="8:11" ht="12.75" hidden="1">
      <c r="H1018" s="5">
        <v>0</v>
      </c>
      <c r="I1018" s="23">
        <v>0</v>
      </c>
      <c r="K1018" s="2">
        <v>500</v>
      </c>
    </row>
    <row r="1019" spans="8:11" ht="12.75" hidden="1">
      <c r="H1019" s="5">
        <v>0</v>
      </c>
      <c r="I1019" s="23">
        <v>0</v>
      </c>
      <c r="K1019" s="2">
        <v>500</v>
      </c>
    </row>
    <row r="1020" spans="8:11" ht="12.75" hidden="1">
      <c r="H1020" s="5">
        <v>0</v>
      </c>
      <c r="I1020" s="23">
        <v>0</v>
      </c>
      <c r="K1020" s="2">
        <v>500</v>
      </c>
    </row>
    <row r="1021" spans="8:11" ht="12.75" hidden="1">
      <c r="H1021" s="5">
        <v>0</v>
      </c>
      <c r="I1021" s="23">
        <v>0</v>
      </c>
      <c r="K1021" s="2">
        <v>500</v>
      </c>
    </row>
    <row r="1022" spans="8:11" ht="12.75" hidden="1">
      <c r="H1022" s="5">
        <v>0</v>
      </c>
      <c r="I1022" s="23">
        <v>0</v>
      </c>
      <c r="K1022" s="2">
        <v>500</v>
      </c>
    </row>
    <row r="1023" spans="8:11" ht="12.75" hidden="1">
      <c r="H1023" s="5">
        <v>0</v>
      </c>
      <c r="I1023" s="23">
        <v>0</v>
      </c>
      <c r="K1023" s="2">
        <v>500</v>
      </c>
    </row>
    <row r="1024" spans="8:11" ht="12.75" hidden="1">
      <c r="H1024" s="5">
        <v>0</v>
      </c>
      <c r="I1024" s="23">
        <v>0</v>
      </c>
      <c r="K1024" s="2">
        <v>500</v>
      </c>
    </row>
    <row r="1025" spans="8:11" ht="12.75" hidden="1">
      <c r="H1025" s="5">
        <v>0</v>
      </c>
      <c r="I1025" s="23">
        <v>0</v>
      </c>
      <c r="K1025" s="2">
        <v>500</v>
      </c>
    </row>
    <row r="1026" spans="8:11" ht="12.75" hidden="1">
      <c r="H1026" s="5">
        <v>0</v>
      </c>
      <c r="I1026" s="23">
        <v>0</v>
      </c>
      <c r="K1026" s="2">
        <v>500</v>
      </c>
    </row>
    <row r="1027" spans="8:11" ht="12.75" hidden="1">
      <c r="H1027" s="5">
        <v>0</v>
      </c>
      <c r="I1027" s="23">
        <v>0</v>
      </c>
      <c r="K1027" s="2">
        <v>500</v>
      </c>
    </row>
    <row r="1028" spans="8:11" ht="12.75" hidden="1">
      <c r="H1028" s="5">
        <v>0</v>
      </c>
      <c r="I1028" s="23">
        <v>0</v>
      </c>
      <c r="K1028" s="2">
        <v>500</v>
      </c>
    </row>
    <row r="1029" spans="8:11" ht="12.75" hidden="1">
      <c r="H1029" s="5">
        <v>0</v>
      </c>
      <c r="I1029" s="23">
        <v>0</v>
      </c>
      <c r="K1029" s="2">
        <v>500</v>
      </c>
    </row>
    <row r="1030" spans="8:11" ht="12.75" hidden="1">
      <c r="H1030" s="5">
        <v>0</v>
      </c>
      <c r="I1030" s="23">
        <v>0</v>
      </c>
      <c r="K1030" s="2">
        <v>500</v>
      </c>
    </row>
    <row r="1031" spans="8:11" ht="12.75" hidden="1">
      <c r="H1031" s="5">
        <v>0</v>
      </c>
      <c r="I1031" s="23">
        <v>0</v>
      </c>
      <c r="K1031" s="2">
        <v>500</v>
      </c>
    </row>
    <row r="1032" spans="8:11" ht="12.75" hidden="1">
      <c r="H1032" s="5">
        <v>0</v>
      </c>
      <c r="I1032" s="23">
        <v>0</v>
      </c>
      <c r="K1032" s="2">
        <v>500</v>
      </c>
    </row>
    <row r="1033" spans="8:11" ht="12.75" hidden="1">
      <c r="H1033" s="5">
        <v>0</v>
      </c>
      <c r="I1033" s="23">
        <v>0</v>
      </c>
      <c r="K1033" s="2">
        <v>500</v>
      </c>
    </row>
    <row r="1034" spans="8:11" ht="12.75" hidden="1">
      <c r="H1034" s="5">
        <v>0</v>
      </c>
      <c r="I1034" s="23">
        <v>0</v>
      </c>
      <c r="K1034" s="2">
        <v>500</v>
      </c>
    </row>
    <row r="1035" spans="8:11" ht="12.75" hidden="1">
      <c r="H1035" s="5">
        <v>0</v>
      </c>
      <c r="I1035" s="23">
        <v>0</v>
      </c>
      <c r="K1035" s="2">
        <v>500</v>
      </c>
    </row>
    <row r="1036" spans="8:11" ht="12.75" hidden="1">
      <c r="H1036" s="5">
        <v>0</v>
      </c>
      <c r="I1036" s="23">
        <v>0</v>
      </c>
      <c r="K1036" s="2">
        <v>500</v>
      </c>
    </row>
    <row r="1037" spans="8:11" ht="12.75" hidden="1">
      <c r="H1037" s="5">
        <v>0</v>
      </c>
      <c r="I1037" s="23">
        <v>0</v>
      </c>
      <c r="K1037" s="2">
        <v>500</v>
      </c>
    </row>
    <row r="1038" spans="8:11" ht="12.75" hidden="1">
      <c r="H1038" s="5">
        <v>0</v>
      </c>
      <c r="I1038" s="23">
        <v>0</v>
      </c>
      <c r="K1038" s="2">
        <v>500</v>
      </c>
    </row>
    <row r="1039" spans="8:11" ht="12.75" hidden="1">
      <c r="H1039" s="5">
        <v>0</v>
      </c>
      <c r="I1039" s="23">
        <v>0</v>
      </c>
      <c r="K1039" s="2">
        <v>500</v>
      </c>
    </row>
    <row r="1040" spans="8:11" ht="12.75" hidden="1">
      <c r="H1040" s="5">
        <v>0</v>
      </c>
      <c r="I1040" s="23">
        <v>0</v>
      </c>
      <c r="K1040" s="2">
        <v>500</v>
      </c>
    </row>
    <row r="1041" spans="8:11" ht="12.75" hidden="1">
      <c r="H1041" s="5">
        <v>0</v>
      </c>
      <c r="I1041" s="23">
        <v>0</v>
      </c>
      <c r="K1041" s="2">
        <v>500</v>
      </c>
    </row>
    <row r="1042" spans="8:11" ht="12.75" hidden="1">
      <c r="H1042" s="5">
        <v>0</v>
      </c>
      <c r="I1042" s="23">
        <v>0</v>
      </c>
      <c r="K1042" s="2">
        <v>500</v>
      </c>
    </row>
    <row r="1043" spans="8:11" ht="12.75" hidden="1">
      <c r="H1043" s="5">
        <v>0</v>
      </c>
      <c r="I1043" s="23">
        <v>0</v>
      </c>
      <c r="K1043" s="2">
        <v>500</v>
      </c>
    </row>
    <row r="1044" spans="8:11" ht="12.75" hidden="1">
      <c r="H1044" s="5">
        <v>0</v>
      </c>
      <c r="I1044" s="23">
        <v>0</v>
      </c>
      <c r="K1044" s="2">
        <v>500</v>
      </c>
    </row>
    <row r="1045" spans="8:11" ht="12.75" hidden="1">
      <c r="H1045" s="5">
        <v>0</v>
      </c>
      <c r="I1045" s="23">
        <v>0</v>
      </c>
      <c r="K1045" s="2">
        <v>500</v>
      </c>
    </row>
    <row r="1046" spans="8:11" ht="12.75" hidden="1">
      <c r="H1046" s="5">
        <v>0</v>
      </c>
      <c r="I1046" s="23">
        <v>0</v>
      </c>
      <c r="K1046" s="2">
        <v>500</v>
      </c>
    </row>
    <row r="1047" spans="8:11" ht="12.75" hidden="1">
      <c r="H1047" s="5">
        <v>0</v>
      </c>
      <c r="I1047" s="23">
        <v>0</v>
      </c>
      <c r="K1047" s="2">
        <v>500</v>
      </c>
    </row>
    <row r="1048" spans="8:11" ht="12.75" hidden="1">
      <c r="H1048" s="5">
        <v>0</v>
      </c>
      <c r="I1048" s="23">
        <v>0</v>
      </c>
      <c r="K1048" s="2">
        <v>500</v>
      </c>
    </row>
    <row r="1049" spans="8:11" ht="12.75" hidden="1">
      <c r="H1049" s="5">
        <v>0</v>
      </c>
      <c r="I1049" s="23">
        <v>0</v>
      </c>
      <c r="K1049" s="2">
        <v>500</v>
      </c>
    </row>
    <row r="1050" spans="8:11" ht="12.75" hidden="1">
      <c r="H1050" s="5">
        <v>0</v>
      </c>
      <c r="I1050" s="23">
        <v>0</v>
      </c>
      <c r="K1050" s="2">
        <v>500</v>
      </c>
    </row>
    <row r="1051" spans="8:11" ht="12.75" hidden="1">
      <c r="H1051" s="5">
        <v>0</v>
      </c>
      <c r="I1051" s="23">
        <v>0</v>
      </c>
      <c r="K1051" s="2">
        <v>500</v>
      </c>
    </row>
    <row r="1052" spans="8:11" ht="12.75" hidden="1">
      <c r="H1052" s="5">
        <v>0</v>
      </c>
      <c r="I1052" s="23">
        <v>0</v>
      </c>
      <c r="K1052" s="2">
        <v>500</v>
      </c>
    </row>
    <row r="1053" spans="8:11" ht="12.75" hidden="1">
      <c r="H1053" s="5">
        <v>0</v>
      </c>
      <c r="I1053" s="23">
        <v>0</v>
      </c>
      <c r="K1053" s="2">
        <v>500</v>
      </c>
    </row>
    <row r="1054" spans="8:11" ht="12.75" hidden="1">
      <c r="H1054" s="5">
        <v>0</v>
      </c>
      <c r="I1054" s="23">
        <v>0</v>
      </c>
      <c r="K1054" s="2">
        <v>500</v>
      </c>
    </row>
    <row r="1055" spans="8:11" ht="12.75" hidden="1">
      <c r="H1055" s="5">
        <v>0</v>
      </c>
      <c r="I1055" s="23">
        <v>0</v>
      </c>
      <c r="K1055" s="2">
        <v>500</v>
      </c>
    </row>
    <row r="1056" spans="8:11" ht="12.75" hidden="1">
      <c r="H1056" s="5">
        <v>0</v>
      </c>
      <c r="I1056" s="23">
        <v>0</v>
      </c>
      <c r="K1056" s="2">
        <v>500</v>
      </c>
    </row>
    <row r="1057" spans="8:11" ht="12.75" hidden="1">
      <c r="H1057" s="5">
        <v>0</v>
      </c>
      <c r="I1057" s="23">
        <v>0</v>
      </c>
      <c r="K1057" s="2">
        <v>500</v>
      </c>
    </row>
    <row r="1058" spans="8:11" ht="12.75" hidden="1">
      <c r="H1058" s="5">
        <v>0</v>
      </c>
      <c r="I1058" s="23">
        <v>0</v>
      </c>
      <c r="K1058" s="2">
        <v>500</v>
      </c>
    </row>
    <row r="1059" spans="8:11" ht="12.75" hidden="1">
      <c r="H1059" s="5">
        <v>0</v>
      </c>
      <c r="I1059" s="23">
        <v>0</v>
      </c>
      <c r="K1059" s="2">
        <v>500</v>
      </c>
    </row>
    <row r="1060" spans="8:11" ht="12.75" hidden="1">
      <c r="H1060" s="5">
        <v>0</v>
      </c>
      <c r="I1060" s="23">
        <v>0</v>
      </c>
      <c r="K1060" s="2">
        <v>500</v>
      </c>
    </row>
    <row r="1061" spans="8:11" ht="12.75" hidden="1">
      <c r="H1061" s="5">
        <v>0</v>
      </c>
      <c r="I1061" s="23">
        <v>0</v>
      </c>
      <c r="K1061" s="2">
        <v>500</v>
      </c>
    </row>
    <row r="1062" spans="8:11" ht="12.75" hidden="1">
      <c r="H1062" s="5">
        <v>0</v>
      </c>
      <c r="I1062" s="23">
        <v>0</v>
      </c>
      <c r="K1062" s="2">
        <v>500</v>
      </c>
    </row>
    <row r="1063" spans="8:11" ht="12.75" hidden="1">
      <c r="H1063" s="5">
        <v>0</v>
      </c>
      <c r="I1063" s="23">
        <v>0</v>
      </c>
      <c r="K1063" s="2">
        <v>500</v>
      </c>
    </row>
    <row r="1064" spans="8:11" ht="12.75" hidden="1">
      <c r="H1064" s="5">
        <v>0</v>
      </c>
      <c r="I1064" s="23">
        <v>0</v>
      </c>
      <c r="K1064" s="2">
        <v>500</v>
      </c>
    </row>
    <row r="1065" spans="8:11" ht="12.75" hidden="1">
      <c r="H1065" s="5">
        <v>0</v>
      </c>
      <c r="I1065" s="23">
        <v>0</v>
      </c>
      <c r="K1065" s="2">
        <v>500</v>
      </c>
    </row>
    <row r="1066" spans="8:11" ht="12.75" hidden="1">
      <c r="H1066" s="5">
        <v>0</v>
      </c>
      <c r="I1066" s="23">
        <v>0</v>
      </c>
      <c r="K1066" s="2">
        <v>500</v>
      </c>
    </row>
    <row r="1067" spans="8:11" ht="12.75" hidden="1">
      <c r="H1067" s="5">
        <v>0</v>
      </c>
      <c r="I1067" s="23">
        <v>0</v>
      </c>
      <c r="K1067" s="2">
        <v>500</v>
      </c>
    </row>
    <row r="1068" spans="8:11" ht="12.75" hidden="1">
      <c r="H1068" s="5">
        <v>0</v>
      </c>
      <c r="I1068" s="23">
        <v>0</v>
      </c>
      <c r="K1068" s="2">
        <v>500</v>
      </c>
    </row>
    <row r="1069" spans="8:11" ht="12.75" hidden="1">
      <c r="H1069" s="5">
        <v>0</v>
      </c>
      <c r="I1069" s="23">
        <v>0</v>
      </c>
      <c r="K1069" s="2">
        <v>500</v>
      </c>
    </row>
    <row r="1070" spans="8:11" ht="12.75" hidden="1">
      <c r="H1070" s="5">
        <v>0</v>
      </c>
      <c r="I1070" s="23">
        <v>0</v>
      </c>
      <c r="K1070" s="2">
        <v>500</v>
      </c>
    </row>
    <row r="1071" spans="2:11" ht="12.75" hidden="1">
      <c r="B1071" s="57"/>
      <c r="H1071" s="5">
        <v>0</v>
      </c>
      <c r="I1071" s="23">
        <v>0</v>
      </c>
      <c r="K1071" s="2">
        <v>500</v>
      </c>
    </row>
    <row r="1072" spans="2:11" ht="12.75" hidden="1">
      <c r="B1072" s="7"/>
      <c r="H1072" s="5">
        <v>0</v>
      </c>
      <c r="I1072" s="23">
        <v>0</v>
      </c>
      <c r="K1072" s="2">
        <v>500</v>
      </c>
    </row>
    <row r="1073" spans="2:11" ht="12.75" hidden="1">
      <c r="B1073" s="7"/>
      <c r="H1073" s="5">
        <v>0</v>
      </c>
      <c r="I1073" s="23">
        <v>0</v>
      </c>
      <c r="K1073" s="2">
        <v>500</v>
      </c>
    </row>
    <row r="1074" spans="8:11" ht="12.75" hidden="1">
      <c r="H1074" s="5">
        <v>0</v>
      </c>
      <c r="I1074" s="23">
        <v>0</v>
      </c>
      <c r="K1074" s="2">
        <v>500</v>
      </c>
    </row>
    <row r="1075" spans="2:11" ht="12.75" hidden="1">
      <c r="B1075" s="8"/>
      <c r="H1075" s="5">
        <v>0</v>
      </c>
      <c r="I1075" s="23">
        <v>0</v>
      </c>
      <c r="K1075" s="2">
        <v>500</v>
      </c>
    </row>
    <row r="1076" spans="2:11" ht="12.75" hidden="1">
      <c r="B1076" s="8"/>
      <c r="H1076" s="5">
        <v>0</v>
      </c>
      <c r="I1076" s="23">
        <v>0</v>
      </c>
      <c r="K1076" s="2">
        <v>500</v>
      </c>
    </row>
    <row r="1077" spans="2:11" ht="12.75" hidden="1">
      <c r="B1077" s="8"/>
      <c r="H1077" s="5">
        <v>0</v>
      </c>
      <c r="I1077" s="23">
        <v>0</v>
      </c>
      <c r="K1077" s="2">
        <v>500</v>
      </c>
    </row>
    <row r="1078" spans="2:11" ht="12.75" hidden="1">
      <c r="B1078" s="8"/>
      <c r="H1078" s="5">
        <v>0</v>
      </c>
      <c r="I1078" s="23">
        <v>0</v>
      </c>
      <c r="K1078" s="2">
        <v>500</v>
      </c>
    </row>
    <row r="1079" spans="2:11" ht="12.75" hidden="1">
      <c r="B1079" s="8"/>
      <c r="H1079" s="5">
        <v>0</v>
      </c>
      <c r="I1079" s="23">
        <v>0</v>
      </c>
      <c r="K1079" s="2">
        <v>500</v>
      </c>
    </row>
    <row r="1080" spans="2:11" ht="12.75" hidden="1">
      <c r="B1080" s="8"/>
      <c r="H1080" s="5">
        <v>0</v>
      </c>
      <c r="I1080" s="23">
        <v>0</v>
      </c>
      <c r="K1080" s="2">
        <v>500</v>
      </c>
    </row>
    <row r="1081" spans="2:11" ht="12.75" hidden="1">
      <c r="B1081" s="8"/>
      <c r="H1081" s="5">
        <v>0</v>
      </c>
      <c r="I1081" s="23">
        <v>0</v>
      </c>
      <c r="K1081" s="2">
        <v>500</v>
      </c>
    </row>
    <row r="1082" spans="2:11" ht="12.75" hidden="1">
      <c r="B1082" s="8"/>
      <c r="H1082" s="5">
        <v>0</v>
      </c>
      <c r="I1082" s="23">
        <v>0</v>
      </c>
      <c r="K1082" s="2">
        <v>500</v>
      </c>
    </row>
    <row r="1083" spans="2:11" ht="12.75" hidden="1">
      <c r="B1083" s="8"/>
      <c r="H1083" s="5">
        <v>0</v>
      </c>
      <c r="I1083" s="23">
        <v>0</v>
      </c>
      <c r="K1083" s="2">
        <v>500</v>
      </c>
    </row>
    <row r="1084" spans="2:11" ht="12.75" hidden="1">
      <c r="B1084" s="8"/>
      <c r="H1084" s="5">
        <v>0</v>
      </c>
      <c r="I1084" s="23">
        <v>0</v>
      </c>
      <c r="K1084" s="2">
        <v>500</v>
      </c>
    </row>
    <row r="1085" spans="2:11" ht="12.75" hidden="1">
      <c r="B1085" s="8"/>
      <c r="H1085" s="5">
        <v>0</v>
      </c>
      <c r="I1085" s="23">
        <v>0</v>
      </c>
      <c r="K1085" s="2">
        <v>500</v>
      </c>
    </row>
    <row r="1086" spans="2:11" ht="12.75" hidden="1">
      <c r="B1086" s="8"/>
      <c r="H1086" s="5">
        <v>0</v>
      </c>
      <c r="I1086" s="23">
        <v>0</v>
      </c>
      <c r="K1086" s="2">
        <v>500</v>
      </c>
    </row>
    <row r="1087" spans="2:11" ht="12.75" hidden="1">
      <c r="B1087" s="8"/>
      <c r="H1087" s="5">
        <v>0</v>
      </c>
      <c r="I1087" s="23">
        <v>0</v>
      </c>
      <c r="K1087" s="2">
        <v>500</v>
      </c>
    </row>
    <row r="1088" spans="2:11" ht="12.75" hidden="1">
      <c r="B1088" s="8"/>
      <c r="H1088" s="5">
        <v>0</v>
      </c>
      <c r="I1088" s="23">
        <v>0</v>
      </c>
      <c r="K1088" s="2">
        <v>500</v>
      </c>
    </row>
    <row r="1089" spans="2:11" ht="12.75" hidden="1">
      <c r="B1089" s="8"/>
      <c r="H1089" s="5">
        <v>0</v>
      </c>
      <c r="I1089" s="23">
        <v>0</v>
      </c>
      <c r="K1089" s="2">
        <v>500</v>
      </c>
    </row>
    <row r="1090" spans="2:11" ht="12.75" hidden="1">
      <c r="B1090" s="8"/>
      <c r="H1090" s="5">
        <v>0</v>
      </c>
      <c r="I1090" s="23">
        <v>0</v>
      </c>
      <c r="K1090" s="2">
        <v>500</v>
      </c>
    </row>
    <row r="1091" spans="2:11" ht="12.75" hidden="1">
      <c r="B1091" s="8"/>
      <c r="H1091" s="5">
        <v>0</v>
      </c>
      <c r="I1091" s="23">
        <v>0</v>
      </c>
      <c r="K1091" s="2">
        <v>500</v>
      </c>
    </row>
    <row r="1092" spans="2:11" ht="12.75" hidden="1">
      <c r="B1092" s="8"/>
      <c r="H1092" s="5">
        <v>0</v>
      </c>
      <c r="I1092" s="23">
        <v>0</v>
      </c>
      <c r="K1092" s="2">
        <v>500</v>
      </c>
    </row>
    <row r="1093" spans="8:11" ht="12.75" hidden="1">
      <c r="H1093" s="5">
        <v>0</v>
      </c>
      <c r="I1093" s="23">
        <v>0</v>
      </c>
      <c r="K1093" s="2">
        <v>500</v>
      </c>
    </row>
    <row r="1094" spans="2:11" ht="12.75" hidden="1">
      <c r="B1094" s="7"/>
      <c r="H1094" s="5">
        <v>0</v>
      </c>
      <c r="I1094" s="23">
        <v>0</v>
      </c>
      <c r="K1094" s="2">
        <v>500</v>
      </c>
    </row>
    <row r="1095" spans="8:11" ht="12.75" hidden="1">
      <c r="H1095" s="5">
        <v>0</v>
      </c>
      <c r="I1095" s="23">
        <v>0</v>
      </c>
      <c r="K1095" s="2">
        <v>500</v>
      </c>
    </row>
    <row r="1096" spans="8:11" ht="12.75" hidden="1">
      <c r="H1096" s="5">
        <v>0</v>
      </c>
      <c r="I1096" s="23">
        <v>0</v>
      </c>
      <c r="K1096" s="2">
        <v>500</v>
      </c>
    </row>
    <row r="1097" spans="8:11" ht="12.75" hidden="1">
      <c r="H1097" s="5">
        <v>0</v>
      </c>
      <c r="I1097" s="23">
        <v>0</v>
      </c>
      <c r="K1097" s="2">
        <v>500</v>
      </c>
    </row>
    <row r="1098" spans="8:11" ht="12.75" hidden="1">
      <c r="H1098" s="5">
        <v>0</v>
      </c>
      <c r="I1098" s="23">
        <v>0</v>
      </c>
      <c r="K1098" s="2">
        <v>500</v>
      </c>
    </row>
    <row r="1099" spans="8:11" ht="12.75" hidden="1">
      <c r="H1099" s="5">
        <v>0</v>
      </c>
      <c r="I1099" s="23">
        <v>0</v>
      </c>
      <c r="K1099" s="2">
        <v>500</v>
      </c>
    </row>
    <row r="1100" spans="8:11" ht="12.75" hidden="1">
      <c r="H1100" s="5">
        <v>0</v>
      </c>
      <c r="I1100" s="23">
        <v>0</v>
      </c>
      <c r="K1100" s="2">
        <v>500</v>
      </c>
    </row>
    <row r="1101" spans="8:11" ht="12.75" hidden="1">
      <c r="H1101" s="5">
        <v>0</v>
      </c>
      <c r="I1101" s="23">
        <v>0</v>
      </c>
      <c r="K1101" s="2">
        <v>500</v>
      </c>
    </row>
    <row r="1102" spans="8:11" ht="12.75" hidden="1">
      <c r="H1102" s="5">
        <v>0</v>
      </c>
      <c r="I1102" s="23">
        <v>0</v>
      </c>
      <c r="K1102" s="2">
        <v>500</v>
      </c>
    </row>
    <row r="1103" spans="8:11" ht="12.75" hidden="1">
      <c r="H1103" s="5">
        <v>0</v>
      </c>
      <c r="I1103" s="23">
        <v>0</v>
      </c>
      <c r="K1103" s="2">
        <v>500</v>
      </c>
    </row>
    <row r="1104" spans="8:11" ht="12.75" hidden="1">
      <c r="H1104" s="5">
        <v>0</v>
      </c>
      <c r="I1104" s="23">
        <v>0</v>
      </c>
      <c r="K1104" s="2">
        <v>500</v>
      </c>
    </row>
    <row r="1105" spans="8:11" ht="12.75" hidden="1">
      <c r="H1105" s="5">
        <v>0</v>
      </c>
      <c r="I1105" s="23">
        <v>0</v>
      </c>
      <c r="K1105" s="2">
        <v>500</v>
      </c>
    </row>
    <row r="1106" spans="8:11" ht="12.75" hidden="1">
      <c r="H1106" s="5">
        <v>0</v>
      </c>
      <c r="I1106" s="23">
        <v>0</v>
      </c>
      <c r="K1106" s="2">
        <v>500</v>
      </c>
    </row>
    <row r="1107" spans="8:11" ht="12.75" hidden="1">
      <c r="H1107" s="5">
        <v>0</v>
      </c>
      <c r="I1107" s="23">
        <v>0</v>
      </c>
      <c r="K1107" s="2">
        <v>500</v>
      </c>
    </row>
    <row r="1108" spans="8:11" ht="12.75" hidden="1">
      <c r="H1108" s="5">
        <v>0</v>
      </c>
      <c r="I1108" s="23">
        <v>0</v>
      </c>
      <c r="K1108" s="2">
        <v>500</v>
      </c>
    </row>
    <row r="1109" spans="8:11" ht="12.75" hidden="1">
      <c r="H1109" s="5">
        <v>0</v>
      </c>
      <c r="I1109" s="23">
        <v>0</v>
      </c>
      <c r="K1109" s="2">
        <v>500</v>
      </c>
    </row>
    <row r="1110" spans="8:11" ht="12.75" hidden="1">
      <c r="H1110" s="5">
        <v>0</v>
      </c>
      <c r="I1110" s="23">
        <v>0</v>
      </c>
      <c r="K1110" s="2">
        <v>500</v>
      </c>
    </row>
    <row r="1111" spans="8:11" ht="12.75" hidden="1">
      <c r="H1111" s="5">
        <v>0</v>
      </c>
      <c r="I1111" s="23">
        <v>0</v>
      </c>
      <c r="K1111" s="2">
        <v>500</v>
      </c>
    </row>
    <row r="1112" spans="8:11" ht="12.75" hidden="1">
      <c r="H1112" s="5">
        <v>0</v>
      </c>
      <c r="I1112" s="23">
        <v>0</v>
      </c>
      <c r="K1112" s="2">
        <v>500</v>
      </c>
    </row>
    <row r="1113" spans="8:11" ht="12.75" hidden="1">
      <c r="H1113" s="5">
        <v>0</v>
      </c>
      <c r="I1113" s="23">
        <v>0</v>
      </c>
      <c r="K1113" s="2">
        <v>500</v>
      </c>
    </row>
    <row r="1114" spans="8:11" ht="12.75" hidden="1">
      <c r="H1114" s="5">
        <v>0</v>
      </c>
      <c r="I1114" s="23">
        <v>0</v>
      </c>
      <c r="K1114" s="2">
        <v>500</v>
      </c>
    </row>
    <row r="1115" spans="8:11" ht="12.75" hidden="1">
      <c r="H1115" s="5">
        <v>0</v>
      </c>
      <c r="I1115" s="23">
        <v>0</v>
      </c>
      <c r="K1115" s="2">
        <v>500</v>
      </c>
    </row>
    <row r="1116" spans="8:11" ht="12.75" hidden="1">
      <c r="H1116" s="5">
        <v>0</v>
      </c>
      <c r="I1116" s="23">
        <v>0</v>
      </c>
      <c r="K1116" s="2">
        <v>500</v>
      </c>
    </row>
    <row r="1117" spans="8:11" ht="12.75" hidden="1">
      <c r="H1117" s="5">
        <v>0</v>
      </c>
      <c r="I1117" s="23">
        <v>0</v>
      </c>
      <c r="K1117" s="2">
        <v>500</v>
      </c>
    </row>
    <row r="1118" spans="8:11" ht="12.75" hidden="1">
      <c r="H1118" s="5">
        <v>0</v>
      </c>
      <c r="I1118" s="23">
        <v>0</v>
      </c>
      <c r="K1118" s="2">
        <v>500</v>
      </c>
    </row>
    <row r="1119" spans="8:11" ht="12.75" hidden="1">
      <c r="H1119" s="5">
        <v>0</v>
      </c>
      <c r="I1119" s="23">
        <v>0</v>
      </c>
      <c r="K1119" s="2">
        <v>500</v>
      </c>
    </row>
    <row r="1120" spans="8:11" ht="12.75" hidden="1">
      <c r="H1120" s="5">
        <v>0</v>
      </c>
      <c r="I1120" s="23">
        <v>0</v>
      </c>
      <c r="K1120" s="2">
        <v>500</v>
      </c>
    </row>
    <row r="1121" spans="8:11" ht="12.75" hidden="1">
      <c r="H1121" s="5">
        <v>0</v>
      </c>
      <c r="I1121" s="23">
        <v>0</v>
      </c>
      <c r="K1121" s="2">
        <v>500</v>
      </c>
    </row>
    <row r="1122" spans="8:11" ht="12.75" hidden="1">
      <c r="H1122" s="5">
        <v>0</v>
      </c>
      <c r="I1122" s="23">
        <v>0</v>
      </c>
      <c r="K1122" s="2">
        <v>500</v>
      </c>
    </row>
    <row r="1123" spans="8:11" ht="12.75" hidden="1">
      <c r="H1123" s="5">
        <v>0</v>
      </c>
      <c r="I1123" s="23">
        <v>0</v>
      </c>
      <c r="K1123" s="2">
        <v>500</v>
      </c>
    </row>
    <row r="1124" spans="8:11" ht="12.75" hidden="1">
      <c r="H1124" s="5">
        <v>0</v>
      </c>
      <c r="I1124" s="23">
        <v>0</v>
      </c>
      <c r="K1124" s="2">
        <v>500</v>
      </c>
    </row>
    <row r="1125" spans="8:11" ht="12.75" hidden="1">
      <c r="H1125" s="5">
        <v>0</v>
      </c>
      <c r="I1125" s="23">
        <v>0</v>
      </c>
      <c r="K1125" s="2">
        <v>500</v>
      </c>
    </row>
    <row r="1126" spans="8:11" ht="12.75" hidden="1">
      <c r="H1126" s="5">
        <v>0</v>
      </c>
      <c r="I1126" s="23">
        <v>0</v>
      </c>
      <c r="K1126" s="2">
        <v>500</v>
      </c>
    </row>
    <row r="1127" spans="8:11" ht="12.75" hidden="1">
      <c r="H1127" s="5">
        <v>0</v>
      </c>
      <c r="I1127" s="23">
        <v>0</v>
      </c>
      <c r="K1127" s="2">
        <v>500</v>
      </c>
    </row>
    <row r="1128" spans="8:11" ht="12.75" hidden="1">
      <c r="H1128" s="5">
        <v>0</v>
      </c>
      <c r="I1128" s="23">
        <v>0</v>
      </c>
      <c r="K1128" s="2">
        <v>500</v>
      </c>
    </row>
    <row r="1129" spans="8:11" ht="12.75" hidden="1">
      <c r="H1129" s="5">
        <v>0</v>
      </c>
      <c r="I1129" s="23">
        <v>0</v>
      </c>
      <c r="K1129" s="2">
        <v>500</v>
      </c>
    </row>
    <row r="1130" spans="8:11" ht="12.75" hidden="1">
      <c r="H1130" s="5">
        <v>0</v>
      </c>
      <c r="I1130" s="23">
        <v>0</v>
      </c>
      <c r="K1130" s="2">
        <v>500</v>
      </c>
    </row>
    <row r="1131" spans="8:11" ht="12.75" hidden="1">
      <c r="H1131" s="5">
        <v>0</v>
      </c>
      <c r="I1131" s="23">
        <v>0</v>
      </c>
      <c r="K1131" s="2">
        <v>500</v>
      </c>
    </row>
    <row r="1132" spans="8:11" ht="12.75" hidden="1">
      <c r="H1132" s="5">
        <v>0</v>
      </c>
      <c r="I1132" s="23">
        <v>0</v>
      </c>
      <c r="K1132" s="2">
        <v>500</v>
      </c>
    </row>
    <row r="1133" spans="8:11" ht="12.75" hidden="1">
      <c r="H1133" s="5">
        <v>0</v>
      </c>
      <c r="I1133" s="23">
        <v>0</v>
      </c>
      <c r="K1133" s="2">
        <v>500</v>
      </c>
    </row>
    <row r="1134" spans="8:11" ht="12.75" hidden="1">
      <c r="H1134" s="5">
        <v>0</v>
      </c>
      <c r="I1134" s="23">
        <v>0</v>
      </c>
      <c r="K1134" s="2">
        <v>500</v>
      </c>
    </row>
    <row r="1135" spans="8:11" ht="12.75" hidden="1">
      <c r="H1135" s="5">
        <v>0</v>
      </c>
      <c r="I1135" s="23">
        <v>0</v>
      </c>
      <c r="K1135" s="2">
        <v>500</v>
      </c>
    </row>
    <row r="1136" spans="8:11" ht="12.75" hidden="1">
      <c r="H1136" s="5">
        <v>0</v>
      </c>
      <c r="I1136" s="23">
        <v>0</v>
      </c>
      <c r="K1136" s="2">
        <v>500</v>
      </c>
    </row>
    <row r="1137" spans="8:11" ht="12.75" hidden="1">
      <c r="H1137" s="5">
        <v>0</v>
      </c>
      <c r="I1137" s="23">
        <v>0</v>
      </c>
      <c r="K1137" s="2">
        <v>500</v>
      </c>
    </row>
    <row r="1138" spans="8:11" ht="12.75" hidden="1">
      <c r="H1138" s="5">
        <v>0</v>
      </c>
      <c r="I1138" s="23">
        <v>0</v>
      </c>
      <c r="K1138" s="2">
        <v>500</v>
      </c>
    </row>
    <row r="1139" spans="8:11" ht="12.75" hidden="1">
      <c r="H1139" s="5">
        <v>0</v>
      </c>
      <c r="I1139" s="23">
        <v>0</v>
      </c>
      <c r="K1139" s="2">
        <v>500</v>
      </c>
    </row>
    <row r="1140" spans="8:11" ht="12.75" hidden="1">
      <c r="H1140" s="5">
        <v>0</v>
      </c>
      <c r="I1140" s="23">
        <v>0</v>
      </c>
      <c r="K1140" s="2">
        <v>500</v>
      </c>
    </row>
    <row r="1141" spans="8:11" ht="12.75" hidden="1">
      <c r="H1141" s="5">
        <v>0</v>
      </c>
      <c r="I1141" s="23">
        <v>0</v>
      </c>
      <c r="K1141" s="2">
        <v>500</v>
      </c>
    </row>
    <row r="1142" spans="8:11" ht="12.75" hidden="1">
      <c r="H1142" s="5">
        <v>0</v>
      </c>
      <c r="I1142" s="23">
        <v>0</v>
      </c>
      <c r="K1142" s="2">
        <v>500</v>
      </c>
    </row>
    <row r="1143" spans="8:11" ht="12.75" hidden="1">
      <c r="H1143" s="5">
        <v>0</v>
      </c>
      <c r="I1143" s="23">
        <v>0</v>
      </c>
      <c r="K1143" s="2">
        <v>500</v>
      </c>
    </row>
    <row r="1144" spans="8:11" ht="12.75" hidden="1">
      <c r="H1144" s="5">
        <v>0</v>
      </c>
      <c r="I1144" s="23">
        <v>0</v>
      </c>
      <c r="K1144" s="2">
        <v>500</v>
      </c>
    </row>
    <row r="1145" spans="8:11" ht="12.75" hidden="1">
      <c r="H1145" s="5">
        <v>0</v>
      </c>
      <c r="I1145" s="23">
        <v>0</v>
      </c>
      <c r="K1145" s="2">
        <v>500</v>
      </c>
    </row>
    <row r="1146" spans="8:11" ht="12.75" hidden="1">
      <c r="H1146" s="5">
        <v>0</v>
      </c>
      <c r="I1146" s="23">
        <v>0</v>
      </c>
      <c r="K1146" s="2">
        <v>500</v>
      </c>
    </row>
    <row r="1147" spans="8:11" ht="12.75" hidden="1">
      <c r="H1147" s="5">
        <v>0</v>
      </c>
      <c r="I1147" s="23">
        <v>0</v>
      </c>
      <c r="K1147" s="2">
        <v>500</v>
      </c>
    </row>
    <row r="1148" spans="8:11" ht="12.75" hidden="1">
      <c r="H1148" s="5">
        <v>0</v>
      </c>
      <c r="I1148" s="23">
        <v>0</v>
      </c>
      <c r="K1148" s="2">
        <v>500</v>
      </c>
    </row>
    <row r="1149" spans="8:11" ht="12.75" hidden="1">
      <c r="H1149" s="5">
        <v>0</v>
      </c>
      <c r="I1149" s="23">
        <v>0</v>
      </c>
      <c r="K1149" s="2">
        <v>500</v>
      </c>
    </row>
    <row r="1150" spans="8:11" ht="12.75" hidden="1">
      <c r="H1150" s="5">
        <v>0</v>
      </c>
      <c r="I1150" s="23">
        <v>0</v>
      </c>
      <c r="K1150" s="2">
        <v>500</v>
      </c>
    </row>
    <row r="1151" spans="8:11" ht="12.75" hidden="1">
      <c r="H1151" s="5">
        <v>0</v>
      </c>
      <c r="I1151" s="23">
        <v>0</v>
      </c>
      <c r="K1151" s="2">
        <v>500</v>
      </c>
    </row>
    <row r="1152" spans="8:11" ht="12.75" hidden="1">
      <c r="H1152" s="5">
        <v>0</v>
      </c>
      <c r="I1152" s="23">
        <v>0</v>
      </c>
      <c r="K1152" s="2">
        <v>500</v>
      </c>
    </row>
    <row r="1153" spans="8:11" ht="12.75" hidden="1">
      <c r="H1153" s="5">
        <v>0</v>
      </c>
      <c r="I1153" s="23">
        <v>0</v>
      </c>
      <c r="K1153" s="2">
        <v>500</v>
      </c>
    </row>
    <row r="1154" spans="8:11" ht="12.75" hidden="1">
      <c r="H1154" s="5">
        <v>0</v>
      </c>
      <c r="I1154" s="23">
        <v>0</v>
      </c>
      <c r="K1154" s="2">
        <v>500</v>
      </c>
    </row>
    <row r="1155" spans="8:11" ht="12.75" hidden="1">
      <c r="H1155" s="5">
        <v>0</v>
      </c>
      <c r="I1155" s="23">
        <v>0</v>
      </c>
      <c r="K1155" s="2">
        <v>500</v>
      </c>
    </row>
    <row r="1156" spans="8:11" ht="12.75" hidden="1">
      <c r="H1156" s="5">
        <v>0</v>
      </c>
      <c r="I1156" s="23">
        <v>0</v>
      </c>
      <c r="K1156" s="2">
        <v>500</v>
      </c>
    </row>
    <row r="1157" spans="8:11" ht="12.75" hidden="1">
      <c r="H1157" s="5">
        <v>0</v>
      </c>
      <c r="I1157" s="23">
        <v>0</v>
      </c>
      <c r="K1157" s="2">
        <v>500</v>
      </c>
    </row>
    <row r="1158" spans="8:11" ht="12.75" hidden="1">
      <c r="H1158" s="5">
        <v>0</v>
      </c>
      <c r="I1158" s="23">
        <v>0</v>
      </c>
      <c r="K1158" s="2">
        <v>500</v>
      </c>
    </row>
    <row r="1159" spans="8:11" ht="12.75" hidden="1">
      <c r="H1159" s="5">
        <v>0</v>
      </c>
      <c r="I1159" s="23">
        <v>0</v>
      </c>
      <c r="K1159" s="2">
        <v>500</v>
      </c>
    </row>
    <row r="1160" spans="8:11" ht="12.75" hidden="1">
      <c r="H1160" s="5">
        <v>0</v>
      </c>
      <c r="I1160" s="23">
        <v>0</v>
      </c>
      <c r="K1160" s="2">
        <v>500</v>
      </c>
    </row>
    <row r="1161" spans="8:11" ht="12.75" hidden="1">
      <c r="H1161" s="5">
        <v>0</v>
      </c>
      <c r="I1161" s="23">
        <v>0</v>
      </c>
      <c r="K1161" s="2">
        <v>500</v>
      </c>
    </row>
    <row r="1162" spans="8:11" ht="12.75" hidden="1">
      <c r="H1162" s="5">
        <v>0</v>
      </c>
      <c r="I1162" s="23">
        <v>0</v>
      </c>
      <c r="K1162" s="2">
        <v>500</v>
      </c>
    </row>
    <row r="1163" spans="8:11" ht="12.75" hidden="1">
      <c r="H1163" s="5">
        <v>0</v>
      </c>
      <c r="I1163" s="23">
        <v>0</v>
      </c>
      <c r="K1163" s="2">
        <v>500</v>
      </c>
    </row>
    <row r="1164" spans="8:11" ht="12.75" hidden="1">
      <c r="H1164" s="5">
        <v>0</v>
      </c>
      <c r="I1164" s="23">
        <v>0</v>
      </c>
      <c r="K1164" s="2">
        <v>500</v>
      </c>
    </row>
    <row r="1165" spans="8:11" ht="12.75" hidden="1">
      <c r="H1165" s="5">
        <v>0</v>
      </c>
      <c r="I1165" s="23">
        <v>0</v>
      </c>
      <c r="K1165" s="2">
        <v>500</v>
      </c>
    </row>
    <row r="1166" spans="8:11" ht="12.75" hidden="1">
      <c r="H1166" s="5">
        <v>0</v>
      </c>
      <c r="I1166" s="23">
        <v>0</v>
      </c>
      <c r="K1166" s="2">
        <v>500</v>
      </c>
    </row>
    <row r="1167" spans="8:11" ht="12.75" hidden="1">
      <c r="H1167" s="5">
        <v>0</v>
      </c>
      <c r="I1167" s="23">
        <v>0</v>
      </c>
      <c r="K1167" s="2">
        <v>500</v>
      </c>
    </row>
    <row r="1168" spans="8:11" ht="12.75" hidden="1">
      <c r="H1168" s="5">
        <v>0</v>
      </c>
      <c r="I1168" s="23">
        <v>0</v>
      </c>
      <c r="K1168" s="2">
        <v>500</v>
      </c>
    </row>
    <row r="1169" spans="8:11" ht="12.75" hidden="1">
      <c r="H1169" s="5">
        <v>0</v>
      </c>
      <c r="I1169" s="23">
        <v>0</v>
      </c>
      <c r="K1169" s="2">
        <v>500</v>
      </c>
    </row>
    <row r="1170" spans="8:11" ht="12.75" hidden="1">
      <c r="H1170" s="5">
        <v>0</v>
      </c>
      <c r="I1170" s="23">
        <v>0</v>
      </c>
      <c r="K1170" s="2">
        <v>500</v>
      </c>
    </row>
    <row r="1171" spans="8:11" ht="12.75" hidden="1">
      <c r="H1171" s="5">
        <v>0</v>
      </c>
      <c r="I1171" s="23">
        <v>0</v>
      </c>
      <c r="K1171" s="2">
        <v>500</v>
      </c>
    </row>
    <row r="1172" spans="8:11" ht="12.75" hidden="1">
      <c r="H1172" s="5">
        <v>0</v>
      </c>
      <c r="I1172" s="23">
        <v>0</v>
      </c>
      <c r="K1172" s="2">
        <v>500</v>
      </c>
    </row>
    <row r="1173" spans="8:11" ht="12.75" hidden="1">
      <c r="H1173" s="5">
        <v>0</v>
      </c>
      <c r="I1173" s="23">
        <v>0</v>
      </c>
      <c r="K1173" s="2">
        <v>500</v>
      </c>
    </row>
    <row r="1174" spans="8:11" ht="12.75" hidden="1">
      <c r="H1174" s="5">
        <v>0</v>
      </c>
      <c r="I1174" s="23">
        <v>0</v>
      </c>
      <c r="K1174" s="2">
        <v>500</v>
      </c>
    </row>
    <row r="1175" spans="8:11" ht="12.75" hidden="1">
      <c r="H1175" s="5">
        <v>0</v>
      </c>
      <c r="I1175" s="23">
        <v>0</v>
      </c>
      <c r="K1175" s="2">
        <v>500</v>
      </c>
    </row>
    <row r="1176" spans="8:11" ht="12.75" hidden="1">
      <c r="H1176" s="5">
        <v>0</v>
      </c>
      <c r="I1176" s="23">
        <v>0</v>
      </c>
      <c r="K1176" s="2">
        <v>500</v>
      </c>
    </row>
    <row r="1177" spans="8:11" ht="12.75" hidden="1">
      <c r="H1177" s="5">
        <v>0</v>
      </c>
      <c r="I1177" s="23">
        <v>0</v>
      </c>
      <c r="K1177" s="2">
        <v>500</v>
      </c>
    </row>
    <row r="1178" spans="8:11" ht="12.75" hidden="1">
      <c r="H1178" s="5">
        <v>0</v>
      </c>
      <c r="I1178" s="23">
        <v>0</v>
      </c>
      <c r="K1178" s="2">
        <v>500</v>
      </c>
    </row>
    <row r="1179" spans="8:11" ht="12.75" hidden="1">
      <c r="H1179" s="5">
        <v>0</v>
      </c>
      <c r="I1179" s="23">
        <v>0</v>
      </c>
      <c r="K1179" s="2">
        <v>500</v>
      </c>
    </row>
    <row r="1180" spans="8:11" ht="12.75" hidden="1">
      <c r="H1180" s="5">
        <v>0</v>
      </c>
      <c r="I1180" s="23">
        <v>0</v>
      </c>
      <c r="K1180" s="2">
        <v>500</v>
      </c>
    </row>
    <row r="1181" spans="8:11" ht="12.75" hidden="1">
      <c r="H1181" s="5">
        <v>0</v>
      </c>
      <c r="I1181" s="23">
        <v>0</v>
      </c>
      <c r="K1181" s="2">
        <v>500</v>
      </c>
    </row>
    <row r="1182" spans="8:11" ht="12.75" hidden="1">
      <c r="H1182" s="5">
        <v>0</v>
      </c>
      <c r="I1182" s="23">
        <v>0</v>
      </c>
      <c r="K1182" s="2">
        <v>500</v>
      </c>
    </row>
    <row r="1183" spans="8:11" ht="12.75" hidden="1">
      <c r="H1183" s="5">
        <v>0</v>
      </c>
      <c r="I1183" s="23">
        <v>0</v>
      </c>
      <c r="K1183" s="2">
        <v>500</v>
      </c>
    </row>
    <row r="1184" spans="8:11" ht="12.75" hidden="1">
      <c r="H1184" s="5">
        <v>0</v>
      </c>
      <c r="I1184" s="23">
        <v>0</v>
      </c>
      <c r="K1184" s="2">
        <v>500</v>
      </c>
    </row>
    <row r="1185" spans="8:11" ht="12.75" hidden="1">
      <c r="H1185" s="5">
        <v>0</v>
      </c>
      <c r="I1185" s="23">
        <v>0</v>
      </c>
      <c r="K1185" s="2">
        <v>500</v>
      </c>
    </row>
    <row r="1186" spans="8:11" ht="12.75" hidden="1">
      <c r="H1186" s="5">
        <v>0</v>
      </c>
      <c r="I1186" s="23">
        <v>0</v>
      </c>
      <c r="K1186" s="2">
        <v>500</v>
      </c>
    </row>
    <row r="1187" spans="8:11" ht="12.75" hidden="1">
      <c r="H1187" s="5">
        <v>0</v>
      </c>
      <c r="I1187" s="23">
        <v>0</v>
      </c>
      <c r="K1187" s="2">
        <v>500</v>
      </c>
    </row>
    <row r="1188" spans="8:11" ht="12.75" hidden="1">
      <c r="H1188" s="5">
        <v>0</v>
      </c>
      <c r="I1188" s="23">
        <v>0</v>
      </c>
      <c r="K1188" s="2">
        <v>500</v>
      </c>
    </row>
    <row r="1189" spans="8:11" ht="12.75" hidden="1">
      <c r="H1189" s="5">
        <v>0</v>
      </c>
      <c r="I1189" s="23">
        <v>0</v>
      </c>
      <c r="K1189" s="2">
        <v>500</v>
      </c>
    </row>
    <row r="1190" spans="8:11" ht="12.75" hidden="1">
      <c r="H1190" s="5">
        <v>0</v>
      </c>
      <c r="I1190" s="23">
        <v>0</v>
      </c>
      <c r="K1190" s="2">
        <v>500</v>
      </c>
    </row>
    <row r="1191" spans="8:11" ht="12.75" hidden="1">
      <c r="H1191" s="5">
        <v>0</v>
      </c>
      <c r="I1191" s="23">
        <v>0</v>
      </c>
      <c r="K1191" s="2">
        <v>500</v>
      </c>
    </row>
    <row r="1192" spans="8:11" ht="12.75" hidden="1">
      <c r="H1192" s="5">
        <v>0</v>
      </c>
      <c r="I1192" s="23">
        <v>0</v>
      </c>
      <c r="K1192" s="2">
        <v>500</v>
      </c>
    </row>
    <row r="1193" spans="8:11" ht="12.75" hidden="1">
      <c r="H1193" s="5">
        <v>0</v>
      </c>
      <c r="I1193" s="23">
        <v>0</v>
      </c>
      <c r="K1193" s="2">
        <v>500</v>
      </c>
    </row>
    <row r="1194" spans="8:11" ht="12.75" hidden="1">
      <c r="H1194" s="5">
        <v>0</v>
      </c>
      <c r="I1194" s="23">
        <v>0</v>
      </c>
      <c r="K1194" s="2">
        <v>500</v>
      </c>
    </row>
    <row r="1195" spans="8:11" ht="12.75" hidden="1">
      <c r="H1195" s="5">
        <v>0</v>
      </c>
      <c r="I1195" s="23">
        <v>0</v>
      </c>
      <c r="K1195" s="2">
        <v>500</v>
      </c>
    </row>
    <row r="1196" spans="8:11" ht="12.75" hidden="1">
      <c r="H1196" s="5">
        <v>0</v>
      </c>
      <c r="I1196" s="23">
        <v>0</v>
      </c>
      <c r="K1196" s="2">
        <v>500</v>
      </c>
    </row>
    <row r="1197" spans="8:11" ht="12.75" hidden="1">
      <c r="H1197" s="5">
        <v>0</v>
      </c>
      <c r="I1197" s="23">
        <v>0</v>
      </c>
      <c r="K1197" s="2">
        <v>500</v>
      </c>
    </row>
    <row r="1198" spans="8:11" ht="12.75" hidden="1">
      <c r="H1198" s="5">
        <v>0</v>
      </c>
      <c r="I1198" s="23">
        <v>0</v>
      </c>
      <c r="K1198" s="2">
        <v>500</v>
      </c>
    </row>
    <row r="1199" spans="8:11" ht="12.75" hidden="1">
      <c r="H1199" s="5">
        <v>0</v>
      </c>
      <c r="I1199" s="23">
        <v>0</v>
      </c>
      <c r="K1199" s="2">
        <v>500</v>
      </c>
    </row>
    <row r="1200" spans="8:11" ht="12.75" hidden="1">
      <c r="H1200" s="5">
        <v>0</v>
      </c>
      <c r="I1200" s="23">
        <v>0</v>
      </c>
      <c r="K1200" s="2">
        <v>500</v>
      </c>
    </row>
    <row r="1201" spans="8:11" ht="12.75" hidden="1">
      <c r="H1201" s="5">
        <v>0</v>
      </c>
      <c r="I1201" s="23">
        <v>0</v>
      </c>
      <c r="K1201" s="2">
        <v>500</v>
      </c>
    </row>
    <row r="1202" spans="8:11" ht="12.75" hidden="1">
      <c r="H1202" s="5">
        <v>0</v>
      </c>
      <c r="I1202" s="23">
        <v>0</v>
      </c>
      <c r="K1202" s="2">
        <v>500</v>
      </c>
    </row>
    <row r="1203" spans="8:11" ht="12.75" hidden="1">
      <c r="H1203" s="5">
        <v>0</v>
      </c>
      <c r="I1203" s="23">
        <v>0</v>
      </c>
      <c r="K1203" s="2">
        <v>500</v>
      </c>
    </row>
    <row r="1204" spans="8:11" ht="12.75" hidden="1">
      <c r="H1204" s="5">
        <v>0</v>
      </c>
      <c r="I1204" s="23">
        <v>0</v>
      </c>
      <c r="K1204" s="2">
        <v>500</v>
      </c>
    </row>
    <row r="1205" spans="8:11" ht="12.75" hidden="1">
      <c r="H1205" s="5">
        <v>0</v>
      </c>
      <c r="I1205" s="23">
        <v>0</v>
      </c>
      <c r="K1205" s="2">
        <v>500</v>
      </c>
    </row>
    <row r="1206" spans="8:11" ht="12.75" hidden="1">
      <c r="H1206" s="5">
        <v>0</v>
      </c>
      <c r="I1206" s="23">
        <v>0</v>
      </c>
      <c r="K1206" s="2">
        <v>500</v>
      </c>
    </row>
    <row r="1207" spans="8:11" ht="12.75" hidden="1">
      <c r="H1207" s="5">
        <v>0</v>
      </c>
      <c r="I1207" s="23">
        <v>0</v>
      </c>
      <c r="K1207" s="2">
        <v>500</v>
      </c>
    </row>
    <row r="1208" spans="8:11" ht="12.75" hidden="1">
      <c r="H1208" s="5">
        <v>0</v>
      </c>
      <c r="I1208" s="23">
        <v>0</v>
      </c>
      <c r="K1208" s="2">
        <v>500</v>
      </c>
    </row>
    <row r="1209" spans="8:11" ht="12.75" hidden="1">
      <c r="H1209" s="5">
        <v>0</v>
      </c>
      <c r="I1209" s="23">
        <v>0</v>
      </c>
      <c r="K1209" s="2">
        <v>500</v>
      </c>
    </row>
    <row r="1210" spans="8:11" ht="12.75" hidden="1">
      <c r="H1210" s="5">
        <v>0</v>
      </c>
      <c r="I1210" s="23">
        <v>0</v>
      </c>
      <c r="K1210" s="2">
        <v>500</v>
      </c>
    </row>
    <row r="1211" spans="8:11" ht="12.75" hidden="1">
      <c r="H1211" s="5">
        <v>0</v>
      </c>
      <c r="I1211" s="23">
        <v>0</v>
      </c>
      <c r="K1211" s="2">
        <v>500</v>
      </c>
    </row>
    <row r="1212" spans="8:11" ht="12.75" hidden="1">
      <c r="H1212" s="5">
        <v>0</v>
      </c>
      <c r="I1212" s="23">
        <v>0</v>
      </c>
      <c r="K1212" s="2">
        <v>500</v>
      </c>
    </row>
    <row r="1213" spans="8:11" ht="12.75" hidden="1">
      <c r="H1213" s="5">
        <v>0</v>
      </c>
      <c r="I1213" s="23">
        <v>0</v>
      </c>
      <c r="K1213" s="2">
        <v>500</v>
      </c>
    </row>
    <row r="1214" spans="8:11" ht="12.75" hidden="1">
      <c r="H1214" s="5">
        <v>0</v>
      </c>
      <c r="I1214" s="23">
        <v>0</v>
      </c>
      <c r="K1214" s="2">
        <v>500</v>
      </c>
    </row>
    <row r="1215" spans="8:11" ht="12.75" hidden="1">
      <c r="H1215" s="5">
        <v>0</v>
      </c>
      <c r="I1215" s="23">
        <v>0</v>
      </c>
      <c r="K1215" s="2">
        <v>500</v>
      </c>
    </row>
    <row r="1216" spans="8:11" ht="12.75" hidden="1">
      <c r="H1216" s="5">
        <v>0</v>
      </c>
      <c r="I1216" s="23">
        <v>0</v>
      </c>
      <c r="K1216" s="2">
        <v>500</v>
      </c>
    </row>
    <row r="1217" spans="8:11" ht="12.75" hidden="1">
      <c r="H1217" s="5">
        <v>0</v>
      </c>
      <c r="I1217" s="23">
        <v>0</v>
      </c>
      <c r="K1217" s="2">
        <v>500</v>
      </c>
    </row>
    <row r="1218" spans="8:11" ht="12.75" hidden="1">
      <c r="H1218" s="5">
        <v>0</v>
      </c>
      <c r="I1218" s="23">
        <v>0</v>
      </c>
      <c r="K1218" s="2">
        <v>500</v>
      </c>
    </row>
    <row r="1219" spans="8:11" ht="12.75" hidden="1">
      <c r="H1219" s="5">
        <v>0</v>
      </c>
      <c r="I1219" s="23">
        <v>0</v>
      </c>
      <c r="K1219" s="2">
        <v>500</v>
      </c>
    </row>
    <row r="1220" spans="8:11" ht="12.75" hidden="1">
      <c r="H1220" s="5">
        <v>0</v>
      </c>
      <c r="I1220" s="23">
        <v>0</v>
      </c>
      <c r="K1220" s="2">
        <v>500</v>
      </c>
    </row>
    <row r="1221" spans="8:11" ht="12.75" hidden="1">
      <c r="H1221" s="5">
        <v>0</v>
      </c>
      <c r="I1221" s="23">
        <v>0</v>
      </c>
      <c r="K1221" s="2">
        <v>500</v>
      </c>
    </row>
    <row r="1222" spans="8:11" ht="12.75" hidden="1">
      <c r="H1222" s="5">
        <v>0</v>
      </c>
      <c r="I1222" s="23">
        <v>0</v>
      </c>
      <c r="K1222" s="2">
        <v>500</v>
      </c>
    </row>
    <row r="1223" spans="8:11" ht="12.75" hidden="1">
      <c r="H1223" s="5">
        <v>0</v>
      </c>
      <c r="I1223" s="23">
        <v>0</v>
      </c>
      <c r="K1223" s="2">
        <v>500</v>
      </c>
    </row>
    <row r="1224" spans="8:11" ht="12.75" hidden="1">
      <c r="H1224" s="5">
        <v>0</v>
      </c>
      <c r="I1224" s="23">
        <v>0</v>
      </c>
      <c r="K1224" s="2">
        <v>500</v>
      </c>
    </row>
    <row r="1225" spans="8:11" ht="12.75" hidden="1">
      <c r="H1225" s="5">
        <v>0</v>
      </c>
      <c r="I1225" s="23">
        <v>0</v>
      </c>
      <c r="K1225" s="2">
        <v>500</v>
      </c>
    </row>
    <row r="1226" spans="8:11" ht="12.75" hidden="1">
      <c r="H1226" s="5">
        <v>0</v>
      </c>
      <c r="I1226" s="23">
        <v>0</v>
      </c>
      <c r="K1226" s="2">
        <v>500</v>
      </c>
    </row>
    <row r="1227" spans="8:11" ht="12.75" hidden="1">
      <c r="H1227" s="5">
        <v>0</v>
      </c>
      <c r="I1227" s="23">
        <v>0</v>
      </c>
      <c r="K1227" s="2">
        <v>500</v>
      </c>
    </row>
    <row r="1228" spans="8:11" ht="12.75" hidden="1">
      <c r="H1228" s="5">
        <v>0</v>
      </c>
      <c r="I1228" s="23">
        <v>0</v>
      </c>
      <c r="K1228" s="2">
        <v>500</v>
      </c>
    </row>
    <row r="1229" spans="8:11" ht="12.75" hidden="1">
      <c r="H1229" s="5">
        <v>0</v>
      </c>
      <c r="I1229" s="23">
        <v>0</v>
      </c>
      <c r="K1229" s="2">
        <v>500</v>
      </c>
    </row>
    <row r="1230" spans="8:11" ht="12.75" hidden="1">
      <c r="H1230" s="5">
        <v>0</v>
      </c>
      <c r="I1230" s="23">
        <v>0</v>
      </c>
      <c r="K1230" s="2">
        <v>500</v>
      </c>
    </row>
    <row r="1231" spans="8:11" ht="12.75" hidden="1">
      <c r="H1231" s="5">
        <v>0</v>
      </c>
      <c r="I1231" s="23">
        <v>0</v>
      </c>
      <c r="K1231" s="2">
        <v>500</v>
      </c>
    </row>
    <row r="1232" spans="8:11" ht="12.75" hidden="1">
      <c r="H1232" s="5">
        <v>0</v>
      </c>
      <c r="I1232" s="23">
        <v>0</v>
      </c>
      <c r="K1232" s="2">
        <v>500</v>
      </c>
    </row>
    <row r="1233" spans="8:11" ht="12.75" hidden="1">
      <c r="H1233" s="5">
        <v>0</v>
      </c>
      <c r="I1233" s="23">
        <v>0</v>
      </c>
      <c r="K1233" s="2">
        <v>500</v>
      </c>
    </row>
    <row r="1234" spans="8:11" ht="12.75" hidden="1">
      <c r="H1234" s="5">
        <v>0</v>
      </c>
      <c r="I1234" s="23">
        <v>0</v>
      </c>
      <c r="K1234" s="2">
        <v>500</v>
      </c>
    </row>
    <row r="1235" spans="8:11" ht="12.75" hidden="1">
      <c r="H1235" s="5">
        <v>0</v>
      </c>
      <c r="I1235" s="23">
        <v>0</v>
      </c>
      <c r="K1235" s="2">
        <v>500</v>
      </c>
    </row>
    <row r="1236" spans="8:11" ht="12.75" hidden="1">
      <c r="H1236" s="5">
        <v>0</v>
      </c>
      <c r="I1236" s="23">
        <v>0</v>
      </c>
      <c r="K1236" s="2">
        <v>500</v>
      </c>
    </row>
    <row r="1237" spans="8:11" ht="12.75" hidden="1">
      <c r="H1237" s="5">
        <v>0</v>
      </c>
      <c r="I1237" s="23">
        <v>0</v>
      </c>
      <c r="K1237" s="2">
        <v>500</v>
      </c>
    </row>
    <row r="1238" spans="8:11" ht="12.75" hidden="1">
      <c r="H1238" s="5">
        <v>0</v>
      </c>
      <c r="I1238" s="23">
        <v>0</v>
      </c>
      <c r="K1238" s="2">
        <v>500</v>
      </c>
    </row>
    <row r="1239" spans="8:11" ht="12.75" hidden="1">
      <c r="H1239" s="5">
        <v>0</v>
      </c>
      <c r="I1239" s="23">
        <v>0</v>
      </c>
      <c r="K1239" s="2">
        <v>500</v>
      </c>
    </row>
    <row r="1240" spans="8:11" ht="12.75" hidden="1">
      <c r="H1240" s="5">
        <v>0</v>
      </c>
      <c r="I1240" s="23">
        <v>0</v>
      </c>
      <c r="K1240" s="2">
        <v>500</v>
      </c>
    </row>
    <row r="1241" spans="8:11" ht="12.75" hidden="1">
      <c r="H1241" s="5">
        <v>0</v>
      </c>
      <c r="I1241" s="23">
        <v>0</v>
      </c>
      <c r="K1241" s="2">
        <v>500</v>
      </c>
    </row>
    <row r="1242" spans="8:11" ht="12.75" hidden="1">
      <c r="H1242" s="5">
        <v>0</v>
      </c>
      <c r="I1242" s="23">
        <v>0</v>
      </c>
      <c r="K1242" s="2">
        <v>500</v>
      </c>
    </row>
    <row r="1243" spans="8:11" ht="12.75" hidden="1">
      <c r="H1243" s="5">
        <v>0</v>
      </c>
      <c r="I1243" s="23">
        <v>0</v>
      </c>
      <c r="K1243" s="2">
        <v>500</v>
      </c>
    </row>
    <row r="1244" spans="8:11" ht="12.75" hidden="1">
      <c r="H1244" s="5">
        <v>0</v>
      </c>
      <c r="I1244" s="23">
        <v>0</v>
      </c>
      <c r="K1244" s="2">
        <v>500</v>
      </c>
    </row>
    <row r="1245" spans="8:11" ht="12.75" hidden="1">
      <c r="H1245" s="5">
        <v>0</v>
      </c>
      <c r="I1245" s="23">
        <v>0</v>
      </c>
      <c r="K1245" s="2">
        <v>500</v>
      </c>
    </row>
    <row r="1246" spans="8:11" ht="12.75" hidden="1">
      <c r="H1246" s="5">
        <v>0</v>
      </c>
      <c r="I1246" s="23">
        <v>0</v>
      </c>
      <c r="K1246" s="2">
        <v>500</v>
      </c>
    </row>
    <row r="1247" spans="8:11" ht="12.75" hidden="1">
      <c r="H1247" s="5">
        <v>0</v>
      </c>
      <c r="I1247" s="23">
        <v>0</v>
      </c>
      <c r="K1247" s="2">
        <v>500</v>
      </c>
    </row>
    <row r="1248" spans="8:11" ht="12.75" hidden="1">
      <c r="H1248" s="5">
        <v>0</v>
      </c>
      <c r="I1248" s="23">
        <v>0</v>
      </c>
      <c r="K1248" s="2">
        <v>500</v>
      </c>
    </row>
    <row r="1249" spans="8:11" ht="12.75" hidden="1">
      <c r="H1249" s="5">
        <v>0</v>
      </c>
      <c r="I1249" s="23">
        <v>0</v>
      </c>
      <c r="K1249" s="2">
        <v>500</v>
      </c>
    </row>
    <row r="1250" spans="8:11" ht="12.75" hidden="1">
      <c r="H1250" s="5">
        <v>0</v>
      </c>
      <c r="I1250" s="23">
        <v>0</v>
      </c>
      <c r="K1250" s="2">
        <v>500</v>
      </c>
    </row>
    <row r="1251" spans="8:11" ht="12.75" hidden="1">
      <c r="H1251" s="5">
        <v>0</v>
      </c>
      <c r="I1251" s="23">
        <v>0</v>
      </c>
      <c r="K1251" s="2">
        <v>500</v>
      </c>
    </row>
    <row r="1252" spans="8:11" ht="12.75" hidden="1">
      <c r="H1252" s="5">
        <v>0</v>
      </c>
      <c r="I1252" s="23">
        <v>0</v>
      </c>
      <c r="K1252" s="2">
        <v>500</v>
      </c>
    </row>
    <row r="1253" spans="8:11" ht="12.75" hidden="1">
      <c r="H1253" s="5">
        <v>0</v>
      </c>
      <c r="I1253" s="23">
        <v>0</v>
      </c>
      <c r="K1253" s="2">
        <v>500</v>
      </c>
    </row>
    <row r="1254" spans="8:11" ht="12.75" hidden="1">
      <c r="H1254" s="5">
        <v>0</v>
      </c>
      <c r="I1254" s="23">
        <v>0</v>
      </c>
      <c r="K1254" s="2">
        <v>500</v>
      </c>
    </row>
    <row r="1255" spans="8:11" ht="12.75" hidden="1">
      <c r="H1255" s="5">
        <v>0</v>
      </c>
      <c r="I1255" s="23">
        <v>0</v>
      </c>
      <c r="K1255" s="2">
        <v>500</v>
      </c>
    </row>
    <row r="1256" spans="8:11" ht="12.75" hidden="1">
      <c r="H1256" s="5">
        <v>0</v>
      </c>
      <c r="I1256" s="23">
        <v>0</v>
      </c>
      <c r="K1256" s="2">
        <v>500</v>
      </c>
    </row>
    <row r="1257" spans="8:11" ht="12.75" hidden="1">
      <c r="H1257" s="5">
        <v>0</v>
      </c>
      <c r="I1257" s="23">
        <v>0</v>
      </c>
      <c r="K1257" s="2">
        <v>500</v>
      </c>
    </row>
    <row r="1258" spans="8:11" ht="12.75" hidden="1">
      <c r="H1258" s="5">
        <v>0</v>
      </c>
      <c r="I1258" s="23">
        <v>0</v>
      </c>
      <c r="K1258" s="2">
        <v>500</v>
      </c>
    </row>
    <row r="1259" spans="8:11" ht="12.75" hidden="1">
      <c r="H1259" s="5">
        <v>0</v>
      </c>
      <c r="I1259" s="23">
        <v>0</v>
      </c>
      <c r="K1259" s="2">
        <v>500</v>
      </c>
    </row>
    <row r="1260" spans="8:11" ht="12.75" hidden="1">
      <c r="H1260" s="5">
        <v>0</v>
      </c>
      <c r="I1260" s="23">
        <v>0</v>
      </c>
      <c r="K1260" s="2">
        <v>500</v>
      </c>
    </row>
    <row r="1261" spans="8:11" ht="12.75" hidden="1">
      <c r="H1261" s="5">
        <v>0</v>
      </c>
      <c r="I1261" s="23">
        <v>0</v>
      </c>
      <c r="K1261" s="2">
        <v>500</v>
      </c>
    </row>
    <row r="1262" spans="8:11" ht="12.75" hidden="1">
      <c r="H1262" s="5">
        <v>0</v>
      </c>
      <c r="I1262" s="23">
        <v>0</v>
      </c>
      <c r="K1262" s="2">
        <v>500</v>
      </c>
    </row>
    <row r="1263" spans="8:11" ht="12.75" hidden="1">
      <c r="H1263" s="5">
        <v>0</v>
      </c>
      <c r="I1263" s="23">
        <v>0</v>
      </c>
      <c r="K1263" s="2">
        <v>500</v>
      </c>
    </row>
    <row r="1264" spans="8:11" ht="12.75" hidden="1">
      <c r="H1264" s="5">
        <v>0</v>
      </c>
      <c r="I1264" s="23">
        <v>0</v>
      </c>
      <c r="K1264" s="2">
        <v>500</v>
      </c>
    </row>
    <row r="1265" spans="8:11" ht="12.75" hidden="1">
      <c r="H1265" s="5">
        <v>0</v>
      </c>
      <c r="I1265" s="23">
        <v>0</v>
      </c>
      <c r="K1265" s="2">
        <v>500</v>
      </c>
    </row>
    <row r="1266" spans="8:11" ht="12.75" hidden="1">
      <c r="H1266" s="5">
        <v>0</v>
      </c>
      <c r="I1266" s="23">
        <v>0</v>
      </c>
      <c r="K1266" s="2">
        <v>500</v>
      </c>
    </row>
    <row r="1267" spans="8:11" ht="12.75" hidden="1">
      <c r="H1267" s="5">
        <v>0</v>
      </c>
      <c r="I1267" s="23">
        <v>0</v>
      </c>
      <c r="K1267" s="2">
        <v>500</v>
      </c>
    </row>
    <row r="1268" spans="8:11" ht="12.75" hidden="1">
      <c r="H1268" s="5">
        <v>0</v>
      </c>
      <c r="I1268" s="23">
        <v>0</v>
      </c>
      <c r="K1268" s="2">
        <v>500</v>
      </c>
    </row>
    <row r="1269" spans="8:11" ht="12.75" hidden="1">
      <c r="H1269" s="5">
        <v>0</v>
      </c>
      <c r="I1269" s="23">
        <v>0</v>
      </c>
      <c r="K1269" s="2">
        <v>500</v>
      </c>
    </row>
    <row r="1270" spans="8:11" ht="12.75" hidden="1">
      <c r="H1270" s="5">
        <v>0</v>
      </c>
      <c r="I1270" s="23">
        <v>0</v>
      </c>
      <c r="K1270" s="2">
        <v>500</v>
      </c>
    </row>
    <row r="1271" spans="8:11" ht="12.75" hidden="1">
      <c r="H1271" s="5">
        <v>0</v>
      </c>
      <c r="I1271" s="23">
        <v>0</v>
      </c>
      <c r="K1271" s="2">
        <v>500</v>
      </c>
    </row>
    <row r="1272" spans="8:11" ht="12.75" hidden="1">
      <c r="H1272" s="5">
        <v>0</v>
      </c>
      <c r="I1272" s="23">
        <v>0</v>
      </c>
      <c r="K1272" s="2">
        <v>500</v>
      </c>
    </row>
    <row r="1273" spans="8:11" ht="12.75" hidden="1">
      <c r="H1273" s="5">
        <v>0</v>
      </c>
      <c r="I1273" s="23">
        <v>0</v>
      </c>
      <c r="K1273" s="2">
        <v>500</v>
      </c>
    </row>
    <row r="1274" spans="8:11" ht="12.75" hidden="1">
      <c r="H1274" s="5">
        <v>0</v>
      </c>
      <c r="I1274" s="23">
        <v>0</v>
      </c>
      <c r="K1274" s="2">
        <v>500</v>
      </c>
    </row>
    <row r="1275" spans="8:11" ht="12.75" hidden="1">
      <c r="H1275" s="5">
        <v>0</v>
      </c>
      <c r="I1275" s="23">
        <v>0</v>
      </c>
      <c r="K1275" s="2">
        <v>500</v>
      </c>
    </row>
    <row r="1276" spans="8:11" ht="12.75" hidden="1">
      <c r="H1276" s="5">
        <v>0</v>
      </c>
      <c r="I1276" s="23">
        <v>0</v>
      </c>
      <c r="K1276" s="2">
        <v>500</v>
      </c>
    </row>
    <row r="1277" spans="8:11" ht="12.75" hidden="1">
      <c r="H1277" s="5">
        <v>0</v>
      </c>
      <c r="I1277" s="23">
        <v>0</v>
      </c>
      <c r="K1277" s="2">
        <v>500</v>
      </c>
    </row>
    <row r="1278" spans="8:11" ht="12.75" hidden="1">
      <c r="H1278" s="5">
        <v>0</v>
      </c>
      <c r="I1278" s="23">
        <v>0</v>
      </c>
      <c r="K1278" s="2">
        <v>500</v>
      </c>
    </row>
    <row r="1279" spans="8:11" ht="12.75" hidden="1">
      <c r="H1279" s="5">
        <v>0</v>
      </c>
      <c r="I1279" s="23">
        <v>0</v>
      </c>
      <c r="K1279" s="2">
        <v>500</v>
      </c>
    </row>
    <row r="1280" spans="8:11" ht="12.75" hidden="1">
      <c r="H1280" s="5">
        <v>0</v>
      </c>
      <c r="I1280" s="23">
        <v>0</v>
      </c>
      <c r="K1280" s="2">
        <v>500</v>
      </c>
    </row>
    <row r="1281" spans="8:11" ht="12.75" hidden="1">
      <c r="H1281" s="5">
        <v>0</v>
      </c>
      <c r="I1281" s="23">
        <v>0</v>
      </c>
      <c r="K1281" s="2">
        <v>500</v>
      </c>
    </row>
    <row r="1282" spans="8:11" ht="12.75" hidden="1">
      <c r="H1282" s="5">
        <v>0</v>
      </c>
      <c r="I1282" s="23">
        <v>0</v>
      </c>
      <c r="K1282" s="2">
        <v>500</v>
      </c>
    </row>
    <row r="1283" spans="8:11" ht="12.75" hidden="1">
      <c r="H1283" s="5">
        <v>0</v>
      </c>
      <c r="I1283" s="23">
        <v>0</v>
      </c>
      <c r="K1283" s="2">
        <v>500</v>
      </c>
    </row>
    <row r="1284" spans="8:11" ht="12.75" hidden="1">
      <c r="H1284" s="5">
        <v>0</v>
      </c>
      <c r="I1284" s="23">
        <v>0</v>
      </c>
      <c r="K1284" s="2">
        <v>500</v>
      </c>
    </row>
    <row r="1285" spans="8:11" ht="12.75" hidden="1">
      <c r="H1285" s="5">
        <v>0</v>
      </c>
      <c r="I1285" s="23">
        <v>0</v>
      </c>
      <c r="K1285" s="2">
        <v>500</v>
      </c>
    </row>
    <row r="1286" spans="8:11" ht="12.75" hidden="1">
      <c r="H1286" s="5">
        <v>0</v>
      </c>
      <c r="I1286" s="23">
        <v>0</v>
      </c>
      <c r="K1286" s="2">
        <v>500</v>
      </c>
    </row>
    <row r="1287" spans="8:11" ht="12.75" hidden="1">
      <c r="H1287" s="5">
        <v>0</v>
      </c>
      <c r="I1287" s="23">
        <v>0</v>
      </c>
      <c r="K1287" s="2">
        <v>500</v>
      </c>
    </row>
    <row r="1288" spans="8:11" ht="12.75" hidden="1">
      <c r="H1288" s="5">
        <v>0</v>
      </c>
      <c r="I1288" s="23">
        <v>0</v>
      </c>
      <c r="K1288" s="2">
        <v>500</v>
      </c>
    </row>
    <row r="1289" spans="8:11" ht="12.75" hidden="1">
      <c r="H1289" s="5">
        <v>0</v>
      </c>
      <c r="I1289" s="23">
        <v>0</v>
      </c>
      <c r="K1289" s="2">
        <v>500</v>
      </c>
    </row>
    <row r="1290" spans="8:11" ht="12.75" hidden="1">
      <c r="H1290" s="5">
        <v>0</v>
      </c>
      <c r="I1290" s="23">
        <v>0</v>
      </c>
      <c r="K1290" s="2">
        <v>500</v>
      </c>
    </row>
    <row r="1291" spans="8:11" ht="12.75" hidden="1">
      <c r="H1291" s="5">
        <v>0</v>
      </c>
      <c r="I1291" s="23">
        <v>0</v>
      </c>
      <c r="K1291" s="2">
        <v>500</v>
      </c>
    </row>
    <row r="1292" spans="8:11" ht="12.75" hidden="1">
      <c r="H1292" s="5">
        <v>0</v>
      </c>
      <c r="I1292" s="23">
        <v>0</v>
      </c>
      <c r="K1292" s="2">
        <v>500</v>
      </c>
    </row>
    <row r="1293" spans="8:11" ht="12.75" hidden="1">
      <c r="H1293" s="5">
        <v>0</v>
      </c>
      <c r="I1293" s="23">
        <v>0</v>
      </c>
      <c r="K1293" s="2">
        <v>500</v>
      </c>
    </row>
    <row r="1294" spans="8:11" ht="12.75" hidden="1">
      <c r="H1294" s="5">
        <v>0</v>
      </c>
      <c r="I1294" s="23">
        <v>0</v>
      </c>
      <c r="K1294" s="2">
        <v>500</v>
      </c>
    </row>
    <row r="1295" spans="8:11" ht="12.75" hidden="1">
      <c r="H1295" s="5">
        <v>0</v>
      </c>
      <c r="I1295" s="23">
        <v>0</v>
      </c>
      <c r="K1295" s="2">
        <v>500</v>
      </c>
    </row>
    <row r="1296" spans="8:11" ht="12.75" hidden="1">
      <c r="H1296" s="5">
        <v>0</v>
      </c>
      <c r="I1296" s="23">
        <v>0</v>
      </c>
      <c r="K1296" s="2">
        <v>500</v>
      </c>
    </row>
    <row r="1297" spans="8:11" ht="12.75" hidden="1">
      <c r="H1297" s="5">
        <v>0</v>
      </c>
      <c r="I1297" s="23">
        <v>0</v>
      </c>
      <c r="K1297" s="2">
        <v>500</v>
      </c>
    </row>
    <row r="1298" spans="8:11" ht="12.75" hidden="1">
      <c r="H1298" s="5">
        <v>0</v>
      </c>
      <c r="I1298" s="23">
        <v>0</v>
      </c>
      <c r="K1298" s="2">
        <v>500</v>
      </c>
    </row>
    <row r="1299" spans="8:11" ht="12.75" hidden="1">
      <c r="H1299" s="5">
        <v>0</v>
      </c>
      <c r="I1299" s="23">
        <v>0</v>
      </c>
      <c r="K1299" s="2">
        <v>500</v>
      </c>
    </row>
    <row r="1300" spans="8:11" ht="12.75" hidden="1">
      <c r="H1300" s="5">
        <v>0</v>
      </c>
      <c r="I1300" s="23">
        <v>0</v>
      </c>
      <c r="K1300" s="2">
        <v>500</v>
      </c>
    </row>
    <row r="1301" spans="8:11" ht="12.75" hidden="1">
      <c r="H1301" s="5">
        <v>0</v>
      </c>
      <c r="I1301" s="23">
        <v>0</v>
      </c>
      <c r="K1301" s="2">
        <v>500</v>
      </c>
    </row>
    <row r="1302" spans="8:11" ht="12.75" hidden="1">
      <c r="H1302" s="5">
        <v>0</v>
      </c>
      <c r="I1302" s="23">
        <v>0</v>
      </c>
      <c r="K1302" s="2">
        <v>500</v>
      </c>
    </row>
    <row r="1303" spans="8:11" ht="12.75" hidden="1">
      <c r="H1303" s="5">
        <v>0</v>
      </c>
      <c r="I1303" s="23">
        <v>0</v>
      </c>
      <c r="K1303" s="2">
        <v>500</v>
      </c>
    </row>
    <row r="1304" spans="8:11" ht="12.75" hidden="1">
      <c r="H1304" s="5">
        <v>0</v>
      </c>
      <c r="I1304" s="23">
        <v>0</v>
      </c>
      <c r="K1304" s="2">
        <v>500</v>
      </c>
    </row>
    <row r="1305" spans="8:11" ht="12.75" hidden="1">
      <c r="H1305" s="5">
        <v>0</v>
      </c>
      <c r="I1305" s="23">
        <v>0</v>
      </c>
      <c r="K1305" s="2">
        <v>500</v>
      </c>
    </row>
    <row r="1306" spans="8:11" ht="12.75" hidden="1">
      <c r="H1306" s="5">
        <v>0</v>
      </c>
      <c r="I1306" s="23">
        <v>0</v>
      </c>
      <c r="K1306" s="2">
        <v>500</v>
      </c>
    </row>
    <row r="1307" spans="8:11" ht="12.75" hidden="1">
      <c r="H1307" s="5">
        <v>0</v>
      </c>
      <c r="I1307" s="23">
        <v>0</v>
      </c>
      <c r="K1307" s="2">
        <v>500</v>
      </c>
    </row>
    <row r="1308" spans="8:11" ht="12.75" hidden="1">
      <c r="H1308" s="5">
        <v>0</v>
      </c>
      <c r="I1308" s="23">
        <v>0</v>
      </c>
      <c r="K1308" s="2">
        <v>500</v>
      </c>
    </row>
    <row r="1309" spans="8:11" ht="12.75" hidden="1">
      <c r="H1309" s="5">
        <v>0</v>
      </c>
      <c r="I1309" s="23">
        <v>0</v>
      </c>
      <c r="K1309" s="2">
        <v>500</v>
      </c>
    </row>
    <row r="1310" spans="8:11" ht="12.75" hidden="1">
      <c r="H1310" s="5">
        <v>0</v>
      </c>
      <c r="I1310" s="23">
        <v>0</v>
      </c>
      <c r="K1310" s="2">
        <v>500</v>
      </c>
    </row>
    <row r="1311" spans="8:11" ht="12.75" hidden="1">
      <c r="H1311" s="5">
        <v>0</v>
      </c>
      <c r="I1311" s="23">
        <v>0</v>
      </c>
      <c r="K1311" s="2">
        <v>500</v>
      </c>
    </row>
    <row r="1312" spans="8:11" ht="12.75" hidden="1">
      <c r="H1312" s="5">
        <v>0</v>
      </c>
      <c r="I1312" s="23">
        <v>0</v>
      </c>
      <c r="K1312" s="2">
        <v>500</v>
      </c>
    </row>
    <row r="1313" spans="8:11" ht="12.75" hidden="1">
      <c r="H1313" s="5">
        <v>0</v>
      </c>
      <c r="I1313" s="23">
        <v>0</v>
      </c>
      <c r="K1313" s="2">
        <v>500</v>
      </c>
    </row>
    <row r="1314" spans="8:11" ht="12.75" hidden="1">
      <c r="H1314" s="5">
        <v>0</v>
      </c>
      <c r="I1314" s="23">
        <v>0</v>
      </c>
      <c r="K1314" s="2">
        <v>500</v>
      </c>
    </row>
    <row r="1315" spans="8:11" ht="12.75" hidden="1">
      <c r="H1315" s="5">
        <v>0</v>
      </c>
      <c r="I1315" s="23">
        <v>0</v>
      </c>
      <c r="K1315" s="2">
        <v>500</v>
      </c>
    </row>
    <row r="1316" spans="8:11" ht="12.75" hidden="1">
      <c r="H1316" s="5">
        <v>0</v>
      </c>
      <c r="I1316" s="23">
        <v>0</v>
      </c>
      <c r="K1316" s="2">
        <v>500</v>
      </c>
    </row>
    <row r="1317" spans="8:11" ht="12.75" hidden="1">
      <c r="H1317" s="5">
        <v>0</v>
      </c>
      <c r="I1317" s="23">
        <v>0</v>
      </c>
      <c r="K1317" s="2">
        <v>500</v>
      </c>
    </row>
    <row r="1318" spans="8:11" ht="12.75" hidden="1">
      <c r="H1318" s="5">
        <v>0</v>
      </c>
      <c r="I1318" s="23">
        <v>0</v>
      </c>
      <c r="K1318" s="2">
        <v>500</v>
      </c>
    </row>
    <row r="1319" spans="8:11" ht="12.75" hidden="1">
      <c r="H1319" s="5">
        <v>0</v>
      </c>
      <c r="I1319" s="23">
        <v>0</v>
      </c>
      <c r="K1319" s="2">
        <v>500</v>
      </c>
    </row>
    <row r="1320" spans="8:11" ht="12.75" hidden="1">
      <c r="H1320" s="5">
        <v>0</v>
      </c>
      <c r="I1320" s="23">
        <v>0</v>
      </c>
      <c r="K1320" s="2">
        <v>500</v>
      </c>
    </row>
    <row r="1321" spans="8:11" ht="12.75" hidden="1">
      <c r="H1321" s="5">
        <v>0</v>
      </c>
      <c r="I1321" s="23">
        <v>0</v>
      </c>
      <c r="K1321" s="2">
        <v>500</v>
      </c>
    </row>
    <row r="1322" spans="8:11" ht="12.75" hidden="1">
      <c r="H1322" s="5">
        <v>0</v>
      </c>
      <c r="I1322" s="23">
        <v>0</v>
      </c>
      <c r="K1322" s="2">
        <v>500</v>
      </c>
    </row>
    <row r="1323" spans="8:11" ht="12.75" hidden="1">
      <c r="H1323" s="5">
        <v>0</v>
      </c>
      <c r="I1323" s="23">
        <v>0</v>
      </c>
      <c r="K1323" s="2">
        <v>500</v>
      </c>
    </row>
    <row r="1324" spans="8:11" ht="12.75" hidden="1">
      <c r="H1324" s="5">
        <v>0</v>
      </c>
      <c r="I1324" s="23">
        <v>0</v>
      </c>
      <c r="K1324" s="2">
        <v>500</v>
      </c>
    </row>
    <row r="1325" spans="8:11" ht="12.75" hidden="1">
      <c r="H1325" s="5">
        <v>0</v>
      </c>
      <c r="I1325" s="23">
        <v>0</v>
      </c>
      <c r="K1325" s="2">
        <v>500</v>
      </c>
    </row>
    <row r="1326" spans="8:11" ht="12.75" hidden="1">
      <c r="H1326" s="5">
        <v>0</v>
      </c>
      <c r="I1326" s="23">
        <v>0</v>
      </c>
      <c r="K1326" s="2">
        <v>500</v>
      </c>
    </row>
    <row r="1327" spans="8:11" ht="12.75" hidden="1">
      <c r="H1327" s="5">
        <v>0</v>
      </c>
      <c r="I1327" s="23">
        <v>0</v>
      </c>
      <c r="K1327" s="2">
        <v>500</v>
      </c>
    </row>
    <row r="1328" spans="8:11" ht="12.75" hidden="1">
      <c r="H1328" s="5">
        <v>0</v>
      </c>
      <c r="I1328" s="23">
        <v>0</v>
      </c>
      <c r="K1328" s="2">
        <v>500</v>
      </c>
    </row>
    <row r="1329" spans="8:11" ht="12.75" hidden="1">
      <c r="H1329" s="5">
        <v>0</v>
      </c>
      <c r="I1329" s="23">
        <v>0</v>
      </c>
      <c r="K1329" s="2">
        <v>500</v>
      </c>
    </row>
    <row r="1330" spans="8:11" ht="12.75" hidden="1">
      <c r="H1330" s="5">
        <v>0</v>
      </c>
      <c r="I1330" s="23">
        <v>0</v>
      </c>
      <c r="K1330" s="2">
        <v>500</v>
      </c>
    </row>
    <row r="1331" spans="8:11" ht="12.75" hidden="1">
      <c r="H1331" s="5">
        <v>0</v>
      </c>
      <c r="I1331" s="23">
        <v>0</v>
      </c>
      <c r="K1331" s="2">
        <v>500</v>
      </c>
    </row>
    <row r="1332" spans="8:11" ht="12.75" hidden="1">
      <c r="H1332" s="5">
        <v>0</v>
      </c>
      <c r="I1332" s="23">
        <v>0</v>
      </c>
      <c r="K1332" s="2">
        <v>500</v>
      </c>
    </row>
    <row r="1333" spans="8:11" ht="12.75" hidden="1">
      <c r="H1333" s="5">
        <v>0</v>
      </c>
      <c r="I1333" s="23">
        <v>0</v>
      </c>
      <c r="K1333" s="2">
        <v>500</v>
      </c>
    </row>
    <row r="1334" spans="8:11" ht="12.75" hidden="1">
      <c r="H1334" s="5">
        <v>0</v>
      </c>
      <c r="I1334" s="23">
        <v>0</v>
      </c>
      <c r="K1334" s="2">
        <v>500</v>
      </c>
    </row>
    <row r="1335" spans="8:11" ht="12.75" hidden="1">
      <c r="H1335" s="5">
        <v>0</v>
      </c>
      <c r="I1335" s="23">
        <v>0</v>
      </c>
      <c r="K1335" s="2">
        <v>500</v>
      </c>
    </row>
    <row r="1336" spans="8:11" ht="12.75" hidden="1">
      <c r="H1336" s="5">
        <v>0</v>
      </c>
      <c r="I1336" s="23">
        <v>0</v>
      </c>
      <c r="K1336" s="2">
        <v>500</v>
      </c>
    </row>
    <row r="1337" spans="8:11" ht="12.75" hidden="1">
      <c r="H1337" s="5">
        <v>0</v>
      </c>
      <c r="I1337" s="23">
        <v>0</v>
      </c>
      <c r="K1337" s="2">
        <v>500</v>
      </c>
    </row>
    <row r="1338" spans="8:11" ht="12.75" hidden="1">
      <c r="H1338" s="5">
        <v>0</v>
      </c>
      <c r="I1338" s="23">
        <v>0</v>
      </c>
      <c r="K1338" s="2">
        <v>500</v>
      </c>
    </row>
    <row r="1339" spans="8:11" ht="12.75" hidden="1">
      <c r="H1339" s="5">
        <v>0</v>
      </c>
      <c r="I1339" s="23">
        <v>0</v>
      </c>
      <c r="K1339" s="2">
        <v>500</v>
      </c>
    </row>
    <row r="1340" spans="8:11" ht="12.75" hidden="1">
      <c r="H1340" s="5">
        <v>0</v>
      </c>
      <c r="I1340" s="23">
        <v>0</v>
      </c>
      <c r="K1340" s="2">
        <v>500</v>
      </c>
    </row>
    <row r="1341" spans="8:11" ht="12.75" hidden="1">
      <c r="H1341" s="5">
        <v>0</v>
      </c>
      <c r="I1341" s="23">
        <v>0</v>
      </c>
      <c r="K1341" s="2">
        <v>500</v>
      </c>
    </row>
    <row r="1342" spans="8:11" ht="12.75" hidden="1">
      <c r="H1342" s="5">
        <v>0</v>
      </c>
      <c r="I1342" s="23">
        <v>0</v>
      </c>
      <c r="K1342" s="2">
        <v>500</v>
      </c>
    </row>
    <row r="1343" spans="8:11" ht="12.75" hidden="1">
      <c r="H1343" s="5">
        <v>0</v>
      </c>
      <c r="I1343" s="23">
        <v>0</v>
      </c>
      <c r="K1343" s="2">
        <v>500</v>
      </c>
    </row>
    <row r="1344" spans="8:11" ht="12.75" hidden="1">
      <c r="H1344" s="5">
        <v>0</v>
      </c>
      <c r="I1344" s="23">
        <v>0</v>
      </c>
      <c r="K1344" s="2">
        <v>500</v>
      </c>
    </row>
    <row r="1345" spans="8:11" ht="12.75" hidden="1">
      <c r="H1345" s="5">
        <v>0</v>
      </c>
      <c r="I1345" s="23">
        <v>0</v>
      </c>
      <c r="K1345" s="2">
        <v>500</v>
      </c>
    </row>
    <row r="1346" spans="8:11" ht="12.75" hidden="1">
      <c r="H1346" s="5">
        <v>0</v>
      </c>
      <c r="I1346" s="23">
        <v>0</v>
      </c>
      <c r="K1346" s="2">
        <v>500</v>
      </c>
    </row>
    <row r="1347" spans="8:11" ht="12.75" hidden="1">
      <c r="H1347" s="5">
        <v>0</v>
      </c>
      <c r="I1347" s="23">
        <v>0</v>
      </c>
      <c r="K1347" s="2">
        <v>500</v>
      </c>
    </row>
    <row r="1348" spans="1:11" s="216" customFormat="1" ht="12.75">
      <c r="A1348" s="211"/>
      <c r="B1348" s="8"/>
      <c r="C1348" s="214" t="s">
        <v>246</v>
      </c>
      <c r="D1348" s="211"/>
      <c r="E1348" s="211"/>
      <c r="F1348" s="212"/>
      <c r="G1348" s="212"/>
      <c r="H1348" s="8"/>
      <c r="I1348" s="215"/>
      <c r="K1348" s="217"/>
    </row>
    <row r="1349" spans="1:11" s="216" customFormat="1" ht="12.75">
      <c r="A1349" s="211"/>
      <c r="B1349" s="8"/>
      <c r="C1349" s="143"/>
      <c r="D1349" s="143"/>
      <c r="E1349" s="143" t="s">
        <v>247</v>
      </c>
      <c r="F1349" s="144"/>
      <c r="G1349" s="144"/>
      <c r="H1349" s="142"/>
      <c r="I1349" s="223"/>
      <c r="K1349" s="217"/>
    </row>
    <row r="1350" spans="1:11" s="216" customFormat="1" ht="12.75">
      <c r="A1350" s="211"/>
      <c r="B1350" s="218">
        <v>-4752250</v>
      </c>
      <c r="C1350" s="142" t="s">
        <v>228</v>
      </c>
      <c r="D1350" s="143"/>
      <c r="E1350" s="143" t="s">
        <v>248</v>
      </c>
      <c r="F1350" s="144"/>
      <c r="G1350" s="144" t="s">
        <v>31</v>
      </c>
      <c r="H1350" s="8">
        <v>4752250</v>
      </c>
      <c r="I1350" s="224">
        <v>5000</v>
      </c>
      <c r="K1350" s="219">
        <v>950.45</v>
      </c>
    </row>
    <row r="1351" spans="1:11" s="216" customFormat="1" ht="12.75">
      <c r="A1351" s="211"/>
      <c r="B1351" s="8">
        <v>34593</v>
      </c>
      <c r="C1351" s="143" t="s">
        <v>229</v>
      </c>
      <c r="D1351" s="143"/>
      <c r="E1351" s="143"/>
      <c r="F1351" s="144"/>
      <c r="G1351" s="144" t="s">
        <v>31</v>
      </c>
      <c r="H1351" s="8">
        <v>4717657</v>
      </c>
      <c r="I1351" s="224">
        <v>36.39644378978379</v>
      </c>
      <c r="K1351" s="219">
        <v>950.45</v>
      </c>
    </row>
    <row r="1352" spans="1:11" s="216" customFormat="1" ht="12.75">
      <c r="A1352" s="211"/>
      <c r="B1352" s="220">
        <v>-4717657</v>
      </c>
      <c r="C1352" s="221" t="s">
        <v>230</v>
      </c>
      <c r="D1352" s="143"/>
      <c r="E1352" s="143"/>
      <c r="F1352" s="144"/>
      <c r="G1352" s="144" t="s">
        <v>31</v>
      </c>
      <c r="H1352" s="8">
        <v>0</v>
      </c>
      <c r="I1352" s="224">
        <v>-4825.062900157506</v>
      </c>
      <c r="K1352" s="217">
        <v>977.74</v>
      </c>
    </row>
    <row r="1353" ht="3" customHeight="1"/>
    <row r="1354" spans="1:11" s="216" customFormat="1" ht="12.75" hidden="1">
      <c r="A1354" s="211"/>
      <c r="B1354" s="220">
        <v>-4717657</v>
      </c>
      <c r="C1354" s="221" t="s">
        <v>230</v>
      </c>
      <c r="D1354" s="143"/>
      <c r="E1354" s="143"/>
      <c r="F1354" s="144"/>
      <c r="G1354" s="144" t="s">
        <v>31</v>
      </c>
      <c r="H1354" s="8">
        <v>0</v>
      </c>
      <c r="I1354" s="222">
        <v>-9530.620202020202</v>
      </c>
      <c r="K1354" s="217">
        <v>495</v>
      </c>
    </row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" customHeight="1" hidden="1"/>
    <row r="3037" ht="12" customHeight="1" hidden="1"/>
    <row r="3038" ht="12" customHeight="1" hidden="1"/>
    <row r="3039" ht="12" customHeight="1" hidden="1"/>
    <row r="3040" ht="12" customHeight="1" hidden="1"/>
    <row r="3041" ht="12" customHeight="1" hidden="1"/>
    <row r="3042" ht="12" customHeight="1" hidden="1"/>
    <row r="3043" ht="12" customHeight="1" hidden="1"/>
    <row r="3044" ht="12" customHeight="1" hidden="1">
      <c r="A3044" s="1" t="s">
        <v>279</v>
      </c>
    </row>
    <row r="3045" ht="12" customHeight="1" hidden="1"/>
    <row r="3046" ht="12" customHeight="1" hidden="1"/>
    <row r="3047" ht="12" customHeight="1" hidden="1"/>
    <row r="3048" ht="12" customHeight="1" hidden="1"/>
    <row r="3049" ht="12" customHeight="1" hidden="1"/>
    <row r="3050" ht="12" customHeight="1" hidden="1"/>
    <row r="3051" ht="12" customHeight="1" hidden="1"/>
    <row r="3052" ht="12" customHeight="1" hidden="1"/>
    <row r="3053" ht="12" customHeight="1" hidden="1"/>
    <row r="3054" ht="12" customHeight="1" hidden="1"/>
    <row r="3055" ht="12" customHeight="1" hidden="1"/>
    <row r="3056" ht="12" customHeight="1" hidden="1"/>
    <row r="3057" ht="12" customHeight="1" hidden="1"/>
    <row r="3058" ht="12" customHeight="1" hidden="1"/>
    <row r="3059" ht="12" customHeight="1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5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185" sqref="I1185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285" t="s">
        <v>137</v>
      </c>
      <c r="C2" s="285"/>
      <c r="D2" s="285"/>
      <c r="E2" s="285"/>
      <c r="F2" s="285"/>
      <c r="G2" s="285"/>
      <c r="H2" s="285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1</v>
      </c>
      <c r="C4" s="19" t="s">
        <v>7</v>
      </c>
      <c r="D4" s="19" t="s">
        <v>2</v>
      </c>
      <c r="E4" s="19" t="s">
        <v>8</v>
      </c>
      <c r="F4" s="19" t="s">
        <v>3</v>
      </c>
      <c r="G4" s="17" t="s">
        <v>5</v>
      </c>
      <c r="H4" s="20" t="s">
        <v>4</v>
      </c>
      <c r="I4" s="21" t="s">
        <v>6</v>
      </c>
    </row>
    <row r="5" spans="1:11" ht="18.75" customHeight="1">
      <c r="A5" s="24"/>
      <c r="B5" s="24" t="s">
        <v>231</v>
      </c>
      <c r="C5" s="24"/>
      <c r="D5" s="24"/>
      <c r="E5" s="24"/>
      <c r="F5" s="29"/>
      <c r="G5" s="27"/>
      <c r="H5" s="25">
        <v>0</v>
      </c>
      <c r="I5" s="26">
        <v>495</v>
      </c>
      <c r="K5" s="2">
        <v>495</v>
      </c>
    </row>
    <row r="6" spans="2:11" ht="12.75">
      <c r="B6" s="30"/>
      <c r="C6" s="13"/>
      <c r="D6" s="13"/>
      <c r="E6" s="13"/>
      <c r="F6" s="31"/>
      <c r="I6" s="23">
        <f>+B6/K6</f>
        <v>0</v>
      </c>
      <c r="K6" s="2">
        <v>495</v>
      </c>
    </row>
    <row r="7" spans="1:13" ht="12.75">
      <c r="A7" s="77"/>
      <c r="B7" s="189" t="s">
        <v>221</v>
      </c>
      <c r="C7" s="190"/>
      <c r="D7" s="190" t="s">
        <v>222</v>
      </c>
      <c r="E7" s="190" t="s">
        <v>223</v>
      </c>
      <c r="F7" s="191"/>
      <c r="G7" s="191"/>
      <c r="H7" s="189"/>
      <c r="I7" s="192" t="s">
        <v>166</v>
      </c>
      <c r="J7" s="193"/>
      <c r="K7" s="2">
        <v>495</v>
      </c>
      <c r="M7" s="43">
        <v>500</v>
      </c>
    </row>
    <row r="8" spans="1:13" ht="12.75">
      <c r="A8" s="194"/>
      <c r="B8" s="189">
        <f>+B20</f>
        <v>2461690</v>
      </c>
      <c r="C8" s="195"/>
      <c r="D8" s="190" t="s">
        <v>143</v>
      </c>
      <c r="E8" s="188" t="s">
        <v>234</v>
      </c>
      <c r="F8" s="196"/>
      <c r="G8" s="196"/>
      <c r="H8" s="5">
        <f>H7-B8</f>
        <v>-2461690</v>
      </c>
      <c r="I8" s="197">
        <f aca="true" t="shared" si="0" ref="I8:I15">+B8/M8</f>
        <v>4923.38</v>
      </c>
      <c r="J8" s="2"/>
      <c r="K8" s="2">
        <v>495</v>
      </c>
      <c r="L8" s="2"/>
      <c r="M8" s="43">
        <v>500</v>
      </c>
    </row>
    <row r="9" spans="1:13" ht="12.75">
      <c r="A9" s="194"/>
      <c r="B9" s="189">
        <f>+B1314</f>
        <v>531800</v>
      </c>
      <c r="C9" s="195"/>
      <c r="D9" s="190" t="s">
        <v>124</v>
      </c>
      <c r="E9" s="188" t="s">
        <v>238</v>
      </c>
      <c r="F9" s="196"/>
      <c r="G9" s="196"/>
      <c r="H9" s="198">
        <f aca="true" t="shared" si="1" ref="H9:H14">+H8-B9</f>
        <v>-2993490</v>
      </c>
      <c r="I9" s="197">
        <f t="shared" si="0"/>
        <v>1063.6</v>
      </c>
      <c r="J9" s="2"/>
      <c r="K9" s="2">
        <v>495</v>
      </c>
      <c r="L9" s="2"/>
      <c r="M9" s="43">
        <v>500</v>
      </c>
    </row>
    <row r="10" spans="1:13" ht="12.75">
      <c r="A10" s="194"/>
      <c r="B10" s="189">
        <f>+B1402</f>
        <v>1518965</v>
      </c>
      <c r="C10" s="195"/>
      <c r="D10" s="190" t="s">
        <v>146</v>
      </c>
      <c r="E10" s="188" t="s">
        <v>233</v>
      </c>
      <c r="F10" s="196"/>
      <c r="G10" s="196"/>
      <c r="H10" s="198">
        <f t="shared" si="1"/>
        <v>-4512455</v>
      </c>
      <c r="I10" s="197">
        <f t="shared" si="0"/>
        <v>3037.93</v>
      </c>
      <c r="J10" s="2"/>
      <c r="K10" s="2">
        <v>495</v>
      </c>
      <c r="L10" s="2"/>
      <c r="M10" s="43">
        <v>500</v>
      </c>
    </row>
    <row r="11" spans="1:13" ht="12.75">
      <c r="A11" s="194"/>
      <c r="B11" s="189">
        <f>+B1755</f>
        <v>1626575</v>
      </c>
      <c r="C11" s="195"/>
      <c r="D11" s="190" t="s">
        <v>149</v>
      </c>
      <c r="E11" s="188" t="s">
        <v>240</v>
      </c>
      <c r="F11" s="196"/>
      <c r="G11" s="196"/>
      <c r="H11" s="198">
        <f t="shared" si="1"/>
        <v>-6139030</v>
      </c>
      <c r="I11" s="197">
        <f t="shared" si="0"/>
        <v>3253.15</v>
      </c>
      <c r="J11" s="2"/>
      <c r="K11" s="2">
        <v>495</v>
      </c>
      <c r="L11" s="2"/>
      <c r="M11" s="43">
        <v>500</v>
      </c>
    </row>
    <row r="12" spans="1:13" s="16" customFormat="1" ht="12.75">
      <c r="A12" s="77"/>
      <c r="B12" s="189">
        <f>+B2068</f>
        <v>364460</v>
      </c>
      <c r="C12" s="195"/>
      <c r="D12" s="190" t="s">
        <v>224</v>
      </c>
      <c r="E12" s="188" t="s">
        <v>227</v>
      </c>
      <c r="F12" s="196"/>
      <c r="G12" s="196"/>
      <c r="H12" s="198">
        <f t="shared" si="1"/>
        <v>-6503490</v>
      </c>
      <c r="I12" s="197">
        <f t="shared" si="0"/>
        <v>728.92</v>
      </c>
      <c r="J12" s="43"/>
      <c r="K12" s="2">
        <v>495</v>
      </c>
      <c r="L12" s="43"/>
      <c r="M12" s="43">
        <v>500</v>
      </c>
    </row>
    <row r="13" spans="1:13" s="16" customFormat="1" ht="12.75">
      <c r="A13" s="77"/>
      <c r="B13" s="189">
        <f>+B2114</f>
        <v>1475550</v>
      </c>
      <c r="C13" s="195"/>
      <c r="D13" s="190" t="s">
        <v>158</v>
      </c>
      <c r="E13" s="195" t="s">
        <v>225</v>
      </c>
      <c r="F13" s="196"/>
      <c r="G13" s="196"/>
      <c r="H13" s="198">
        <f t="shared" si="1"/>
        <v>-7979040</v>
      </c>
      <c r="I13" s="197">
        <f t="shared" si="0"/>
        <v>2951.1</v>
      </c>
      <c r="J13" s="43"/>
      <c r="K13" s="2">
        <v>495</v>
      </c>
      <c r="L13" s="43"/>
      <c r="M13" s="43">
        <v>500</v>
      </c>
    </row>
    <row r="14" spans="1:13" s="16" customFormat="1" ht="12.75">
      <c r="A14" s="77"/>
      <c r="B14" s="189">
        <f>+B2247</f>
        <v>754383</v>
      </c>
      <c r="C14" s="195"/>
      <c r="D14" s="190" t="s">
        <v>163</v>
      </c>
      <c r="E14" s="195"/>
      <c r="F14" s="196"/>
      <c r="G14" s="196"/>
      <c r="H14" s="198">
        <f t="shared" si="1"/>
        <v>-8733423</v>
      </c>
      <c r="I14" s="197">
        <f t="shared" si="0"/>
        <v>1508.766</v>
      </c>
      <c r="J14" s="43"/>
      <c r="K14" s="2">
        <v>495</v>
      </c>
      <c r="L14" s="43"/>
      <c r="M14" s="43">
        <v>500</v>
      </c>
    </row>
    <row r="15" spans="1:13" ht="12.75">
      <c r="A15" s="194"/>
      <c r="B15" s="189">
        <f>+B8+B9+B10+B11+B12+B13+B14</f>
        <v>8733423</v>
      </c>
      <c r="C15" s="190" t="s">
        <v>220</v>
      </c>
      <c r="D15" s="195"/>
      <c r="E15" s="195"/>
      <c r="F15" s="196"/>
      <c r="G15" s="196"/>
      <c r="H15" s="199">
        <v>0</v>
      </c>
      <c r="I15" s="200">
        <f t="shared" si="0"/>
        <v>17466.846</v>
      </c>
      <c r="J15" s="2"/>
      <c r="K15" s="2">
        <v>495</v>
      </c>
      <c r="L15" s="2"/>
      <c r="M15" s="43">
        <v>500</v>
      </c>
    </row>
    <row r="16" spans="1:13" ht="12.75">
      <c r="A16" s="194"/>
      <c r="B16" s="201"/>
      <c r="C16" s="202"/>
      <c r="D16" s="194"/>
      <c r="E16" s="194"/>
      <c r="F16" s="79"/>
      <c r="G16" s="79"/>
      <c r="H16" s="203"/>
      <c r="I16" s="204"/>
      <c r="J16" s="2"/>
      <c r="K16" s="2">
        <v>495</v>
      </c>
      <c r="L16" s="2"/>
      <c r="M16" s="43">
        <v>500</v>
      </c>
    </row>
    <row r="17" spans="1:13" s="73" customFormat="1" ht="13.5" thickBot="1">
      <c r="A17" s="66"/>
      <c r="B17" s="67">
        <f>+B20+B1314+B1402+B1755+B2068+B2114+B2247</f>
        <v>8733423</v>
      </c>
      <c r="C17" s="97" t="s">
        <v>226</v>
      </c>
      <c r="D17" s="68"/>
      <c r="E17" s="68"/>
      <c r="F17" s="92"/>
      <c r="G17" s="70"/>
      <c r="H17" s="71">
        <f>H16-B17</f>
        <v>-8733423</v>
      </c>
      <c r="I17" s="205">
        <f>+B17/K17</f>
        <v>17643.27878787879</v>
      </c>
      <c r="K17" s="2">
        <v>495</v>
      </c>
      <c r="L17" s="2"/>
      <c r="M17" s="43">
        <v>500</v>
      </c>
    </row>
    <row r="18" spans="1:13" s="2" customFormat="1" ht="12.75">
      <c r="A18" s="194"/>
      <c r="B18" s="207"/>
      <c r="C18" s="202"/>
      <c r="D18" s="77"/>
      <c r="E18" s="77"/>
      <c r="F18" s="78"/>
      <c r="G18" s="79"/>
      <c r="H18" s="206">
        <v>0</v>
      </c>
      <c r="I18" s="127"/>
      <c r="K18" s="2">
        <v>495</v>
      </c>
      <c r="M18" s="43"/>
    </row>
    <row r="19" spans="8:11" ht="12.75">
      <c r="H19" s="5">
        <v>0</v>
      </c>
      <c r="I19" s="23">
        <f aca="true" t="shared" si="2" ref="I19:I24">+B19/K19</f>
        <v>0</v>
      </c>
      <c r="K19" s="2">
        <v>495</v>
      </c>
    </row>
    <row r="20" spans="1:11" s="73" customFormat="1" ht="13.5" thickBot="1">
      <c r="A20" s="66"/>
      <c r="B20" s="99">
        <f>+B23+B105+B140+B170+B226+B261+B327+B397+B425+B437+B451+B494+B592+B606+B670+B717+B766+B780+B806+B823+B863+B899+B955+B982+B1003+B1042+B1071+B1120+B1159+B1184+B1199+B1260+B1309</f>
        <v>2461690</v>
      </c>
      <c r="C20" s="66"/>
      <c r="D20" s="69" t="s">
        <v>9</v>
      </c>
      <c r="E20" s="68"/>
      <c r="F20" s="92"/>
      <c r="G20" s="70"/>
      <c r="H20" s="71">
        <f>H19-B20</f>
        <v>-2461690</v>
      </c>
      <c r="I20" s="72">
        <f>+B20/K20</f>
        <v>4973.111111111111</v>
      </c>
      <c r="K20" s="2">
        <v>495</v>
      </c>
    </row>
    <row r="21" spans="2:12" ht="12.75">
      <c r="B21" s="38"/>
      <c r="C21" s="39"/>
      <c r="D21" s="39"/>
      <c r="E21" s="39"/>
      <c r="G21" s="40"/>
      <c r="H21" s="5">
        <v>0</v>
      </c>
      <c r="I21" s="23">
        <f t="shared" si="2"/>
        <v>0</v>
      </c>
      <c r="J21" s="38"/>
      <c r="K21" s="2">
        <v>495</v>
      </c>
      <c r="L21" s="41">
        <v>500</v>
      </c>
    </row>
    <row r="22" spans="8:11" ht="12.75">
      <c r="H22" s="5">
        <f>H21-B22</f>
        <v>0</v>
      </c>
      <c r="I22" s="23">
        <f t="shared" si="2"/>
        <v>0</v>
      </c>
      <c r="K22" s="2">
        <v>495</v>
      </c>
    </row>
    <row r="23" spans="1:11" s="47" customFormat="1" ht="12.75">
      <c r="A23" s="12"/>
      <c r="B23" s="213">
        <f>+B36+B47+B63+B72+B83+B90+B96+B100</f>
        <v>236300</v>
      </c>
      <c r="C23" s="51" t="s">
        <v>21</v>
      </c>
      <c r="D23" s="48" t="s">
        <v>232</v>
      </c>
      <c r="E23" s="51" t="s">
        <v>22</v>
      </c>
      <c r="F23" s="52" t="s">
        <v>23</v>
      </c>
      <c r="G23" s="53" t="s">
        <v>141</v>
      </c>
      <c r="H23" s="44"/>
      <c r="I23" s="46">
        <f>+B23/K23</f>
        <v>477.37373737373736</v>
      </c>
      <c r="J23" s="46"/>
      <c r="K23" s="2">
        <v>495</v>
      </c>
    </row>
    <row r="24" spans="2:11" ht="12.75">
      <c r="B24" s="8"/>
      <c r="H24" s="5">
        <v>0</v>
      </c>
      <c r="I24" s="23">
        <f t="shared" si="2"/>
        <v>0</v>
      </c>
      <c r="K24" s="2">
        <v>495</v>
      </c>
    </row>
    <row r="25" spans="2:11" ht="12.75">
      <c r="B25" s="142">
        <v>7500</v>
      </c>
      <c r="C25" s="34" t="s">
        <v>0</v>
      </c>
      <c r="D25" s="13" t="s">
        <v>9</v>
      </c>
      <c r="E25" s="34" t="s">
        <v>257</v>
      </c>
      <c r="F25" s="248" t="s">
        <v>281</v>
      </c>
      <c r="G25" s="32" t="s">
        <v>10</v>
      </c>
      <c r="H25" s="5">
        <f aca="true" t="shared" si="3" ref="H25:H35">H24-B25</f>
        <v>-7500</v>
      </c>
      <c r="I25" s="23">
        <v>15</v>
      </c>
      <c r="J25" s="23"/>
      <c r="K25" s="2">
        <v>495</v>
      </c>
    </row>
    <row r="26" spans="2:11" ht="12.75">
      <c r="B26" s="8">
        <v>5000</v>
      </c>
      <c r="C26" s="34" t="s">
        <v>0</v>
      </c>
      <c r="D26" s="1" t="s">
        <v>9</v>
      </c>
      <c r="E26" s="1" t="s">
        <v>282</v>
      </c>
      <c r="F26" s="55" t="s">
        <v>283</v>
      </c>
      <c r="G26" s="28" t="s">
        <v>10</v>
      </c>
      <c r="H26" s="5">
        <f t="shared" si="3"/>
        <v>-12500</v>
      </c>
      <c r="I26" s="23">
        <f>+B26/K26</f>
        <v>10.1010101010101</v>
      </c>
      <c r="J26" s="23"/>
      <c r="K26" s="2">
        <v>495</v>
      </c>
    </row>
    <row r="27" spans="2:11" ht="12.75">
      <c r="B27" s="8">
        <v>7500</v>
      </c>
      <c r="C27" s="34" t="s">
        <v>0</v>
      </c>
      <c r="D27" s="1" t="s">
        <v>9</v>
      </c>
      <c r="E27" s="1" t="s">
        <v>257</v>
      </c>
      <c r="F27" s="248" t="s">
        <v>284</v>
      </c>
      <c r="G27" s="28" t="s">
        <v>11</v>
      </c>
      <c r="H27" s="5">
        <f t="shared" si="3"/>
        <v>-20000</v>
      </c>
      <c r="I27" s="23">
        <v>15</v>
      </c>
      <c r="J27" s="23"/>
      <c r="K27" s="2">
        <v>495</v>
      </c>
    </row>
    <row r="28" spans="2:11" ht="12.75">
      <c r="B28" s="8">
        <v>3000</v>
      </c>
      <c r="C28" s="34" t="s">
        <v>0</v>
      </c>
      <c r="D28" s="1" t="s">
        <v>9</v>
      </c>
      <c r="E28" s="1" t="s">
        <v>282</v>
      </c>
      <c r="F28" s="55" t="s">
        <v>285</v>
      </c>
      <c r="G28" s="28" t="s">
        <v>11</v>
      </c>
      <c r="H28" s="5">
        <f t="shared" si="3"/>
        <v>-23000</v>
      </c>
      <c r="I28" s="23">
        <f>+B28/K28</f>
        <v>6.0606060606060606</v>
      </c>
      <c r="J28" s="23"/>
      <c r="K28" s="2">
        <v>495</v>
      </c>
    </row>
    <row r="29" spans="2:11" ht="12.75">
      <c r="B29" s="8">
        <v>5000</v>
      </c>
      <c r="C29" s="34" t="s">
        <v>0</v>
      </c>
      <c r="D29" s="1" t="s">
        <v>9</v>
      </c>
      <c r="E29" s="1" t="s">
        <v>257</v>
      </c>
      <c r="F29" s="248" t="s">
        <v>286</v>
      </c>
      <c r="G29" s="28" t="s">
        <v>12</v>
      </c>
      <c r="H29" s="5">
        <f t="shared" si="3"/>
        <v>-28000</v>
      </c>
      <c r="I29" s="23">
        <v>10</v>
      </c>
      <c r="J29" s="23"/>
      <c r="K29" s="2">
        <v>495</v>
      </c>
    </row>
    <row r="30" spans="2:11" ht="12.75">
      <c r="B30" s="8">
        <v>2000</v>
      </c>
      <c r="C30" s="34" t="s">
        <v>0</v>
      </c>
      <c r="D30" s="1" t="s">
        <v>9</v>
      </c>
      <c r="E30" s="1" t="s">
        <v>282</v>
      </c>
      <c r="F30" s="55" t="s">
        <v>287</v>
      </c>
      <c r="G30" s="28" t="s">
        <v>12</v>
      </c>
      <c r="H30" s="5">
        <f t="shared" si="3"/>
        <v>-30000</v>
      </c>
      <c r="I30" s="23">
        <f>+B30/K30</f>
        <v>4.040404040404041</v>
      </c>
      <c r="J30" s="23"/>
      <c r="K30" s="2">
        <v>495</v>
      </c>
    </row>
    <row r="31" spans="2:11" ht="12.75">
      <c r="B31" s="8">
        <v>5000</v>
      </c>
      <c r="C31" s="34" t="s">
        <v>0</v>
      </c>
      <c r="D31" s="1" t="s">
        <v>9</v>
      </c>
      <c r="E31" s="1" t="s">
        <v>257</v>
      </c>
      <c r="F31" s="248" t="s">
        <v>288</v>
      </c>
      <c r="G31" s="28" t="s">
        <v>13</v>
      </c>
      <c r="H31" s="5">
        <f t="shared" si="3"/>
        <v>-35000</v>
      </c>
      <c r="I31" s="23">
        <f>+B31/K31</f>
        <v>10.1010101010101</v>
      </c>
      <c r="J31" s="23"/>
      <c r="K31" s="2">
        <v>495</v>
      </c>
    </row>
    <row r="32" spans="2:11" ht="12.75">
      <c r="B32" s="8">
        <v>5000</v>
      </c>
      <c r="C32" s="13" t="s">
        <v>0</v>
      </c>
      <c r="D32" s="1" t="s">
        <v>9</v>
      </c>
      <c r="E32" s="1" t="s">
        <v>257</v>
      </c>
      <c r="F32" s="248" t="s">
        <v>289</v>
      </c>
      <c r="G32" s="28" t="s">
        <v>14</v>
      </c>
      <c r="H32" s="5">
        <f t="shared" si="3"/>
        <v>-40000</v>
      </c>
      <c r="I32" s="23">
        <f aca="true" t="shared" si="4" ref="I32:I94">+B32/K32</f>
        <v>10.1010101010101</v>
      </c>
      <c r="J32" s="23"/>
      <c r="K32" s="2">
        <v>495</v>
      </c>
    </row>
    <row r="33" spans="2:11" ht="12.75">
      <c r="B33" s="8">
        <v>5000</v>
      </c>
      <c r="C33" s="13" t="s">
        <v>0</v>
      </c>
      <c r="D33" s="1" t="s">
        <v>9</v>
      </c>
      <c r="E33" s="1" t="s">
        <v>282</v>
      </c>
      <c r="F33" s="55" t="s">
        <v>290</v>
      </c>
      <c r="G33" s="28" t="s">
        <v>14</v>
      </c>
      <c r="H33" s="5">
        <f t="shared" si="3"/>
        <v>-45000</v>
      </c>
      <c r="I33" s="23">
        <f t="shared" si="4"/>
        <v>10.1010101010101</v>
      </c>
      <c r="J33" s="23"/>
      <c r="K33" s="2">
        <v>495</v>
      </c>
    </row>
    <row r="34" spans="2:11" ht="12.75">
      <c r="B34" s="8">
        <v>5000</v>
      </c>
      <c r="C34" s="13" t="s">
        <v>0</v>
      </c>
      <c r="D34" s="1" t="s">
        <v>9</v>
      </c>
      <c r="E34" s="1" t="s">
        <v>282</v>
      </c>
      <c r="F34" s="55" t="s">
        <v>291</v>
      </c>
      <c r="G34" s="28" t="s">
        <v>292</v>
      </c>
      <c r="H34" s="5">
        <f t="shared" si="3"/>
        <v>-50000</v>
      </c>
      <c r="I34" s="23">
        <f t="shared" si="4"/>
        <v>10.1010101010101</v>
      </c>
      <c r="J34" s="23"/>
      <c r="K34" s="2">
        <v>495</v>
      </c>
    </row>
    <row r="35" spans="2:11" ht="12.75">
      <c r="B35" s="8">
        <v>5000</v>
      </c>
      <c r="C35" s="13" t="s">
        <v>0</v>
      </c>
      <c r="D35" s="1" t="s">
        <v>9</v>
      </c>
      <c r="E35" s="1" t="s">
        <v>257</v>
      </c>
      <c r="F35" s="248" t="s">
        <v>293</v>
      </c>
      <c r="G35" s="28" t="s">
        <v>292</v>
      </c>
      <c r="H35" s="5">
        <f t="shared" si="3"/>
        <v>-55000</v>
      </c>
      <c r="I35" s="23">
        <f t="shared" si="4"/>
        <v>10.1010101010101</v>
      </c>
      <c r="J35" s="23"/>
      <c r="K35" s="2">
        <v>495</v>
      </c>
    </row>
    <row r="36" spans="1:11" s="47" customFormat="1" ht="12.75">
      <c r="A36" s="12"/>
      <c r="B36" s="213">
        <f>SUM(B25:B35)</f>
        <v>55000</v>
      </c>
      <c r="C36" s="45" t="s">
        <v>0</v>
      </c>
      <c r="D36" s="12"/>
      <c r="E36" s="12"/>
      <c r="F36" s="19"/>
      <c r="G36" s="19"/>
      <c r="H36" s="44">
        <v>0</v>
      </c>
      <c r="I36" s="46">
        <f t="shared" si="4"/>
        <v>111.11111111111111</v>
      </c>
      <c r="J36" s="46"/>
      <c r="K36" s="2">
        <v>495</v>
      </c>
    </row>
    <row r="37" spans="2:11" ht="12.75">
      <c r="B37" s="8"/>
      <c r="C37" s="34"/>
      <c r="D37" s="39"/>
      <c r="E37" s="39"/>
      <c r="I37" s="23">
        <f t="shared" si="4"/>
        <v>0</v>
      </c>
      <c r="J37" s="23"/>
      <c r="K37" s="2">
        <v>495</v>
      </c>
    </row>
    <row r="38" spans="2:11" ht="12.75">
      <c r="B38" s="8"/>
      <c r="C38" s="34"/>
      <c r="I38" s="23">
        <f t="shared" si="4"/>
        <v>0</v>
      </c>
      <c r="J38" s="23"/>
      <c r="K38" s="2">
        <v>495</v>
      </c>
    </row>
    <row r="39" spans="2:11" ht="12.75">
      <c r="B39" s="8">
        <v>2500</v>
      </c>
      <c r="C39" s="13" t="s">
        <v>294</v>
      </c>
      <c r="D39" s="13" t="s">
        <v>9</v>
      </c>
      <c r="E39" s="1" t="s">
        <v>15</v>
      </c>
      <c r="F39" s="28" t="s">
        <v>295</v>
      </c>
      <c r="G39" s="28" t="s">
        <v>11</v>
      </c>
      <c r="H39" s="5">
        <f aca="true" t="shared" si="5" ref="H39:H46">H38-B39</f>
        <v>-2500</v>
      </c>
      <c r="I39" s="23">
        <f t="shared" si="4"/>
        <v>5.05050505050505</v>
      </c>
      <c r="K39" s="2">
        <v>495</v>
      </c>
    </row>
    <row r="40" spans="2:11" ht="12.75">
      <c r="B40" s="8">
        <v>1000</v>
      </c>
      <c r="C40" s="1" t="s">
        <v>296</v>
      </c>
      <c r="D40" s="13" t="s">
        <v>9</v>
      </c>
      <c r="E40" s="1" t="s">
        <v>15</v>
      </c>
      <c r="F40" s="28" t="s">
        <v>297</v>
      </c>
      <c r="G40" s="28" t="s">
        <v>11</v>
      </c>
      <c r="H40" s="5">
        <f t="shared" si="5"/>
        <v>-3500</v>
      </c>
      <c r="I40" s="23">
        <f t="shared" si="4"/>
        <v>2.0202020202020203</v>
      </c>
      <c r="K40" s="2">
        <v>495</v>
      </c>
    </row>
    <row r="41" spans="2:11" ht="12.75">
      <c r="B41" s="8">
        <v>1000</v>
      </c>
      <c r="C41" s="1" t="s">
        <v>298</v>
      </c>
      <c r="D41" s="13" t="s">
        <v>9</v>
      </c>
      <c r="E41" s="1" t="s">
        <v>15</v>
      </c>
      <c r="F41" s="28" t="s">
        <v>297</v>
      </c>
      <c r="G41" s="28" t="s">
        <v>11</v>
      </c>
      <c r="H41" s="5">
        <f t="shared" si="5"/>
        <v>-4500</v>
      </c>
      <c r="I41" s="23">
        <f t="shared" si="4"/>
        <v>2.0202020202020203</v>
      </c>
      <c r="K41" s="2">
        <v>495</v>
      </c>
    </row>
    <row r="42" spans="2:11" ht="12.75">
      <c r="B42" s="8">
        <v>1500</v>
      </c>
      <c r="C42" s="1" t="s">
        <v>299</v>
      </c>
      <c r="D42" s="13" t="s">
        <v>9</v>
      </c>
      <c r="E42" s="1" t="s">
        <v>15</v>
      </c>
      <c r="F42" s="28" t="s">
        <v>297</v>
      </c>
      <c r="G42" s="28" t="s">
        <v>12</v>
      </c>
      <c r="H42" s="5">
        <f t="shared" si="5"/>
        <v>-6000</v>
      </c>
      <c r="I42" s="23">
        <f t="shared" si="4"/>
        <v>3.0303030303030303</v>
      </c>
      <c r="K42" s="2">
        <v>495</v>
      </c>
    </row>
    <row r="43" spans="2:11" ht="12.75">
      <c r="B43" s="8">
        <v>1000</v>
      </c>
      <c r="C43" s="1" t="s">
        <v>300</v>
      </c>
      <c r="D43" s="13" t="s">
        <v>9</v>
      </c>
      <c r="E43" s="1" t="s">
        <v>15</v>
      </c>
      <c r="F43" s="28" t="s">
        <v>297</v>
      </c>
      <c r="G43" s="28" t="s">
        <v>12</v>
      </c>
      <c r="H43" s="5">
        <f t="shared" si="5"/>
        <v>-7000</v>
      </c>
      <c r="I43" s="23">
        <f t="shared" si="4"/>
        <v>2.0202020202020203</v>
      </c>
      <c r="K43" s="2">
        <v>495</v>
      </c>
    </row>
    <row r="44" spans="2:11" ht="12.75">
      <c r="B44" s="8">
        <v>1000</v>
      </c>
      <c r="C44" s="1" t="s">
        <v>301</v>
      </c>
      <c r="D44" s="13" t="s">
        <v>9</v>
      </c>
      <c r="E44" s="1" t="s">
        <v>15</v>
      </c>
      <c r="F44" s="28" t="s">
        <v>297</v>
      </c>
      <c r="G44" s="28" t="s">
        <v>12</v>
      </c>
      <c r="H44" s="5">
        <f t="shared" si="5"/>
        <v>-8000</v>
      </c>
      <c r="I44" s="23">
        <f t="shared" si="4"/>
        <v>2.0202020202020203</v>
      </c>
      <c r="K44" s="2">
        <v>495</v>
      </c>
    </row>
    <row r="45" spans="2:11" ht="12.75">
      <c r="B45" s="8">
        <v>1500</v>
      </c>
      <c r="C45" s="1" t="s">
        <v>302</v>
      </c>
      <c r="D45" s="13" t="s">
        <v>9</v>
      </c>
      <c r="E45" s="1" t="s">
        <v>15</v>
      </c>
      <c r="F45" s="28" t="s">
        <v>297</v>
      </c>
      <c r="G45" s="28" t="s">
        <v>13</v>
      </c>
      <c r="H45" s="5">
        <f t="shared" si="5"/>
        <v>-9500</v>
      </c>
      <c r="I45" s="23">
        <f t="shared" si="4"/>
        <v>3.0303030303030303</v>
      </c>
      <c r="K45" s="2">
        <v>495</v>
      </c>
    </row>
    <row r="46" spans="2:11" ht="12.75">
      <c r="B46" s="142">
        <v>3000</v>
      </c>
      <c r="C46" s="34" t="s">
        <v>303</v>
      </c>
      <c r="D46" s="13" t="s">
        <v>9</v>
      </c>
      <c r="E46" s="34" t="s">
        <v>15</v>
      </c>
      <c r="F46" s="28" t="s">
        <v>304</v>
      </c>
      <c r="G46" s="32" t="s">
        <v>292</v>
      </c>
      <c r="H46" s="5">
        <f t="shared" si="5"/>
        <v>-12500</v>
      </c>
      <c r="I46" s="23">
        <f t="shared" si="4"/>
        <v>6.0606060606060606</v>
      </c>
      <c r="K46" s="2">
        <v>495</v>
      </c>
    </row>
    <row r="47" spans="1:11" s="47" customFormat="1" ht="12.75">
      <c r="A47" s="12"/>
      <c r="B47" s="213">
        <f>SUM(B39:B46)</f>
        <v>12500</v>
      </c>
      <c r="C47" s="45" t="s">
        <v>16</v>
      </c>
      <c r="D47" s="12"/>
      <c r="E47" s="12"/>
      <c r="F47" s="249"/>
      <c r="G47" s="19"/>
      <c r="H47" s="44">
        <v>0</v>
      </c>
      <c r="I47" s="46">
        <f t="shared" si="4"/>
        <v>25.252525252525253</v>
      </c>
      <c r="J47" s="46"/>
      <c r="K47" s="2">
        <v>495</v>
      </c>
    </row>
    <row r="48" spans="2:11" ht="12.75">
      <c r="B48" s="8"/>
      <c r="C48" s="34"/>
      <c r="F48" s="248"/>
      <c r="H48" s="5">
        <f aca="true" t="shared" si="6" ref="H48:H62">H47-B48</f>
        <v>0</v>
      </c>
      <c r="I48" s="23">
        <f t="shared" si="4"/>
        <v>0</v>
      </c>
      <c r="J48" s="23"/>
      <c r="K48" s="2">
        <v>495</v>
      </c>
    </row>
    <row r="49" spans="2:11" ht="12.75">
      <c r="B49" s="8"/>
      <c r="C49" s="34"/>
      <c r="H49" s="5">
        <f t="shared" si="6"/>
        <v>0</v>
      </c>
      <c r="I49" s="23">
        <f t="shared" si="4"/>
        <v>0</v>
      </c>
      <c r="J49" s="23"/>
      <c r="K49" s="2">
        <v>495</v>
      </c>
    </row>
    <row r="50" spans="2:11" ht="12.75">
      <c r="B50" s="142">
        <v>2000</v>
      </c>
      <c r="C50" s="13" t="s">
        <v>17</v>
      </c>
      <c r="D50" s="13" t="s">
        <v>9</v>
      </c>
      <c r="E50" s="36" t="s">
        <v>18</v>
      </c>
      <c r="F50" s="28" t="s">
        <v>297</v>
      </c>
      <c r="G50" s="37" t="s">
        <v>10</v>
      </c>
      <c r="H50" s="5">
        <f t="shared" si="6"/>
        <v>-2000</v>
      </c>
      <c r="I50" s="23">
        <f t="shared" si="4"/>
        <v>4.040404040404041</v>
      </c>
      <c r="K50" s="2">
        <v>495</v>
      </c>
    </row>
    <row r="51" spans="2:11" ht="12.75">
      <c r="B51" s="8">
        <v>1800</v>
      </c>
      <c r="C51" s="1" t="s">
        <v>17</v>
      </c>
      <c r="D51" s="13" t="s">
        <v>9</v>
      </c>
      <c r="E51" s="1" t="s">
        <v>18</v>
      </c>
      <c r="F51" s="28" t="s">
        <v>297</v>
      </c>
      <c r="G51" s="28" t="s">
        <v>11</v>
      </c>
      <c r="H51" s="5">
        <f t="shared" si="6"/>
        <v>-3800</v>
      </c>
      <c r="I51" s="23">
        <f t="shared" si="4"/>
        <v>3.6363636363636362</v>
      </c>
      <c r="K51" s="2">
        <v>495</v>
      </c>
    </row>
    <row r="52" spans="2:11" ht="12.75">
      <c r="B52" s="8">
        <v>8000</v>
      </c>
      <c r="C52" s="13" t="s">
        <v>305</v>
      </c>
      <c r="D52" s="13" t="s">
        <v>9</v>
      </c>
      <c r="E52" s="1" t="s">
        <v>18</v>
      </c>
      <c r="F52" s="28" t="s">
        <v>297</v>
      </c>
      <c r="G52" s="28" t="s">
        <v>12</v>
      </c>
      <c r="H52" s="5">
        <f t="shared" si="6"/>
        <v>-11800</v>
      </c>
      <c r="I52" s="23">
        <f t="shared" si="4"/>
        <v>16.161616161616163</v>
      </c>
      <c r="K52" s="2">
        <v>495</v>
      </c>
    </row>
    <row r="53" spans="2:11" ht="12.75">
      <c r="B53" s="8">
        <v>1500</v>
      </c>
      <c r="C53" s="1" t="s">
        <v>17</v>
      </c>
      <c r="D53" s="13" t="s">
        <v>9</v>
      </c>
      <c r="E53" s="1" t="s">
        <v>18</v>
      </c>
      <c r="F53" s="28" t="s">
        <v>297</v>
      </c>
      <c r="G53" s="28" t="s">
        <v>12</v>
      </c>
      <c r="H53" s="5">
        <f t="shared" si="6"/>
        <v>-13300</v>
      </c>
      <c r="I53" s="23">
        <f t="shared" si="4"/>
        <v>3.0303030303030303</v>
      </c>
      <c r="K53" s="2">
        <v>495</v>
      </c>
    </row>
    <row r="54" spans="2:11" ht="12.75">
      <c r="B54" s="8">
        <v>1200</v>
      </c>
      <c r="C54" s="1" t="s">
        <v>17</v>
      </c>
      <c r="D54" s="13" t="s">
        <v>9</v>
      </c>
      <c r="E54" s="1" t="s">
        <v>18</v>
      </c>
      <c r="F54" s="28" t="s">
        <v>297</v>
      </c>
      <c r="G54" s="28" t="s">
        <v>13</v>
      </c>
      <c r="H54" s="5">
        <f t="shared" si="6"/>
        <v>-14500</v>
      </c>
      <c r="I54" s="23">
        <f t="shared" si="4"/>
        <v>2.4242424242424243</v>
      </c>
      <c r="K54" s="2">
        <v>495</v>
      </c>
    </row>
    <row r="55" spans="2:11" ht="12.75">
      <c r="B55" s="8">
        <v>2000</v>
      </c>
      <c r="C55" s="1" t="s">
        <v>17</v>
      </c>
      <c r="D55" s="13" t="s">
        <v>9</v>
      </c>
      <c r="E55" s="1" t="s">
        <v>18</v>
      </c>
      <c r="F55" s="28" t="s">
        <v>297</v>
      </c>
      <c r="G55" s="28" t="s">
        <v>14</v>
      </c>
      <c r="H55" s="5">
        <f t="shared" si="6"/>
        <v>-16500</v>
      </c>
      <c r="I55" s="23">
        <f t="shared" si="4"/>
        <v>4.040404040404041</v>
      </c>
      <c r="K55" s="2">
        <v>495</v>
      </c>
    </row>
    <row r="56" spans="2:11" ht="12.75">
      <c r="B56" s="8">
        <v>2000</v>
      </c>
      <c r="C56" s="1" t="s">
        <v>17</v>
      </c>
      <c r="D56" s="13" t="s">
        <v>9</v>
      </c>
      <c r="E56" s="1" t="s">
        <v>18</v>
      </c>
      <c r="F56" s="28" t="s">
        <v>297</v>
      </c>
      <c r="G56" s="28" t="s">
        <v>292</v>
      </c>
      <c r="H56" s="5">
        <f t="shared" si="6"/>
        <v>-18500</v>
      </c>
      <c r="I56" s="23">
        <f t="shared" si="4"/>
        <v>4.040404040404041</v>
      </c>
      <c r="K56" s="2">
        <v>495</v>
      </c>
    </row>
    <row r="57" spans="2:11" ht="12.75">
      <c r="B57" s="142">
        <v>1500</v>
      </c>
      <c r="C57" s="13" t="s">
        <v>17</v>
      </c>
      <c r="D57" s="13" t="s">
        <v>9</v>
      </c>
      <c r="E57" s="36" t="s">
        <v>18</v>
      </c>
      <c r="F57" s="28" t="s">
        <v>306</v>
      </c>
      <c r="G57" s="37" t="s">
        <v>292</v>
      </c>
      <c r="H57" s="5">
        <f t="shared" si="6"/>
        <v>-20000</v>
      </c>
      <c r="I57" s="23">
        <f t="shared" si="4"/>
        <v>3.0303030303030303</v>
      </c>
      <c r="K57" s="2">
        <v>495</v>
      </c>
    </row>
    <row r="58" spans="2:11" ht="12.75">
      <c r="B58" s="8">
        <v>1300</v>
      </c>
      <c r="C58" s="1" t="s">
        <v>17</v>
      </c>
      <c r="D58" s="13" t="s">
        <v>9</v>
      </c>
      <c r="E58" s="1" t="s">
        <v>18</v>
      </c>
      <c r="F58" s="28" t="s">
        <v>297</v>
      </c>
      <c r="G58" s="28" t="s">
        <v>307</v>
      </c>
      <c r="H58" s="5">
        <f t="shared" si="6"/>
        <v>-21300</v>
      </c>
      <c r="I58" s="23">
        <f t="shared" si="4"/>
        <v>2.6262626262626263</v>
      </c>
      <c r="K58" s="2">
        <v>495</v>
      </c>
    </row>
    <row r="59" spans="2:11" ht="12.75">
      <c r="B59" s="8">
        <v>4500</v>
      </c>
      <c r="C59" s="1" t="s">
        <v>271</v>
      </c>
      <c r="D59" s="13" t="s">
        <v>9</v>
      </c>
      <c r="E59" s="1" t="s">
        <v>18</v>
      </c>
      <c r="F59" s="28" t="s">
        <v>297</v>
      </c>
      <c r="G59" s="28" t="s">
        <v>307</v>
      </c>
      <c r="H59" s="5">
        <f t="shared" si="6"/>
        <v>-25800</v>
      </c>
      <c r="I59" s="23">
        <f t="shared" si="4"/>
        <v>9.090909090909092</v>
      </c>
      <c r="K59" s="2">
        <v>495</v>
      </c>
    </row>
    <row r="60" spans="2:11" ht="12.75">
      <c r="B60" s="8">
        <v>4000</v>
      </c>
      <c r="C60" s="13" t="s">
        <v>308</v>
      </c>
      <c r="D60" s="13" t="s">
        <v>9</v>
      </c>
      <c r="E60" s="1" t="s">
        <v>18</v>
      </c>
      <c r="F60" s="28" t="s">
        <v>309</v>
      </c>
      <c r="G60" s="28" t="s">
        <v>307</v>
      </c>
      <c r="H60" s="5">
        <f t="shared" si="6"/>
        <v>-29800</v>
      </c>
      <c r="I60" s="23">
        <f t="shared" si="4"/>
        <v>8.080808080808081</v>
      </c>
      <c r="K60" s="2">
        <v>495</v>
      </c>
    </row>
    <row r="61" spans="2:11" ht="12.75">
      <c r="B61" s="8">
        <v>4000</v>
      </c>
      <c r="C61" s="13" t="s">
        <v>308</v>
      </c>
      <c r="D61" s="13" t="s">
        <v>9</v>
      </c>
      <c r="E61" s="1" t="s">
        <v>18</v>
      </c>
      <c r="F61" s="28" t="s">
        <v>310</v>
      </c>
      <c r="G61" s="28" t="s">
        <v>307</v>
      </c>
      <c r="H61" s="5">
        <f t="shared" si="6"/>
        <v>-33800</v>
      </c>
      <c r="I61" s="23">
        <f t="shared" si="4"/>
        <v>8.080808080808081</v>
      </c>
      <c r="K61" s="2">
        <v>495</v>
      </c>
    </row>
    <row r="62" spans="2:11" ht="12.75">
      <c r="B62" s="8">
        <v>5000</v>
      </c>
      <c r="C62" s="1" t="s">
        <v>311</v>
      </c>
      <c r="D62" s="13" t="s">
        <v>9</v>
      </c>
      <c r="E62" s="1" t="s">
        <v>18</v>
      </c>
      <c r="F62" s="28" t="s">
        <v>312</v>
      </c>
      <c r="G62" s="28" t="s">
        <v>307</v>
      </c>
      <c r="H62" s="5">
        <f t="shared" si="6"/>
        <v>-38800</v>
      </c>
      <c r="I62" s="23">
        <f t="shared" si="4"/>
        <v>10.1010101010101</v>
      </c>
      <c r="K62" s="2">
        <v>495</v>
      </c>
    </row>
    <row r="63" spans="1:11" s="47" customFormat="1" ht="12.75">
      <c r="A63" s="12"/>
      <c r="B63" s="213">
        <f>SUM(B50:B62)</f>
        <v>38800</v>
      </c>
      <c r="C63" s="45"/>
      <c r="D63" s="12"/>
      <c r="E63" s="12" t="s">
        <v>18</v>
      </c>
      <c r="F63" s="49"/>
      <c r="G63" s="19"/>
      <c r="H63" s="44">
        <v>0</v>
      </c>
      <c r="I63" s="46">
        <f t="shared" si="4"/>
        <v>78.38383838383838</v>
      </c>
      <c r="J63" s="46"/>
      <c r="K63" s="2">
        <v>495</v>
      </c>
    </row>
    <row r="64" spans="2:11" ht="12.75">
      <c r="B64" s="8"/>
      <c r="C64" s="34"/>
      <c r="H64" s="5">
        <f aca="true" t="shared" si="7" ref="H64:H71">H63-B64</f>
        <v>0</v>
      </c>
      <c r="I64" s="23">
        <f t="shared" si="4"/>
        <v>0</v>
      </c>
      <c r="J64" s="23"/>
      <c r="K64" s="2">
        <v>495</v>
      </c>
    </row>
    <row r="65" spans="2:11" ht="12.75">
      <c r="B65" s="8"/>
      <c r="C65" s="34"/>
      <c r="H65" s="5">
        <f t="shared" si="7"/>
        <v>0</v>
      </c>
      <c r="I65" s="23">
        <f t="shared" si="4"/>
        <v>0</v>
      </c>
      <c r="J65" s="23"/>
      <c r="K65" s="2">
        <v>495</v>
      </c>
    </row>
    <row r="66" spans="2:254" ht="12.75">
      <c r="B66" s="8">
        <v>8000</v>
      </c>
      <c r="C66" s="39" t="s">
        <v>19</v>
      </c>
      <c r="D66" s="13" t="s">
        <v>9</v>
      </c>
      <c r="E66" s="39" t="s">
        <v>15</v>
      </c>
      <c r="F66" s="28" t="s">
        <v>313</v>
      </c>
      <c r="G66" s="28" t="s">
        <v>11</v>
      </c>
      <c r="H66" s="5">
        <f t="shared" si="7"/>
        <v>-8000</v>
      </c>
      <c r="I66" s="23">
        <f t="shared" si="4"/>
        <v>16.161616161616163</v>
      </c>
      <c r="J66" s="38"/>
      <c r="K66" s="2">
        <v>495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2:11" ht="12.75">
      <c r="B67" s="8">
        <v>5000</v>
      </c>
      <c r="C67" s="1" t="s">
        <v>19</v>
      </c>
      <c r="D67" s="13" t="s">
        <v>9</v>
      </c>
      <c r="E67" s="1" t="s">
        <v>15</v>
      </c>
      <c r="F67" s="28" t="s">
        <v>314</v>
      </c>
      <c r="G67" s="28" t="s">
        <v>12</v>
      </c>
      <c r="H67" s="5">
        <f t="shared" si="7"/>
        <v>-13000</v>
      </c>
      <c r="I67" s="23">
        <f t="shared" si="4"/>
        <v>10.1010101010101</v>
      </c>
      <c r="K67" s="2">
        <v>495</v>
      </c>
    </row>
    <row r="68" spans="2:11" ht="12.75">
      <c r="B68" s="8">
        <v>8000</v>
      </c>
      <c r="C68" s="1" t="s">
        <v>19</v>
      </c>
      <c r="D68" s="13" t="s">
        <v>9</v>
      </c>
      <c r="E68" s="1" t="s">
        <v>15</v>
      </c>
      <c r="F68" s="28" t="s">
        <v>315</v>
      </c>
      <c r="G68" s="28" t="s">
        <v>13</v>
      </c>
      <c r="H68" s="5">
        <f t="shared" si="7"/>
        <v>-21000</v>
      </c>
      <c r="I68" s="23">
        <f>+B68/K68</f>
        <v>16.161616161616163</v>
      </c>
      <c r="K68" s="2">
        <v>495</v>
      </c>
    </row>
    <row r="69" spans="2:11" ht="12.75">
      <c r="B69" s="8">
        <v>8000</v>
      </c>
      <c r="C69" s="1" t="s">
        <v>19</v>
      </c>
      <c r="D69" s="13" t="s">
        <v>9</v>
      </c>
      <c r="E69" s="1" t="s">
        <v>15</v>
      </c>
      <c r="F69" s="28" t="s">
        <v>315</v>
      </c>
      <c r="G69" s="28" t="s">
        <v>14</v>
      </c>
      <c r="H69" s="5">
        <f t="shared" si="7"/>
        <v>-29000</v>
      </c>
      <c r="I69" s="23">
        <f t="shared" si="4"/>
        <v>16.161616161616163</v>
      </c>
      <c r="K69" s="2">
        <v>495</v>
      </c>
    </row>
    <row r="70" spans="2:11" ht="12.75">
      <c r="B70" s="8">
        <v>8000</v>
      </c>
      <c r="C70" s="1" t="s">
        <v>19</v>
      </c>
      <c r="D70" s="13" t="s">
        <v>9</v>
      </c>
      <c r="E70" s="1" t="s">
        <v>15</v>
      </c>
      <c r="F70" s="28" t="s">
        <v>315</v>
      </c>
      <c r="G70" s="28" t="s">
        <v>292</v>
      </c>
      <c r="H70" s="5">
        <f t="shared" si="7"/>
        <v>-37000</v>
      </c>
      <c r="I70" s="23">
        <f t="shared" si="4"/>
        <v>16.161616161616163</v>
      </c>
      <c r="K70" s="2">
        <v>495</v>
      </c>
    </row>
    <row r="71" spans="1:11" ht="12.75">
      <c r="A71" s="13"/>
      <c r="B71" s="142">
        <v>7000</v>
      </c>
      <c r="C71" s="13" t="s">
        <v>19</v>
      </c>
      <c r="D71" s="13" t="s">
        <v>9</v>
      </c>
      <c r="E71" s="13" t="s">
        <v>15</v>
      </c>
      <c r="F71" s="28" t="s">
        <v>316</v>
      </c>
      <c r="G71" s="31" t="s">
        <v>292</v>
      </c>
      <c r="H71" s="5">
        <f t="shared" si="7"/>
        <v>-44000</v>
      </c>
      <c r="I71" s="23">
        <f t="shared" si="4"/>
        <v>14.141414141414142</v>
      </c>
      <c r="J71" s="16"/>
      <c r="K71" s="2">
        <v>495</v>
      </c>
    </row>
    <row r="72" spans="1:11" s="47" customFormat="1" ht="12.75">
      <c r="A72" s="12"/>
      <c r="B72" s="213">
        <f>SUM(B66:B71)</f>
        <v>44000</v>
      </c>
      <c r="C72" s="45" t="s">
        <v>19</v>
      </c>
      <c r="D72" s="12"/>
      <c r="E72" s="12"/>
      <c r="F72" s="19"/>
      <c r="G72" s="19"/>
      <c r="H72" s="44">
        <v>0</v>
      </c>
      <c r="I72" s="46">
        <f t="shared" si="4"/>
        <v>88.88888888888889</v>
      </c>
      <c r="J72" s="46"/>
      <c r="K72" s="2">
        <v>495</v>
      </c>
    </row>
    <row r="73" spans="2:11" ht="12.75">
      <c r="B73" s="8"/>
      <c r="C73" s="34"/>
      <c r="F73" s="248"/>
      <c r="H73" s="5">
        <f aca="true" t="shared" si="8" ref="H73:H82">H72-B73</f>
        <v>0</v>
      </c>
      <c r="I73" s="23">
        <f t="shared" si="4"/>
        <v>0</v>
      </c>
      <c r="J73" s="23"/>
      <c r="K73" s="2">
        <v>495</v>
      </c>
    </row>
    <row r="74" spans="2:11" ht="12.75">
      <c r="B74" s="8"/>
      <c r="C74" s="34"/>
      <c r="F74" s="248"/>
      <c r="H74" s="5">
        <f t="shared" si="8"/>
        <v>0</v>
      </c>
      <c r="I74" s="23">
        <f t="shared" si="4"/>
        <v>0</v>
      </c>
      <c r="J74" s="23"/>
      <c r="K74" s="2">
        <v>495</v>
      </c>
    </row>
    <row r="75" spans="2:11" ht="12.75">
      <c r="B75" s="8">
        <v>2000</v>
      </c>
      <c r="C75" s="1" t="s">
        <v>20</v>
      </c>
      <c r="D75" s="13" t="s">
        <v>9</v>
      </c>
      <c r="E75" s="1" t="s">
        <v>15</v>
      </c>
      <c r="F75" s="28" t="s">
        <v>297</v>
      </c>
      <c r="G75" s="28" t="s">
        <v>11</v>
      </c>
      <c r="H75" s="5">
        <f t="shared" si="8"/>
        <v>-2000</v>
      </c>
      <c r="I75" s="23">
        <f t="shared" si="4"/>
        <v>4.040404040404041</v>
      </c>
      <c r="K75" s="2">
        <v>495</v>
      </c>
    </row>
    <row r="76" spans="2:11" ht="12.75">
      <c r="B76" s="8">
        <v>2000</v>
      </c>
      <c r="C76" s="1" t="s">
        <v>20</v>
      </c>
      <c r="D76" s="13" t="s">
        <v>9</v>
      </c>
      <c r="E76" s="1" t="s">
        <v>15</v>
      </c>
      <c r="F76" s="28" t="s">
        <v>297</v>
      </c>
      <c r="G76" s="28" t="s">
        <v>12</v>
      </c>
      <c r="H76" s="5">
        <f t="shared" si="8"/>
        <v>-4000</v>
      </c>
      <c r="I76" s="23">
        <f t="shared" si="4"/>
        <v>4.040404040404041</v>
      </c>
      <c r="K76" s="2">
        <v>495</v>
      </c>
    </row>
    <row r="77" spans="2:11" ht="12.75">
      <c r="B77" s="8">
        <v>2000</v>
      </c>
      <c r="C77" s="1" t="s">
        <v>20</v>
      </c>
      <c r="D77" s="13" t="s">
        <v>9</v>
      </c>
      <c r="E77" s="1" t="s">
        <v>15</v>
      </c>
      <c r="F77" s="28" t="s">
        <v>297</v>
      </c>
      <c r="G77" s="28" t="s">
        <v>13</v>
      </c>
      <c r="H77" s="5">
        <f t="shared" si="8"/>
        <v>-6000</v>
      </c>
      <c r="I77" s="23">
        <f t="shared" si="4"/>
        <v>4.040404040404041</v>
      </c>
      <c r="K77" s="2">
        <v>495</v>
      </c>
    </row>
    <row r="78" spans="2:11" ht="12.75">
      <c r="B78" s="8">
        <v>2000</v>
      </c>
      <c r="C78" s="1" t="s">
        <v>20</v>
      </c>
      <c r="D78" s="13" t="s">
        <v>9</v>
      </c>
      <c r="E78" s="1" t="s">
        <v>15</v>
      </c>
      <c r="F78" s="28" t="s">
        <v>297</v>
      </c>
      <c r="G78" s="28" t="s">
        <v>14</v>
      </c>
      <c r="H78" s="5">
        <f t="shared" si="8"/>
        <v>-8000</v>
      </c>
      <c r="I78" s="23">
        <f t="shared" si="4"/>
        <v>4.040404040404041</v>
      </c>
      <c r="K78" s="2">
        <v>495</v>
      </c>
    </row>
    <row r="79" spans="2:11" ht="12.75">
      <c r="B79" s="8">
        <v>2000</v>
      </c>
      <c r="C79" s="1" t="s">
        <v>20</v>
      </c>
      <c r="D79" s="13" t="s">
        <v>9</v>
      </c>
      <c r="E79" s="1" t="s">
        <v>15</v>
      </c>
      <c r="F79" s="28" t="s">
        <v>297</v>
      </c>
      <c r="G79" s="28" t="s">
        <v>292</v>
      </c>
      <c r="H79" s="5">
        <f t="shared" si="8"/>
        <v>-10000</v>
      </c>
      <c r="I79" s="23">
        <f t="shared" si="4"/>
        <v>4.040404040404041</v>
      </c>
      <c r="K79" s="2">
        <v>495</v>
      </c>
    </row>
    <row r="80" spans="2:11" ht="12.75">
      <c r="B80" s="142">
        <v>2000</v>
      </c>
      <c r="C80" s="13" t="s">
        <v>20</v>
      </c>
      <c r="D80" s="13" t="s">
        <v>9</v>
      </c>
      <c r="E80" s="13" t="s">
        <v>15</v>
      </c>
      <c r="F80" s="28" t="s">
        <v>306</v>
      </c>
      <c r="G80" s="31" t="s">
        <v>292</v>
      </c>
      <c r="H80" s="5">
        <f t="shared" si="8"/>
        <v>-12000</v>
      </c>
      <c r="I80" s="23">
        <f t="shared" si="4"/>
        <v>4.040404040404041</v>
      </c>
      <c r="K80" s="2">
        <v>495</v>
      </c>
    </row>
    <row r="81" spans="2:11" ht="12.75">
      <c r="B81" s="8">
        <v>2000</v>
      </c>
      <c r="C81" s="1" t="s">
        <v>20</v>
      </c>
      <c r="D81" s="13" t="s">
        <v>9</v>
      </c>
      <c r="E81" s="1" t="s">
        <v>15</v>
      </c>
      <c r="F81" s="28" t="s">
        <v>297</v>
      </c>
      <c r="G81" s="28" t="s">
        <v>307</v>
      </c>
      <c r="H81" s="5">
        <f t="shared" si="8"/>
        <v>-14000</v>
      </c>
      <c r="I81" s="23">
        <f t="shared" si="4"/>
        <v>4.040404040404041</v>
      </c>
      <c r="K81" s="2">
        <v>495</v>
      </c>
    </row>
    <row r="82" spans="2:11" ht="12.75">
      <c r="B82" s="8">
        <v>2000</v>
      </c>
      <c r="C82" s="1" t="s">
        <v>20</v>
      </c>
      <c r="D82" s="13" t="s">
        <v>9</v>
      </c>
      <c r="E82" s="1" t="s">
        <v>15</v>
      </c>
      <c r="F82" s="28" t="s">
        <v>306</v>
      </c>
      <c r="G82" s="28" t="s">
        <v>307</v>
      </c>
      <c r="H82" s="5">
        <f t="shared" si="8"/>
        <v>-16000</v>
      </c>
      <c r="I82" s="23">
        <f t="shared" si="4"/>
        <v>4.040404040404041</v>
      </c>
      <c r="K82" s="2">
        <v>495</v>
      </c>
    </row>
    <row r="83" spans="1:11" s="47" customFormat="1" ht="12.75">
      <c r="A83" s="12"/>
      <c r="B83" s="213">
        <f>SUM(B75:B82)</f>
        <v>16000</v>
      </c>
      <c r="C83" s="12" t="s">
        <v>20</v>
      </c>
      <c r="D83" s="12"/>
      <c r="E83" s="12"/>
      <c r="F83" s="19"/>
      <c r="G83" s="19"/>
      <c r="H83" s="44">
        <v>0</v>
      </c>
      <c r="I83" s="46">
        <f t="shared" si="4"/>
        <v>32.323232323232325</v>
      </c>
      <c r="J83" s="46"/>
      <c r="K83" s="2">
        <v>495</v>
      </c>
    </row>
    <row r="84" spans="2:11" ht="12.75">
      <c r="B84" s="8"/>
      <c r="C84" s="13"/>
      <c r="F84" s="248"/>
      <c r="H84" s="5">
        <f aca="true" t="shared" si="9" ref="H84:H89">H83-B84</f>
        <v>0</v>
      </c>
      <c r="I84" s="23">
        <f t="shared" si="4"/>
        <v>0</v>
      </c>
      <c r="J84" s="23"/>
      <c r="K84" s="2">
        <v>495</v>
      </c>
    </row>
    <row r="85" spans="2:11" ht="12.75">
      <c r="B85" s="8"/>
      <c r="C85" s="13"/>
      <c r="H85" s="5">
        <f t="shared" si="9"/>
        <v>0</v>
      </c>
      <c r="I85" s="23">
        <f t="shared" si="4"/>
        <v>0</v>
      </c>
      <c r="J85" s="23"/>
      <c r="K85" s="2">
        <v>495</v>
      </c>
    </row>
    <row r="86" spans="2:11" ht="12.75">
      <c r="B86" s="8">
        <v>3000</v>
      </c>
      <c r="C86" s="1" t="s">
        <v>317</v>
      </c>
      <c r="D86" s="13" t="s">
        <v>9</v>
      </c>
      <c r="E86" s="1" t="s">
        <v>318</v>
      </c>
      <c r="F86" s="28" t="s">
        <v>297</v>
      </c>
      <c r="G86" s="28" t="s">
        <v>12</v>
      </c>
      <c r="H86" s="5">
        <f t="shared" si="9"/>
        <v>-3000</v>
      </c>
      <c r="I86" s="23">
        <f t="shared" si="4"/>
        <v>6.0606060606060606</v>
      </c>
      <c r="K86" s="2">
        <v>495</v>
      </c>
    </row>
    <row r="87" spans="2:11" ht="12.75">
      <c r="B87" s="142">
        <v>10000</v>
      </c>
      <c r="C87" s="39" t="s">
        <v>319</v>
      </c>
      <c r="D87" s="13" t="s">
        <v>9</v>
      </c>
      <c r="E87" s="39" t="s">
        <v>318</v>
      </c>
      <c r="F87" s="28" t="s">
        <v>320</v>
      </c>
      <c r="G87" s="28" t="s">
        <v>307</v>
      </c>
      <c r="H87" s="5">
        <f t="shared" si="9"/>
        <v>-13000</v>
      </c>
      <c r="I87" s="23">
        <f t="shared" si="4"/>
        <v>20.2020202020202</v>
      </c>
      <c r="J87" s="38"/>
      <c r="K87" s="2">
        <v>495</v>
      </c>
    </row>
    <row r="88" spans="2:11" ht="12.75">
      <c r="B88" s="142">
        <v>10000</v>
      </c>
      <c r="C88" s="1" t="s">
        <v>319</v>
      </c>
      <c r="D88" s="13" t="s">
        <v>9</v>
      </c>
      <c r="E88" s="1" t="s">
        <v>318</v>
      </c>
      <c r="F88" s="28" t="s">
        <v>321</v>
      </c>
      <c r="G88" s="28" t="s">
        <v>307</v>
      </c>
      <c r="H88" s="5">
        <f t="shared" si="9"/>
        <v>-23000</v>
      </c>
      <c r="I88" s="23">
        <f t="shared" si="4"/>
        <v>20.2020202020202</v>
      </c>
      <c r="K88" s="2">
        <v>495</v>
      </c>
    </row>
    <row r="89" spans="2:11" ht="12.75">
      <c r="B89" s="142">
        <v>40000</v>
      </c>
      <c r="C89" s="13" t="s">
        <v>322</v>
      </c>
      <c r="D89" s="13" t="s">
        <v>9</v>
      </c>
      <c r="E89" s="1" t="s">
        <v>318</v>
      </c>
      <c r="F89" s="28" t="s">
        <v>323</v>
      </c>
      <c r="G89" s="28" t="s">
        <v>307</v>
      </c>
      <c r="H89" s="5">
        <f t="shared" si="9"/>
        <v>-63000</v>
      </c>
      <c r="I89" s="23">
        <f t="shared" si="4"/>
        <v>80.8080808080808</v>
      </c>
      <c r="K89" s="2">
        <v>495</v>
      </c>
    </row>
    <row r="90" spans="1:11" s="47" customFormat="1" ht="12.75">
      <c r="A90" s="12"/>
      <c r="B90" s="213">
        <f>SUM(B86:B89)</f>
        <v>63000</v>
      </c>
      <c r="C90" s="12"/>
      <c r="D90" s="12"/>
      <c r="E90" s="12" t="s">
        <v>318</v>
      </c>
      <c r="F90" s="49"/>
      <c r="G90" s="19"/>
      <c r="H90" s="44">
        <v>0</v>
      </c>
      <c r="I90" s="46">
        <f t="shared" si="4"/>
        <v>127.27272727272727</v>
      </c>
      <c r="J90" s="46"/>
      <c r="K90" s="2">
        <v>495</v>
      </c>
    </row>
    <row r="91" spans="2:11" ht="12.75">
      <c r="B91" s="8"/>
      <c r="C91" s="13"/>
      <c r="F91" s="248"/>
      <c r="H91" s="5">
        <f>H90-B91</f>
        <v>0</v>
      </c>
      <c r="I91" s="23">
        <f t="shared" si="4"/>
        <v>0</v>
      </c>
      <c r="J91" s="23"/>
      <c r="K91" s="2">
        <v>495</v>
      </c>
    </row>
    <row r="92" spans="2:11" ht="12.75">
      <c r="B92" s="8"/>
      <c r="C92" s="13"/>
      <c r="F92" s="248"/>
      <c r="I92" s="23">
        <f t="shared" si="4"/>
        <v>0</v>
      </c>
      <c r="J92" s="23"/>
      <c r="K92" s="2">
        <v>495</v>
      </c>
    </row>
    <row r="93" spans="2:11" ht="12.75">
      <c r="B93" s="142">
        <v>500</v>
      </c>
      <c r="C93" s="13" t="s">
        <v>324</v>
      </c>
      <c r="D93" s="13" t="s">
        <v>9</v>
      </c>
      <c r="E93" s="1" t="s">
        <v>277</v>
      </c>
      <c r="F93" s="28" t="s">
        <v>297</v>
      </c>
      <c r="G93" s="31" t="s">
        <v>10</v>
      </c>
      <c r="H93" s="5">
        <f>H92-B93</f>
        <v>-500</v>
      </c>
      <c r="I93" s="23">
        <f t="shared" si="4"/>
        <v>1.0101010101010102</v>
      </c>
      <c r="K93" s="2">
        <v>495</v>
      </c>
    </row>
    <row r="94" spans="1:11" ht="12.75">
      <c r="A94" s="13"/>
      <c r="B94" s="142">
        <v>500</v>
      </c>
      <c r="C94" s="13" t="s">
        <v>324</v>
      </c>
      <c r="D94" s="13" t="s">
        <v>9</v>
      </c>
      <c r="E94" s="1" t="s">
        <v>277</v>
      </c>
      <c r="F94" s="28" t="s">
        <v>297</v>
      </c>
      <c r="G94" s="31" t="s">
        <v>10</v>
      </c>
      <c r="H94" s="5">
        <f>H93-B94</f>
        <v>-1000</v>
      </c>
      <c r="I94" s="23">
        <f t="shared" si="4"/>
        <v>1.0101010101010102</v>
      </c>
      <c r="J94" s="16"/>
      <c r="K94" s="2">
        <v>495</v>
      </c>
    </row>
    <row r="95" spans="2:11" ht="12.75">
      <c r="B95" s="8">
        <v>1000</v>
      </c>
      <c r="C95" s="1" t="s">
        <v>325</v>
      </c>
      <c r="D95" s="13" t="s">
        <v>9</v>
      </c>
      <c r="E95" s="1" t="s">
        <v>277</v>
      </c>
      <c r="F95" s="28" t="s">
        <v>297</v>
      </c>
      <c r="G95" s="28" t="s">
        <v>12</v>
      </c>
      <c r="H95" s="5">
        <f>H94-B95</f>
        <v>-2000</v>
      </c>
      <c r="I95" s="23">
        <f aca="true" t="shared" si="10" ref="I95:I158">+B95/K95</f>
        <v>2.0202020202020203</v>
      </c>
      <c r="K95" s="2">
        <v>495</v>
      </c>
    </row>
    <row r="96" spans="1:11" s="47" customFormat="1" ht="12.75">
      <c r="A96" s="12"/>
      <c r="B96" s="213">
        <f>SUM(B93:B95)</f>
        <v>2000</v>
      </c>
      <c r="C96" s="12"/>
      <c r="D96" s="12"/>
      <c r="E96" s="12" t="s">
        <v>277</v>
      </c>
      <c r="F96" s="19"/>
      <c r="G96" s="19"/>
      <c r="H96" s="44">
        <v>0</v>
      </c>
      <c r="I96" s="46">
        <f t="shared" si="10"/>
        <v>4.040404040404041</v>
      </c>
      <c r="J96" s="46"/>
      <c r="K96" s="2">
        <v>495</v>
      </c>
    </row>
    <row r="97" spans="2:11" ht="12.75">
      <c r="B97" s="8"/>
      <c r="C97" s="13"/>
      <c r="F97" s="248"/>
      <c r="H97" s="5">
        <f>H96-B97</f>
        <v>0</v>
      </c>
      <c r="I97" s="23">
        <f t="shared" si="10"/>
        <v>0</v>
      </c>
      <c r="J97" s="23"/>
      <c r="K97" s="2">
        <v>495</v>
      </c>
    </row>
    <row r="98" spans="2:11" ht="12.75">
      <c r="B98" s="8"/>
      <c r="C98" s="13"/>
      <c r="F98" s="248"/>
      <c r="H98" s="5">
        <f>H97-B98</f>
        <v>0</v>
      </c>
      <c r="I98" s="23">
        <f t="shared" si="10"/>
        <v>0</v>
      </c>
      <c r="J98" s="23"/>
      <c r="K98" s="2">
        <v>495</v>
      </c>
    </row>
    <row r="99" spans="2:11" ht="12.75">
      <c r="B99" s="8">
        <v>5000</v>
      </c>
      <c r="C99" s="13" t="s">
        <v>326</v>
      </c>
      <c r="D99" s="13" t="s">
        <v>9</v>
      </c>
      <c r="E99" s="13" t="s">
        <v>142</v>
      </c>
      <c r="F99" s="28" t="s">
        <v>297</v>
      </c>
      <c r="G99" s="28" t="s">
        <v>12</v>
      </c>
      <c r="H99" s="5">
        <f>H98-B99</f>
        <v>-5000</v>
      </c>
      <c r="I99" s="23">
        <f t="shared" si="10"/>
        <v>10.1010101010101</v>
      </c>
      <c r="K99" s="2">
        <v>495</v>
      </c>
    </row>
    <row r="100" spans="1:11" s="47" customFormat="1" ht="12.75">
      <c r="A100" s="12"/>
      <c r="B100" s="213">
        <f>SUM(B99)</f>
        <v>5000</v>
      </c>
      <c r="C100" s="12" t="s">
        <v>142</v>
      </c>
      <c r="D100" s="12"/>
      <c r="E100" s="12"/>
      <c r="F100" s="19"/>
      <c r="G100" s="19"/>
      <c r="H100" s="44">
        <v>0</v>
      </c>
      <c r="I100" s="46">
        <f t="shared" si="10"/>
        <v>10.1010101010101</v>
      </c>
      <c r="J100" s="46"/>
      <c r="K100" s="2">
        <v>495</v>
      </c>
    </row>
    <row r="101" spans="2:11" ht="12.75">
      <c r="B101" s="8"/>
      <c r="C101" s="13"/>
      <c r="H101" s="5">
        <f>H100-B101</f>
        <v>0</v>
      </c>
      <c r="I101" s="23">
        <f t="shared" si="10"/>
        <v>0</v>
      </c>
      <c r="J101" s="23"/>
      <c r="K101" s="2">
        <v>495</v>
      </c>
    </row>
    <row r="102" spans="2:11" ht="12.75">
      <c r="B102" s="8"/>
      <c r="C102" s="13"/>
      <c r="H102" s="5">
        <f>H101-B102</f>
        <v>0</v>
      </c>
      <c r="I102" s="23">
        <f t="shared" si="10"/>
        <v>0</v>
      </c>
      <c r="J102" s="23"/>
      <c r="K102" s="2">
        <v>495</v>
      </c>
    </row>
    <row r="103" spans="2:11" ht="12.75">
      <c r="B103" s="8"/>
      <c r="C103" s="13"/>
      <c r="F103" s="248"/>
      <c r="H103" s="5">
        <f>H102-B103</f>
        <v>0</v>
      </c>
      <c r="I103" s="23">
        <f t="shared" si="10"/>
        <v>0</v>
      </c>
      <c r="J103" s="23"/>
      <c r="K103" s="2">
        <v>495</v>
      </c>
    </row>
    <row r="104" spans="2:11" ht="12.75">
      <c r="B104" s="8"/>
      <c r="C104" s="13"/>
      <c r="H104" s="5">
        <f>H103-B104</f>
        <v>0</v>
      </c>
      <c r="I104" s="23">
        <f t="shared" si="10"/>
        <v>0</v>
      </c>
      <c r="J104" s="23"/>
      <c r="K104" s="2">
        <v>495</v>
      </c>
    </row>
    <row r="105" spans="1:11" s="47" customFormat="1" ht="12.75">
      <c r="A105" s="12"/>
      <c r="B105" s="213">
        <f>+B113+B120+B131+B135</f>
        <v>43200</v>
      </c>
      <c r="C105" s="51" t="s">
        <v>25</v>
      </c>
      <c r="D105" s="54" t="s">
        <v>127</v>
      </c>
      <c r="E105" s="51" t="s">
        <v>26</v>
      </c>
      <c r="F105" s="52" t="s">
        <v>27</v>
      </c>
      <c r="G105" s="53" t="s">
        <v>24</v>
      </c>
      <c r="H105" s="44"/>
      <c r="I105" s="46">
        <f t="shared" si="10"/>
        <v>87.27272727272727</v>
      </c>
      <c r="J105" s="46"/>
      <c r="K105" s="2">
        <v>495</v>
      </c>
    </row>
    <row r="106" spans="2:11" ht="12.75">
      <c r="B106" s="8"/>
      <c r="H106" s="5">
        <v>0</v>
      </c>
      <c r="I106" s="23">
        <f t="shared" si="10"/>
        <v>0</v>
      </c>
      <c r="K106" s="2">
        <v>495</v>
      </c>
    </row>
    <row r="107" spans="2:11" ht="12.75">
      <c r="B107" s="8">
        <v>2500</v>
      </c>
      <c r="C107" s="34" t="s">
        <v>0</v>
      </c>
      <c r="D107" s="1" t="s">
        <v>9</v>
      </c>
      <c r="E107" s="1" t="s">
        <v>327</v>
      </c>
      <c r="F107" s="248" t="s">
        <v>328</v>
      </c>
      <c r="G107" s="28" t="s">
        <v>12</v>
      </c>
      <c r="H107" s="5">
        <f aca="true" t="shared" si="11" ref="H107:H112">H106-B107</f>
        <v>-2500</v>
      </c>
      <c r="I107" s="23">
        <f t="shared" si="10"/>
        <v>5.05050505050505</v>
      </c>
      <c r="J107" s="23"/>
      <c r="K107" s="2">
        <v>495</v>
      </c>
    </row>
    <row r="108" spans="2:11" ht="12.75">
      <c r="B108" s="142">
        <v>2500</v>
      </c>
      <c r="C108" s="13" t="s">
        <v>0</v>
      </c>
      <c r="D108" s="13" t="s">
        <v>9</v>
      </c>
      <c r="E108" s="13" t="s">
        <v>327</v>
      </c>
      <c r="F108" s="248" t="s">
        <v>329</v>
      </c>
      <c r="G108" s="31" t="s">
        <v>13</v>
      </c>
      <c r="H108" s="5">
        <f t="shared" si="11"/>
        <v>-5000</v>
      </c>
      <c r="I108" s="23">
        <f t="shared" si="10"/>
        <v>5.05050505050505</v>
      </c>
      <c r="J108" s="23"/>
      <c r="K108" s="2">
        <v>495</v>
      </c>
    </row>
    <row r="109" spans="2:11" ht="12.75">
      <c r="B109" s="8">
        <v>2500</v>
      </c>
      <c r="C109" s="13" t="s">
        <v>0</v>
      </c>
      <c r="D109" s="1" t="s">
        <v>9</v>
      </c>
      <c r="E109" s="1" t="s">
        <v>327</v>
      </c>
      <c r="F109" s="248" t="s">
        <v>330</v>
      </c>
      <c r="G109" s="28" t="s">
        <v>14</v>
      </c>
      <c r="H109" s="5">
        <f t="shared" si="11"/>
        <v>-7500</v>
      </c>
      <c r="I109" s="23">
        <f t="shared" si="10"/>
        <v>5.05050505050505</v>
      </c>
      <c r="J109" s="23"/>
      <c r="K109" s="2">
        <v>495</v>
      </c>
    </row>
    <row r="110" spans="2:11" ht="12.75">
      <c r="B110" s="8">
        <v>2500</v>
      </c>
      <c r="C110" s="13" t="s">
        <v>0</v>
      </c>
      <c r="D110" s="1" t="s">
        <v>9</v>
      </c>
      <c r="E110" s="1" t="s">
        <v>327</v>
      </c>
      <c r="F110" s="248" t="s">
        <v>331</v>
      </c>
      <c r="G110" s="28" t="s">
        <v>307</v>
      </c>
      <c r="H110" s="5">
        <f t="shared" si="11"/>
        <v>-10000</v>
      </c>
      <c r="I110" s="23">
        <f t="shared" si="10"/>
        <v>5.05050505050505</v>
      </c>
      <c r="J110" s="23"/>
      <c r="K110" s="2">
        <v>495</v>
      </c>
    </row>
    <row r="111" spans="2:11" ht="12.75">
      <c r="B111" s="8">
        <v>2500</v>
      </c>
      <c r="C111" s="13" t="s">
        <v>0</v>
      </c>
      <c r="D111" s="1" t="s">
        <v>9</v>
      </c>
      <c r="E111" s="1" t="s">
        <v>327</v>
      </c>
      <c r="F111" s="248" t="s">
        <v>332</v>
      </c>
      <c r="G111" s="28" t="s">
        <v>333</v>
      </c>
      <c r="H111" s="5">
        <f t="shared" si="11"/>
        <v>-12500</v>
      </c>
      <c r="I111" s="23">
        <f t="shared" si="10"/>
        <v>5.05050505050505</v>
      </c>
      <c r="J111" s="23"/>
      <c r="K111" s="2">
        <v>495</v>
      </c>
    </row>
    <row r="112" spans="2:11" ht="12.75">
      <c r="B112" s="8">
        <v>2500</v>
      </c>
      <c r="C112" s="13" t="s">
        <v>0</v>
      </c>
      <c r="D112" s="1" t="s">
        <v>9</v>
      </c>
      <c r="E112" s="1" t="s">
        <v>327</v>
      </c>
      <c r="F112" s="248" t="s">
        <v>334</v>
      </c>
      <c r="G112" s="28" t="s">
        <v>335</v>
      </c>
      <c r="H112" s="5">
        <f t="shared" si="11"/>
        <v>-15000</v>
      </c>
      <c r="I112" s="23">
        <f t="shared" si="10"/>
        <v>5.05050505050505</v>
      </c>
      <c r="J112" s="23"/>
      <c r="K112" s="2">
        <v>495</v>
      </c>
    </row>
    <row r="113" spans="1:11" s="47" customFormat="1" ht="12.75">
      <c r="A113" s="12"/>
      <c r="B113" s="213">
        <f>SUM(B107:B112)</f>
        <v>15000</v>
      </c>
      <c r="C113" s="12" t="s">
        <v>0</v>
      </c>
      <c r="D113" s="12"/>
      <c r="E113" s="12"/>
      <c r="F113" s="19"/>
      <c r="G113" s="19"/>
      <c r="H113" s="44">
        <v>0</v>
      </c>
      <c r="I113" s="46">
        <f t="shared" si="10"/>
        <v>30.303030303030305</v>
      </c>
      <c r="K113" s="2">
        <v>495</v>
      </c>
    </row>
    <row r="114" spans="2:11" ht="12.75">
      <c r="B114" s="8"/>
      <c r="H114" s="5">
        <f aca="true" t="shared" si="12" ref="H114:H119">H113-B114</f>
        <v>0</v>
      </c>
      <c r="I114" s="23">
        <f t="shared" si="10"/>
        <v>0</v>
      </c>
      <c r="K114" s="2">
        <v>495</v>
      </c>
    </row>
    <row r="115" spans="2:11" ht="12.75">
      <c r="B115" s="8"/>
      <c r="H115" s="5">
        <f t="shared" si="12"/>
        <v>0</v>
      </c>
      <c r="I115" s="23">
        <f t="shared" si="10"/>
        <v>0</v>
      </c>
      <c r="K115" s="2">
        <v>495</v>
      </c>
    </row>
    <row r="116" spans="2:11" ht="12.75">
      <c r="B116" s="142">
        <v>3500</v>
      </c>
      <c r="C116" s="13" t="s">
        <v>336</v>
      </c>
      <c r="D116" s="13" t="s">
        <v>9</v>
      </c>
      <c r="E116" s="36" t="s">
        <v>15</v>
      </c>
      <c r="F116" s="248" t="s">
        <v>337</v>
      </c>
      <c r="G116" s="37" t="s">
        <v>12</v>
      </c>
      <c r="H116" s="5">
        <f t="shared" si="12"/>
        <v>-3500</v>
      </c>
      <c r="I116" s="23">
        <f t="shared" si="10"/>
        <v>7.070707070707071</v>
      </c>
      <c r="K116" s="2">
        <v>495</v>
      </c>
    </row>
    <row r="117" spans="2:11" ht="12.75">
      <c r="B117" s="8">
        <v>1500</v>
      </c>
      <c r="C117" s="1" t="s">
        <v>338</v>
      </c>
      <c r="D117" s="13" t="s">
        <v>9</v>
      </c>
      <c r="E117" s="1" t="s">
        <v>15</v>
      </c>
      <c r="F117" s="248" t="s">
        <v>339</v>
      </c>
      <c r="G117" s="28" t="s">
        <v>292</v>
      </c>
      <c r="H117" s="5">
        <f t="shared" si="12"/>
        <v>-5000</v>
      </c>
      <c r="I117" s="23">
        <f t="shared" si="10"/>
        <v>3.0303030303030303</v>
      </c>
      <c r="K117" s="2">
        <v>495</v>
      </c>
    </row>
    <row r="118" spans="2:11" ht="12.75">
      <c r="B118" s="8">
        <v>1500</v>
      </c>
      <c r="C118" s="1" t="s">
        <v>340</v>
      </c>
      <c r="D118" s="13" t="s">
        <v>9</v>
      </c>
      <c r="E118" s="1" t="s">
        <v>15</v>
      </c>
      <c r="F118" s="248" t="s">
        <v>341</v>
      </c>
      <c r="G118" s="28" t="s">
        <v>333</v>
      </c>
      <c r="H118" s="5">
        <f t="shared" si="12"/>
        <v>-6500</v>
      </c>
      <c r="I118" s="23">
        <f t="shared" si="10"/>
        <v>3.0303030303030303</v>
      </c>
      <c r="K118" s="2">
        <v>495</v>
      </c>
    </row>
    <row r="119" spans="2:11" ht="12.75">
      <c r="B119" s="8">
        <v>3000</v>
      </c>
      <c r="C119" s="1" t="s">
        <v>342</v>
      </c>
      <c r="D119" s="13" t="s">
        <v>9</v>
      </c>
      <c r="E119" s="1" t="s">
        <v>15</v>
      </c>
      <c r="F119" s="248" t="s">
        <v>343</v>
      </c>
      <c r="G119" s="28" t="s">
        <v>333</v>
      </c>
      <c r="H119" s="5">
        <f t="shared" si="12"/>
        <v>-9500</v>
      </c>
      <c r="I119" s="23">
        <f t="shared" si="10"/>
        <v>6.0606060606060606</v>
      </c>
      <c r="K119" s="2">
        <v>495</v>
      </c>
    </row>
    <row r="120" spans="1:11" s="47" customFormat="1" ht="12.75">
      <c r="A120" s="12"/>
      <c r="B120" s="213">
        <f>SUM(B116:B119)</f>
        <v>9500</v>
      </c>
      <c r="C120" s="12" t="s">
        <v>16</v>
      </c>
      <c r="D120" s="12"/>
      <c r="E120" s="12"/>
      <c r="F120" s="19"/>
      <c r="G120" s="19"/>
      <c r="H120" s="44">
        <v>0</v>
      </c>
      <c r="I120" s="46">
        <f t="shared" si="10"/>
        <v>19.19191919191919</v>
      </c>
      <c r="K120" s="2">
        <v>495</v>
      </c>
    </row>
    <row r="121" spans="2:11" ht="12.75">
      <c r="B121" s="8"/>
      <c r="H121" s="5">
        <f aca="true" t="shared" si="13" ref="H121:H130">H120-B121</f>
        <v>0</v>
      </c>
      <c r="I121" s="23">
        <f t="shared" si="10"/>
        <v>0</v>
      </c>
      <c r="K121" s="2">
        <v>495</v>
      </c>
    </row>
    <row r="122" spans="2:11" ht="12.75">
      <c r="B122" s="250"/>
      <c r="H122" s="5">
        <f t="shared" si="13"/>
        <v>0</v>
      </c>
      <c r="I122" s="23">
        <f t="shared" si="10"/>
        <v>0</v>
      </c>
      <c r="K122" s="2">
        <v>495</v>
      </c>
    </row>
    <row r="123" spans="1:11" ht="12.75">
      <c r="A123" s="13"/>
      <c r="B123" s="142">
        <v>1400</v>
      </c>
      <c r="C123" s="13" t="s">
        <v>17</v>
      </c>
      <c r="D123" s="13" t="s">
        <v>9</v>
      </c>
      <c r="E123" s="13" t="s">
        <v>18</v>
      </c>
      <c r="F123" s="248" t="s">
        <v>344</v>
      </c>
      <c r="G123" s="31" t="s">
        <v>12</v>
      </c>
      <c r="H123" s="5">
        <f t="shared" si="13"/>
        <v>-1400</v>
      </c>
      <c r="I123" s="23">
        <f t="shared" si="10"/>
        <v>2.8282828282828283</v>
      </c>
      <c r="J123" s="16"/>
      <c r="K123" s="2">
        <v>495</v>
      </c>
    </row>
    <row r="124" spans="2:11" ht="12.75">
      <c r="B124" s="8">
        <v>1200</v>
      </c>
      <c r="C124" s="13" t="s">
        <v>17</v>
      </c>
      <c r="D124" s="13" t="s">
        <v>9</v>
      </c>
      <c r="E124" s="1" t="s">
        <v>18</v>
      </c>
      <c r="F124" s="248" t="s">
        <v>344</v>
      </c>
      <c r="G124" s="28" t="s">
        <v>13</v>
      </c>
      <c r="H124" s="5">
        <f t="shared" si="13"/>
        <v>-2600</v>
      </c>
      <c r="I124" s="23">
        <f t="shared" si="10"/>
        <v>2.4242424242424243</v>
      </c>
      <c r="K124" s="2">
        <v>495</v>
      </c>
    </row>
    <row r="125" spans="2:11" ht="12.75">
      <c r="B125" s="8">
        <v>1700</v>
      </c>
      <c r="C125" s="1" t="s">
        <v>17</v>
      </c>
      <c r="D125" s="13" t="s">
        <v>9</v>
      </c>
      <c r="E125" s="1" t="s">
        <v>18</v>
      </c>
      <c r="F125" s="248" t="s">
        <v>344</v>
      </c>
      <c r="G125" s="28" t="s">
        <v>14</v>
      </c>
      <c r="H125" s="5">
        <f t="shared" si="13"/>
        <v>-4300</v>
      </c>
      <c r="I125" s="23">
        <f t="shared" si="10"/>
        <v>3.4343434343434343</v>
      </c>
      <c r="K125" s="2">
        <v>495</v>
      </c>
    </row>
    <row r="126" spans="2:11" ht="12.75">
      <c r="B126" s="8">
        <v>1500</v>
      </c>
      <c r="C126" s="1" t="s">
        <v>17</v>
      </c>
      <c r="D126" s="13" t="s">
        <v>9</v>
      </c>
      <c r="E126" s="1" t="s">
        <v>18</v>
      </c>
      <c r="F126" s="248" t="s">
        <v>344</v>
      </c>
      <c r="G126" s="28" t="s">
        <v>292</v>
      </c>
      <c r="H126" s="5">
        <f t="shared" si="13"/>
        <v>-5800</v>
      </c>
      <c r="I126" s="23">
        <f t="shared" si="10"/>
        <v>3.0303030303030303</v>
      </c>
      <c r="K126" s="2">
        <v>495</v>
      </c>
    </row>
    <row r="127" spans="2:11" ht="12.75">
      <c r="B127" s="8">
        <v>1600</v>
      </c>
      <c r="C127" s="1" t="s">
        <v>17</v>
      </c>
      <c r="D127" s="13" t="s">
        <v>9</v>
      </c>
      <c r="E127" s="1" t="s">
        <v>18</v>
      </c>
      <c r="F127" s="248" t="s">
        <v>344</v>
      </c>
      <c r="G127" s="28" t="s">
        <v>307</v>
      </c>
      <c r="H127" s="5">
        <f t="shared" si="13"/>
        <v>-7400</v>
      </c>
      <c r="I127" s="23">
        <f t="shared" si="10"/>
        <v>3.2323232323232323</v>
      </c>
      <c r="K127" s="2">
        <v>495</v>
      </c>
    </row>
    <row r="128" spans="2:11" ht="12.75">
      <c r="B128" s="8">
        <v>1100</v>
      </c>
      <c r="C128" s="1" t="s">
        <v>17</v>
      </c>
      <c r="D128" s="13" t="s">
        <v>9</v>
      </c>
      <c r="E128" s="1" t="s">
        <v>18</v>
      </c>
      <c r="F128" s="248" t="s">
        <v>344</v>
      </c>
      <c r="G128" s="28" t="s">
        <v>333</v>
      </c>
      <c r="H128" s="5">
        <f t="shared" si="13"/>
        <v>-8500</v>
      </c>
      <c r="I128" s="23">
        <f t="shared" si="10"/>
        <v>2.2222222222222223</v>
      </c>
      <c r="K128" s="2">
        <v>495</v>
      </c>
    </row>
    <row r="129" spans="2:11" ht="12.75">
      <c r="B129" s="8">
        <v>600</v>
      </c>
      <c r="C129" s="1" t="s">
        <v>17</v>
      </c>
      <c r="D129" s="13" t="s">
        <v>9</v>
      </c>
      <c r="E129" s="1" t="s">
        <v>18</v>
      </c>
      <c r="F129" s="248" t="s">
        <v>344</v>
      </c>
      <c r="G129" s="28" t="s">
        <v>335</v>
      </c>
      <c r="H129" s="5">
        <f t="shared" si="13"/>
        <v>-9100</v>
      </c>
      <c r="I129" s="23">
        <f t="shared" si="10"/>
        <v>1.2121212121212122</v>
      </c>
      <c r="K129" s="2">
        <v>495</v>
      </c>
    </row>
    <row r="130" spans="2:11" ht="12.75">
      <c r="B130" s="8">
        <v>600</v>
      </c>
      <c r="C130" s="1" t="s">
        <v>17</v>
      </c>
      <c r="D130" s="13" t="s">
        <v>9</v>
      </c>
      <c r="E130" s="1" t="s">
        <v>18</v>
      </c>
      <c r="F130" s="248" t="s">
        <v>344</v>
      </c>
      <c r="G130" s="28" t="s">
        <v>345</v>
      </c>
      <c r="H130" s="5">
        <f t="shared" si="13"/>
        <v>-9700</v>
      </c>
      <c r="I130" s="23">
        <f t="shared" si="10"/>
        <v>1.2121212121212122</v>
      </c>
      <c r="K130" s="2">
        <v>495</v>
      </c>
    </row>
    <row r="131" spans="1:11" s="47" customFormat="1" ht="12.75">
      <c r="A131" s="12"/>
      <c r="B131" s="213">
        <f>SUM(B123:B130)</f>
        <v>9700</v>
      </c>
      <c r="C131" s="12"/>
      <c r="D131" s="12"/>
      <c r="E131" s="12" t="s">
        <v>18</v>
      </c>
      <c r="F131" s="19"/>
      <c r="G131" s="19"/>
      <c r="H131" s="44">
        <v>0</v>
      </c>
      <c r="I131" s="46">
        <f t="shared" si="10"/>
        <v>19.595959595959595</v>
      </c>
      <c r="K131" s="2">
        <v>495</v>
      </c>
    </row>
    <row r="132" spans="2:11" ht="12.75">
      <c r="B132" s="8"/>
      <c r="H132" s="5">
        <f>H131-B132</f>
        <v>0</v>
      </c>
      <c r="I132" s="23">
        <f t="shared" si="10"/>
        <v>0</v>
      </c>
      <c r="K132" s="2">
        <v>495</v>
      </c>
    </row>
    <row r="133" spans="2:11" ht="12.75">
      <c r="B133" s="8"/>
      <c r="H133" s="5">
        <f>H132-B133</f>
        <v>0</v>
      </c>
      <c r="I133" s="23">
        <f t="shared" si="10"/>
        <v>0</v>
      </c>
      <c r="K133" s="2">
        <v>495</v>
      </c>
    </row>
    <row r="134" spans="2:11" ht="12.75">
      <c r="B134" s="142">
        <v>9000</v>
      </c>
      <c r="C134" s="13" t="s">
        <v>346</v>
      </c>
      <c r="D134" s="13" t="s">
        <v>9</v>
      </c>
      <c r="E134" s="13" t="s">
        <v>15</v>
      </c>
      <c r="F134" s="248" t="s">
        <v>347</v>
      </c>
      <c r="G134" s="31" t="s">
        <v>348</v>
      </c>
      <c r="H134" s="5">
        <f>H133-B134</f>
        <v>-9000</v>
      </c>
      <c r="I134" s="23">
        <f t="shared" si="10"/>
        <v>18.181818181818183</v>
      </c>
      <c r="K134" s="2">
        <v>495</v>
      </c>
    </row>
    <row r="135" spans="1:11" s="47" customFormat="1" ht="12.75">
      <c r="A135" s="12"/>
      <c r="B135" s="213">
        <f>SUM(B134:B134)</f>
        <v>9000</v>
      </c>
      <c r="C135" s="12" t="s">
        <v>19</v>
      </c>
      <c r="D135" s="12"/>
      <c r="E135" s="12"/>
      <c r="F135" s="19"/>
      <c r="G135" s="19"/>
      <c r="H135" s="44">
        <v>0</v>
      </c>
      <c r="I135" s="46">
        <f t="shared" si="10"/>
        <v>18.181818181818183</v>
      </c>
      <c r="K135" s="2">
        <v>495</v>
      </c>
    </row>
    <row r="136" spans="2:11" ht="12.75">
      <c r="B136" s="8"/>
      <c r="H136" s="5">
        <f>H135-B136</f>
        <v>0</v>
      </c>
      <c r="I136" s="23">
        <f t="shared" si="10"/>
        <v>0</v>
      </c>
      <c r="K136" s="2">
        <v>495</v>
      </c>
    </row>
    <row r="137" spans="2:11" ht="12.75">
      <c r="B137" s="8"/>
      <c r="H137" s="5">
        <f>H136-B137</f>
        <v>0</v>
      </c>
      <c r="I137" s="23">
        <f t="shared" si="10"/>
        <v>0</v>
      </c>
      <c r="K137" s="2">
        <v>495</v>
      </c>
    </row>
    <row r="138" spans="2:11" ht="12.75">
      <c r="B138" s="8"/>
      <c r="H138" s="5">
        <f>H137-B138</f>
        <v>0</v>
      </c>
      <c r="I138" s="23">
        <f t="shared" si="10"/>
        <v>0</v>
      </c>
      <c r="K138" s="2">
        <v>495</v>
      </c>
    </row>
    <row r="139" spans="2:11" ht="12.75">
      <c r="B139" s="8"/>
      <c r="H139" s="5">
        <f>H138-B139</f>
        <v>0</v>
      </c>
      <c r="I139" s="23">
        <f t="shared" si="10"/>
        <v>0</v>
      </c>
      <c r="K139" s="2">
        <v>495</v>
      </c>
    </row>
    <row r="140" spans="1:11" s="47" customFormat="1" ht="12.75">
      <c r="A140" s="12"/>
      <c r="B140" s="213">
        <f>+B145+B154+B160+B165</f>
        <v>22700</v>
      </c>
      <c r="C140" s="51" t="s">
        <v>45</v>
      </c>
      <c r="D140" s="54" t="s">
        <v>98</v>
      </c>
      <c r="E140" s="51" t="s">
        <v>43</v>
      </c>
      <c r="F140" s="52" t="s">
        <v>44</v>
      </c>
      <c r="G140" s="53" t="s">
        <v>24</v>
      </c>
      <c r="H140" s="44"/>
      <c r="I140" s="46">
        <f t="shared" si="10"/>
        <v>45.85858585858586</v>
      </c>
      <c r="J140" s="46"/>
      <c r="K140" s="2">
        <v>495</v>
      </c>
    </row>
    <row r="141" spans="2:11" ht="12.75">
      <c r="B141" s="8"/>
      <c r="H141" s="5">
        <f>H140-B141</f>
        <v>0</v>
      </c>
      <c r="I141" s="23">
        <f t="shared" si="10"/>
        <v>0</v>
      </c>
      <c r="K141" s="2">
        <v>495</v>
      </c>
    </row>
    <row r="142" spans="2:11" ht="12.75">
      <c r="B142" s="8">
        <v>2500</v>
      </c>
      <c r="C142" s="34" t="s">
        <v>0</v>
      </c>
      <c r="D142" s="1" t="s">
        <v>9</v>
      </c>
      <c r="E142" s="1" t="s">
        <v>28</v>
      </c>
      <c r="F142" s="65" t="s">
        <v>97</v>
      </c>
      <c r="G142" s="28" t="s">
        <v>11</v>
      </c>
      <c r="H142" s="5">
        <f>H141-B142</f>
        <v>-2500</v>
      </c>
      <c r="I142" s="23">
        <f t="shared" si="10"/>
        <v>5.05050505050505</v>
      </c>
      <c r="J142" s="23"/>
      <c r="K142" s="2">
        <v>495</v>
      </c>
    </row>
    <row r="143" spans="2:11" ht="12.75">
      <c r="B143" s="8">
        <v>2500</v>
      </c>
      <c r="C143" s="34" t="s">
        <v>0</v>
      </c>
      <c r="D143" s="1" t="s">
        <v>9</v>
      </c>
      <c r="E143" s="1" t="s">
        <v>28</v>
      </c>
      <c r="F143" s="55" t="s">
        <v>29</v>
      </c>
      <c r="G143" s="28" t="s">
        <v>12</v>
      </c>
      <c r="H143" s="5">
        <f>H142-B143</f>
        <v>-5000</v>
      </c>
      <c r="I143" s="23">
        <f t="shared" si="10"/>
        <v>5.05050505050505</v>
      </c>
      <c r="J143" s="23"/>
      <c r="K143" s="2">
        <v>495</v>
      </c>
    </row>
    <row r="144" spans="2:11" ht="12.75">
      <c r="B144" s="142">
        <v>2500</v>
      </c>
      <c r="C144" s="13" t="s">
        <v>0</v>
      </c>
      <c r="D144" s="13" t="s">
        <v>9</v>
      </c>
      <c r="E144" s="13" t="s">
        <v>28</v>
      </c>
      <c r="F144" s="55" t="s">
        <v>30</v>
      </c>
      <c r="G144" s="31" t="s">
        <v>13</v>
      </c>
      <c r="H144" s="5">
        <f>H143-B144</f>
        <v>-7500</v>
      </c>
      <c r="I144" s="23">
        <f t="shared" si="10"/>
        <v>5.05050505050505</v>
      </c>
      <c r="J144" s="23"/>
      <c r="K144" s="2">
        <v>495</v>
      </c>
    </row>
    <row r="145" spans="1:11" s="47" customFormat="1" ht="12.75">
      <c r="A145" s="12"/>
      <c r="B145" s="242">
        <f>SUM(B142:B144)</f>
        <v>7500</v>
      </c>
      <c r="C145" s="12" t="s">
        <v>0</v>
      </c>
      <c r="D145" s="12"/>
      <c r="E145" s="12"/>
      <c r="F145" s="19"/>
      <c r="G145" s="19"/>
      <c r="H145" s="44">
        <v>0</v>
      </c>
      <c r="I145" s="46">
        <f t="shared" si="10"/>
        <v>15.151515151515152</v>
      </c>
      <c r="K145" s="2">
        <v>495</v>
      </c>
    </row>
    <row r="146" spans="2:11" ht="12.75">
      <c r="B146" s="243"/>
      <c r="H146" s="5">
        <f aca="true" t="shared" si="14" ref="H146:H153">H145-B146</f>
        <v>0</v>
      </c>
      <c r="I146" s="23">
        <f t="shared" si="10"/>
        <v>0</v>
      </c>
      <c r="K146" s="2">
        <v>495</v>
      </c>
    </row>
    <row r="147" spans="2:11" ht="12.75">
      <c r="B147" s="8"/>
      <c r="H147" s="5">
        <f t="shared" si="14"/>
        <v>0</v>
      </c>
      <c r="I147" s="23">
        <f t="shared" si="10"/>
        <v>0</v>
      </c>
      <c r="K147" s="2">
        <v>495</v>
      </c>
    </row>
    <row r="148" spans="2:11" ht="12.75">
      <c r="B148" s="142">
        <v>2000</v>
      </c>
      <c r="C148" s="34" t="s">
        <v>33</v>
      </c>
      <c r="D148" s="13" t="s">
        <v>9</v>
      </c>
      <c r="E148" s="34" t="s">
        <v>15</v>
      </c>
      <c r="F148" s="28" t="s">
        <v>34</v>
      </c>
      <c r="G148" s="32" t="s">
        <v>12</v>
      </c>
      <c r="H148" s="5">
        <f t="shared" si="14"/>
        <v>-2000</v>
      </c>
      <c r="I148" s="23">
        <f t="shared" si="10"/>
        <v>4.040404040404041</v>
      </c>
      <c r="K148" s="2">
        <v>495</v>
      </c>
    </row>
    <row r="149" spans="2:11" ht="12.75">
      <c r="B149" s="142">
        <v>500</v>
      </c>
      <c r="C149" s="13" t="s">
        <v>35</v>
      </c>
      <c r="D149" s="13" t="s">
        <v>9</v>
      </c>
      <c r="E149" s="36" t="s">
        <v>15</v>
      </c>
      <c r="F149" s="28" t="s">
        <v>36</v>
      </c>
      <c r="G149" s="37" t="s">
        <v>12</v>
      </c>
      <c r="H149" s="5">
        <f t="shared" si="14"/>
        <v>-2500</v>
      </c>
      <c r="I149" s="23">
        <f t="shared" si="10"/>
        <v>1.0101010101010102</v>
      </c>
      <c r="K149" s="2">
        <v>495</v>
      </c>
    </row>
    <row r="150" spans="2:11" ht="12.75">
      <c r="B150" s="142">
        <v>500</v>
      </c>
      <c r="C150" s="13" t="s">
        <v>37</v>
      </c>
      <c r="D150" s="13" t="s">
        <v>9</v>
      </c>
      <c r="E150" s="36" t="s">
        <v>15</v>
      </c>
      <c r="F150" s="28" t="s">
        <v>36</v>
      </c>
      <c r="G150" s="37" t="s">
        <v>12</v>
      </c>
      <c r="H150" s="5">
        <f t="shared" si="14"/>
        <v>-3000</v>
      </c>
      <c r="I150" s="23">
        <f t="shared" si="10"/>
        <v>1.0101010101010102</v>
      </c>
      <c r="K150" s="2">
        <v>495</v>
      </c>
    </row>
    <row r="151" spans="2:11" ht="12.75">
      <c r="B151" s="8">
        <v>1000</v>
      </c>
      <c r="C151" s="13" t="s">
        <v>38</v>
      </c>
      <c r="D151" s="13" t="s">
        <v>9</v>
      </c>
      <c r="E151" s="1" t="s">
        <v>15</v>
      </c>
      <c r="F151" s="28" t="s">
        <v>36</v>
      </c>
      <c r="G151" s="28" t="s">
        <v>13</v>
      </c>
      <c r="H151" s="5">
        <f t="shared" si="14"/>
        <v>-4000</v>
      </c>
      <c r="I151" s="23">
        <f t="shared" si="10"/>
        <v>2.0202020202020203</v>
      </c>
      <c r="K151" s="2">
        <v>495</v>
      </c>
    </row>
    <row r="152" spans="2:11" ht="12.75">
      <c r="B152" s="8">
        <v>1000</v>
      </c>
      <c r="C152" s="1" t="s">
        <v>39</v>
      </c>
      <c r="D152" s="13" t="s">
        <v>9</v>
      </c>
      <c r="E152" s="1" t="s">
        <v>15</v>
      </c>
      <c r="F152" s="28" t="s">
        <v>36</v>
      </c>
      <c r="G152" s="28" t="s">
        <v>13</v>
      </c>
      <c r="H152" s="5">
        <f t="shared" si="14"/>
        <v>-5000</v>
      </c>
      <c r="I152" s="23">
        <f t="shared" si="10"/>
        <v>2.0202020202020203</v>
      </c>
      <c r="K152" s="2">
        <v>495</v>
      </c>
    </row>
    <row r="153" spans="2:11" ht="12.75">
      <c r="B153" s="8">
        <v>2000</v>
      </c>
      <c r="C153" s="1" t="s">
        <v>40</v>
      </c>
      <c r="D153" s="13" t="s">
        <v>9</v>
      </c>
      <c r="E153" s="1" t="s">
        <v>15</v>
      </c>
      <c r="F153" s="28" t="s">
        <v>36</v>
      </c>
      <c r="G153" s="28" t="s">
        <v>14</v>
      </c>
      <c r="H153" s="5">
        <f t="shared" si="14"/>
        <v>-7000</v>
      </c>
      <c r="I153" s="42">
        <f t="shared" si="10"/>
        <v>4.040404040404041</v>
      </c>
      <c r="K153" s="2">
        <v>495</v>
      </c>
    </row>
    <row r="154" spans="1:254" s="47" customFormat="1" ht="12.75">
      <c r="A154" s="12"/>
      <c r="B154" s="213">
        <f>SUM(B148:B153)</f>
        <v>7000</v>
      </c>
      <c r="C154" s="12" t="s">
        <v>16</v>
      </c>
      <c r="D154" s="12"/>
      <c r="E154" s="12"/>
      <c r="F154" s="19"/>
      <c r="G154" s="19"/>
      <c r="H154" s="44">
        <v>0</v>
      </c>
      <c r="I154" s="46">
        <f t="shared" si="10"/>
        <v>14.141414141414142</v>
      </c>
      <c r="K154" s="2">
        <v>495</v>
      </c>
      <c r="IT154" s="47">
        <f>SUM(K154:IS154)</f>
        <v>495</v>
      </c>
    </row>
    <row r="155" spans="2:11" ht="12.75">
      <c r="B155" s="8"/>
      <c r="D155" s="13"/>
      <c r="H155" s="5">
        <f>H154-B155</f>
        <v>0</v>
      </c>
      <c r="I155" s="23">
        <f t="shared" si="10"/>
        <v>0</v>
      </c>
      <c r="K155" s="2">
        <v>495</v>
      </c>
    </row>
    <row r="156" spans="2:11" ht="12.75">
      <c r="B156" s="8"/>
      <c r="D156" s="13"/>
      <c r="H156" s="5">
        <f>H155-B156</f>
        <v>0</v>
      </c>
      <c r="I156" s="23">
        <f t="shared" si="10"/>
        <v>0</v>
      </c>
      <c r="K156" s="2">
        <v>495</v>
      </c>
    </row>
    <row r="157" spans="1:11" s="16" customFormat="1" ht="12.75">
      <c r="A157" s="13"/>
      <c r="B157" s="142">
        <v>1200</v>
      </c>
      <c r="C157" s="13" t="s">
        <v>17</v>
      </c>
      <c r="D157" s="13" t="s">
        <v>9</v>
      </c>
      <c r="E157" s="13" t="s">
        <v>18</v>
      </c>
      <c r="F157" s="28" t="s">
        <v>36</v>
      </c>
      <c r="G157" s="31" t="s">
        <v>12</v>
      </c>
      <c r="H157" s="5">
        <f>H156-B157</f>
        <v>-1200</v>
      </c>
      <c r="I157" s="23">
        <f>+B157/K157</f>
        <v>2.4242424242424243</v>
      </c>
      <c r="K157" s="2">
        <v>495</v>
      </c>
    </row>
    <row r="158" spans="2:12" ht="12.75">
      <c r="B158" s="244">
        <v>600</v>
      </c>
      <c r="C158" s="39" t="s">
        <v>17</v>
      </c>
      <c r="D158" s="13" t="s">
        <v>9</v>
      </c>
      <c r="E158" s="39" t="s">
        <v>18</v>
      </c>
      <c r="F158" s="28" t="s">
        <v>36</v>
      </c>
      <c r="G158" s="28" t="s">
        <v>13</v>
      </c>
      <c r="H158" s="5">
        <f>H157-B158</f>
        <v>-1800</v>
      </c>
      <c r="I158" s="23">
        <f t="shared" si="10"/>
        <v>1.2121212121212122</v>
      </c>
      <c r="J158" s="38"/>
      <c r="K158" s="2">
        <v>495</v>
      </c>
      <c r="L158" s="41">
        <v>500</v>
      </c>
    </row>
    <row r="159" spans="2:11" ht="12.75">
      <c r="B159" s="8">
        <v>400</v>
      </c>
      <c r="C159" s="1" t="s">
        <v>17</v>
      </c>
      <c r="D159" s="13" t="s">
        <v>9</v>
      </c>
      <c r="E159" s="1" t="s">
        <v>18</v>
      </c>
      <c r="F159" s="28" t="s">
        <v>36</v>
      </c>
      <c r="G159" s="28" t="s">
        <v>14</v>
      </c>
      <c r="H159" s="5">
        <f>H158-B159</f>
        <v>-2200</v>
      </c>
      <c r="I159" s="23">
        <f aca="true" t="shared" si="15" ref="I159:I222">+B159/K159</f>
        <v>0.8080808080808081</v>
      </c>
      <c r="K159" s="2">
        <v>495</v>
      </c>
    </row>
    <row r="160" spans="1:11" s="47" customFormat="1" ht="12.75">
      <c r="A160" s="12"/>
      <c r="B160" s="213">
        <f>SUM(B157:B159)</f>
        <v>2200</v>
      </c>
      <c r="C160" s="12"/>
      <c r="D160" s="12"/>
      <c r="E160" s="12" t="s">
        <v>18</v>
      </c>
      <c r="F160" s="19"/>
      <c r="G160" s="19"/>
      <c r="H160" s="44">
        <v>0</v>
      </c>
      <c r="I160" s="23">
        <f t="shared" si="15"/>
        <v>4.444444444444445</v>
      </c>
      <c r="K160" s="2">
        <v>495</v>
      </c>
    </row>
    <row r="161" spans="2:11" ht="12.75">
      <c r="B161" s="8"/>
      <c r="D161" s="13"/>
      <c r="H161" s="5">
        <f>H160-B161</f>
        <v>0</v>
      </c>
      <c r="I161" s="23">
        <f t="shared" si="15"/>
        <v>0</v>
      </c>
      <c r="K161" s="2">
        <v>495</v>
      </c>
    </row>
    <row r="162" spans="2:11" ht="12.75">
      <c r="B162" s="8"/>
      <c r="D162" s="13"/>
      <c r="H162" s="5">
        <f>H161-B162</f>
        <v>0</v>
      </c>
      <c r="I162" s="23">
        <f t="shared" si="15"/>
        <v>0</v>
      </c>
      <c r="K162" s="2">
        <v>495</v>
      </c>
    </row>
    <row r="163" spans="2:11" ht="12.75">
      <c r="B163" s="142">
        <v>3000</v>
      </c>
      <c r="C163" s="13" t="s">
        <v>41</v>
      </c>
      <c r="D163" s="13" t="s">
        <v>9</v>
      </c>
      <c r="E163" s="36" t="s">
        <v>15</v>
      </c>
      <c r="F163" s="28" t="s">
        <v>42</v>
      </c>
      <c r="G163" s="31" t="s">
        <v>12</v>
      </c>
      <c r="H163" s="5">
        <f>H162-B163</f>
        <v>-3000</v>
      </c>
      <c r="I163" s="23">
        <f t="shared" si="15"/>
        <v>6.0606060606060606</v>
      </c>
      <c r="K163" s="2">
        <v>495</v>
      </c>
    </row>
    <row r="164" spans="2:11" ht="12.75">
      <c r="B164" s="8">
        <v>3000</v>
      </c>
      <c r="C164" s="1" t="s">
        <v>41</v>
      </c>
      <c r="D164" s="13" t="s">
        <v>9</v>
      </c>
      <c r="E164" s="1" t="s">
        <v>15</v>
      </c>
      <c r="F164" s="28" t="s">
        <v>42</v>
      </c>
      <c r="G164" s="28" t="s">
        <v>13</v>
      </c>
      <c r="H164" s="5">
        <f>H163-B164</f>
        <v>-6000</v>
      </c>
      <c r="I164" s="23">
        <f t="shared" si="15"/>
        <v>6.0606060606060606</v>
      </c>
      <c r="K164" s="2">
        <v>495</v>
      </c>
    </row>
    <row r="165" spans="1:11" s="47" customFormat="1" ht="12.75">
      <c r="A165" s="12"/>
      <c r="B165" s="213">
        <f>SUM(B163:B164)</f>
        <v>6000</v>
      </c>
      <c r="C165" s="12" t="s">
        <v>41</v>
      </c>
      <c r="D165" s="12"/>
      <c r="E165" s="12"/>
      <c r="F165" s="19"/>
      <c r="G165" s="19"/>
      <c r="H165" s="44">
        <v>0</v>
      </c>
      <c r="I165" s="46">
        <f t="shared" si="15"/>
        <v>12.121212121212121</v>
      </c>
      <c r="K165" s="2">
        <v>495</v>
      </c>
    </row>
    <row r="166" spans="2:11" ht="12.75">
      <c r="B166" s="8"/>
      <c r="H166" s="5">
        <f>H165-B166</f>
        <v>0</v>
      </c>
      <c r="I166" s="23">
        <f t="shared" si="15"/>
        <v>0</v>
      </c>
      <c r="K166" s="2">
        <v>495</v>
      </c>
    </row>
    <row r="167" spans="2:11" ht="12.75">
      <c r="B167" s="8"/>
      <c r="D167" s="13"/>
      <c r="H167" s="5">
        <f>H166-B167</f>
        <v>0</v>
      </c>
      <c r="I167" s="23">
        <f t="shared" si="15"/>
        <v>0</v>
      </c>
      <c r="K167" s="2">
        <v>495</v>
      </c>
    </row>
    <row r="168" spans="2:11" ht="12.75">
      <c r="B168" s="8"/>
      <c r="D168" s="13"/>
      <c r="H168" s="5">
        <f>H167-B168</f>
        <v>0</v>
      </c>
      <c r="I168" s="23">
        <f t="shared" si="15"/>
        <v>0</v>
      </c>
      <c r="K168" s="2">
        <v>495</v>
      </c>
    </row>
    <row r="169" spans="2:11" ht="12.75">
      <c r="B169" s="8"/>
      <c r="D169" s="13"/>
      <c r="H169" s="5">
        <f>H168-B169</f>
        <v>0</v>
      </c>
      <c r="I169" s="23">
        <f t="shared" si="15"/>
        <v>0</v>
      </c>
      <c r="K169" s="2">
        <v>495</v>
      </c>
    </row>
    <row r="170" spans="1:11" s="47" customFormat="1" ht="12.75">
      <c r="A170" s="12"/>
      <c r="B170" s="213">
        <f>+B181+B201+B210+B217+B221</f>
        <v>81550</v>
      </c>
      <c r="C170" s="51" t="s">
        <v>46</v>
      </c>
      <c r="D170" s="54" t="s">
        <v>47</v>
      </c>
      <c r="E170" s="51" t="s">
        <v>48</v>
      </c>
      <c r="F170" s="52" t="s">
        <v>49</v>
      </c>
      <c r="G170" s="53" t="s">
        <v>141</v>
      </c>
      <c r="H170" s="44"/>
      <c r="I170" s="46">
        <f t="shared" si="15"/>
        <v>164.74747474747474</v>
      </c>
      <c r="J170" s="46"/>
      <c r="K170" s="2">
        <v>495</v>
      </c>
    </row>
    <row r="171" spans="2:11" ht="12.75">
      <c r="B171" s="8"/>
      <c r="D171" s="13"/>
      <c r="H171" s="5">
        <f aca="true" t="shared" si="16" ref="H171:H180">H170-B171</f>
        <v>0</v>
      </c>
      <c r="I171" s="23">
        <f t="shared" si="15"/>
        <v>0</v>
      </c>
      <c r="K171" s="2">
        <v>495</v>
      </c>
    </row>
    <row r="172" spans="2:11" ht="12.75">
      <c r="B172" s="8">
        <v>2000</v>
      </c>
      <c r="C172" s="34" t="s">
        <v>0</v>
      </c>
      <c r="D172" s="1" t="s">
        <v>9</v>
      </c>
      <c r="E172" s="1" t="s">
        <v>349</v>
      </c>
      <c r="F172" s="55" t="s">
        <v>350</v>
      </c>
      <c r="G172" s="28" t="s">
        <v>11</v>
      </c>
      <c r="H172" s="5">
        <f t="shared" si="16"/>
        <v>-2000</v>
      </c>
      <c r="I172" s="23">
        <f t="shared" si="15"/>
        <v>4.040404040404041</v>
      </c>
      <c r="J172" s="23"/>
      <c r="K172" s="2">
        <v>495</v>
      </c>
    </row>
    <row r="173" spans="2:11" ht="12.75">
      <c r="B173" s="8">
        <v>2000</v>
      </c>
      <c r="C173" s="13" t="s">
        <v>0</v>
      </c>
      <c r="D173" s="1" t="s">
        <v>9</v>
      </c>
      <c r="E173" s="1" t="s">
        <v>349</v>
      </c>
      <c r="F173" s="55" t="s">
        <v>351</v>
      </c>
      <c r="G173" s="28" t="s">
        <v>333</v>
      </c>
      <c r="H173" s="5">
        <f t="shared" si="16"/>
        <v>-4000</v>
      </c>
      <c r="I173" s="23">
        <f t="shared" si="15"/>
        <v>4.040404040404041</v>
      </c>
      <c r="J173" s="23"/>
      <c r="K173" s="2">
        <v>495</v>
      </c>
    </row>
    <row r="174" spans="2:11" ht="12.75">
      <c r="B174" s="8">
        <v>2000</v>
      </c>
      <c r="C174" s="13" t="s">
        <v>0</v>
      </c>
      <c r="D174" s="1" t="s">
        <v>9</v>
      </c>
      <c r="E174" s="1" t="s">
        <v>349</v>
      </c>
      <c r="F174" s="55" t="s">
        <v>352</v>
      </c>
      <c r="G174" s="28" t="s">
        <v>335</v>
      </c>
      <c r="H174" s="5">
        <f t="shared" si="16"/>
        <v>-6000</v>
      </c>
      <c r="I174" s="23">
        <f t="shared" si="15"/>
        <v>4.040404040404041</v>
      </c>
      <c r="J174" s="23"/>
      <c r="K174" s="2">
        <v>495</v>
      </c>
    </row>
    <row r="175" spans="2:11" ht="12.75">
      <c r="B175" s="8">
        <v>2000</v>
      </c>
      <c r="C175" s="13" t="s">
        <v>0</v>
      </c>
      <c r="D175" s="1" t="s">
        <v>9</v>
      </c>
      <c r="E175" s="1" t="s">
        <v>349</v>
      </c>
      <c r="F175" s="55" t="s">
        <v>353</v>
      </c>
      <c r="G175" s="28" t="s">
        <v>354</v>
      </c>
      <c r="H175" s="5">
        <f t="shared" si="16"/>
        <v>-8000</v>
      </c>
      <c r="I175" s="23">
        <f t="shared" si="15"/>
        <v>4.040404040404041</v>
      </c>
      <c r="J175" s="23"/>
      <c r="K175" s="2">
        <v>495</v>
      </c>
    </row>
    <row r="176" spans="2:11" ht="12.75">
      <c r="B176" s="8">
        <v>2000</v>
      </c>
      <c r="C176" s="13" t="s">
        <v>0</v>
      </c>
      <c r="D176" s="1" t="s">
        <v>9</v>
      </c>
      <c r="E176" s="1" t="s">
        <v>349</v>
      </c>
      <c r="F176" s="55" t="s">
        <v>355</v>
      </c>
      <c r="G176" s="28" t="s">
        <v>356</v>
      </c>
      <c r="H176" s="5">
        <f t="shared" si="16"/>
        <v>-10000</v>
      </c>
      <c r="I176" s="23">
        <f t="shared" si="15"/>
        <v>4.040404040404041</v>
      </c>
      <c r="J176" s="23"/>
      <c r="K176" s="2">
        <v>495</v>
      </c>
    </row>
    <row r="177" spans="2:11" ht="12.75">
      <c r="B177" s="8">
        <v>2000</v>
      </c>
      <c r="C177" s="13" t="s">
        <v>0</v>
      </c>
      <c r="D177" s="1" t="s">
        <v>9</v>
      </c>
      <c r="E177" s="1" t="s">
        <v>349</v>
      </c>
      <c r="F177" s="55" t="s">
        <v>357</v>
      </c>
      <c r="G177" s="28" t="s">
        <v>31</v>
      </c>
      <c r="H177" s="5">
        <f t="shared" si="16"/>
        <v>-12000</v>
      </c>
      <c r="I177" s="23">
        <f t="shared" si="15"/>
        <v>4.040404040404041</v>
      </c>
      <c r="J177" s="23"/>
      <c r="K177" s="2">
        <v>495</v>
      </c>
    </row>
    <row r="178" spans="2:11" ht="12.75">
      <c r="B178" s="8">
        <v>2000</v>
      </c>
      <c r="C178" s="13" t="s">
        <v>0</v>
      </c>
      <c r="D178" s="1" t="s">
        <v>9</v>
      </c>
      <c r="E178" s="1" t="s">
        <v>349</v>
      </c>
      <c r="F178" s="55" t="s">
        <v>358</v>
      </c>
      <c r="G178" s="28" t="s">
        <v>359</v>
      </c>
      <c r="H178" s="5">
        <f t="shared" si="16"/>
        <v>-14000</v>
      </c>
      <c r="I178" s="23">
        <f t="shared" si="15"/>
        <v>4.040404040404041</v>
      </c>
      <c r="J178" s="23"/>
      <c r="K178" s="2">
        <v>495</v>
      </c>
    </row>
    <row r="179" spans="2:11" ht="12.75">
      <c r="B179" s="8">
        <v>2000</v>
      </c>
      <c r="C179" s="13" t="s">
        <v>0</v>
      </c>
      <c r="D179" s="1" t="s">
        <v>9</v>
      </c>
      <c r="E179" s="1" t="s">
        <v>349</v>
      </c>
      <c r="F179" s="55" t="s">
        <v>360</v>
      </c>
      <c r="G179" s="28" t="s">
        <v>32</v>
      </c>
      <c r="H179" s="5">
        <f t="shared" si="16"/>
        <v>-16000</v>
      </c>
      <c r="I179" s="23">
        <f t="shared" si="15"/>
        <v>4.040404040404041</v>
      </c>
      <c r="J179" s="23"/>
      <c r="K179" s="2">
        <v>495</v>
      </c>
    </row>
    <row r="180" spans="2:11" ht="12.75">
      <c r="B180" s="8">
        <v>2000</v>
      </c>
      <c r="C180" s="13" t="s">
        <v>0</v>
      </c>
      <c r="D180" s="1" t="s">
        <v>9</v>
      </c>
      <c r="E180" s="1" t="s">
        <v>349</v>
      </c>
      <c r="F180" s="55" t="s">
        <v>361</v>
      </c>
      <c r="G180" s="28" t="s">
        <v>345</v>
      </c>
      <c r="H180" s="5">
        <f t="shared" si="16"/>
        <v>-18000</v>
      </c>
      <c r="I180" s="42">
        <f t="shared" si="15"/>
        <v>4.040404040404041</v>
      </c>
      <c r="J180" s="23"/>
      <c r="K180" s="2">
        <v>495</v>
      </c>
    </row>
    <row r="181" spans="1:11" s="47" customFormat="1" ht="12.75">
      <c r="A181" s="12"/>
      <c r="B181" s="213">
        <f>SUM(B172:B180)</f>
        <v>18000</v>
      </c>
      <c r="C181" s="12" t="s">
        <v>0</v>
      </c>
      <c r="D181" s="12"/>
      <c r="E181" s="12"/>
      <c r="F181" s="19"/>
      <c r="G181" s="19"/>
      <c r="H181" s="44">
        <v>0</v>
      </c>
      <c r="I181" s="46">
        <f t="shared" si="15"/>
        <v>36.36363636363637</v>
      </c>
      <c r="K181" s="2">
        <v>495</v>
      </c>
    </row>
    <row r="182" spans="2:11" ht="12.75">
      <c r="B182" s="8"/>
      <c r="H182" s="5">
        <f aca="true" t="shared" si="17" ref="H182:H200">H181-B182</f>
        <v>0</v>
      </c>
      <c r="I182" s="23">
        <f t="shared" si="15"/>
        <v>0</v>
      </c>
      <c r="K182" s="2">
        <v>495</v>
      </c>
    </row>
    <row r="183" spans="2:11" ht="12.75">
      <c r="B183" s="8"/>
      <c r="H183" s="5">
        <f t="shared" si="17"/>
        <v>0</v>
      </c>
      <c r="I183" s="23">
        <f t="shared" si="15"/>
        <v>0</v>
      </c>
      <c r="K183" s="2">
        <v>495</v>
      </c>
    </row>
    <row r="184" spans="2:11" ht="12.75">
      <c r="B184" s="8">
        <v>3000</v>
      </c>
      <c r="C184" s="1" t="s">
        <v>294</v>
      </c>
      <c r="D184" s="13" t="s">
        <v>9</v>
      </c>
      <c r="E184" s="1" t="s">
        <v>15</v>
      </c>
      <c r="F184" s="28" t="s">
        <v>362</v>
      </c>
      <c r="G184" s="28" t="s">
        <v>307</v>
      </c>
      <c r="H184" s="5">
        <f t="shared" si="17"/>
        <v>-3000</v>
      </c>
      <c r="I184" s="23">
        <f t="shared" si="15"/>
        <v>6.0606060606060606</v>
      </c>
      <c r="K184" s="2">
        <v>495</v>
      </c>
    </row>
    <row r="185" spans="2:11" ht="12.75">
      <c r="B185" s="8">
        <v>2000</v>
      </c>
      <c r="C185" s="1" t="s">
        <v>363</v>
      </c>
      <c r="D185" s="13" t="s">
        <v>9</v>
      </c>
      <c r="E185" s="1" t="s">
        <v>15</v>
      </c>
      <c r="F185" s="28" t="s">
        <v>364</v>
      </c>
      <c r="G185" s="28" t="s">
        <v>307</v>
      </c>
      <c r="H185" s="5">
        <f t="shared" si="17"/>
        <v>-5000</v>
      </c>
      <c r="I185" s="23">
        <f t="shared" si="15"/>
        <v>4.040404040404041</v>
      </c>
      <c r="K185" s="2">
        <v>495</v>
      </c>
    </row>
    <row r="186" spans="2:11" ht="12.75">
      <c r="B186" s="244">
        <v>2500</v>
      </c>
      <c r="C186" s="39" t="s">
        <v>365</v>
      </c>
      <c r="D186" s="13" t="s">
        <v>9</v>
      </c>
      <c r="E186" s="39" t="s">
        <v>15</v>
      </c>
      <c r="F186" s="28" t="s">
        <v>366</v>
      </c>
      <c r="G186" s="28" t="s">
        <v>307</v>
      </c>
      <c r="H186" s="5">
        <f t="shared" si="17"/>
        <v>-7500</v>
      </c>
      <c r="I186" s="23">
        <f t="shared" si="15"/>
        <v>5.05050505050505</v>
      </c>
      <c r="J186" s="38"/>
      <c r="K186" s="2">
        <v>495</v>
      </c>
    </row>
    <row r="187" spans="2:11" ht="12.75">
      <c r="B187" s="8">
        <v>2000</v>
      </c>
      <c r="C187" s="1" t="s">
        <v>367</v>
      </c>
      <c r="D187" s="13" t="s">
        <v>9</v>
      </c>
      <c r="E187" s="1" t="s">
        <v>15</v>
      </c>
      <c r="F187" s="28" t="s">
        <v>366</v>
      </c>
      <c r="G187" s="28" t="s">
        <v>335</v>
      </c>
      <c r="H187" s="5">
        <f t="shared" si="17"/>
        <v>-9500</v>
      </c>
      <c r="I187" s="23">
        <f t="shared" si="15"/>
        <v>4.040404040404041</v>
      </c>
      <c r="K187" s="2">
        <v>495</v>
      </c>
    </row>
    <row r="188" spans="2:11" ht="12.75">
      <c r="B188" s="8">
        <v>2000</v>
      </c>
      <c r="C188" s="1" t="s">
        <v>368</v>
      </c>
      <c r="D188" s="13" t="s">
        <v>9</v>
      </c>
      <c r="E188" s="1" t="s">
        <v>15</v>
      </c>
      <c r="F188" s="28" t="s">
        <v>366</v>
      </c>
      <c r="G188" s="28" t="s">
        <v>335</v>
      </c>
      <c r="H188" s="5">
        <f t="shared" si="17"/>
        <v>-11500</v>
      </c>
      <c r="I188" s="23">
        <f>+B188/K188</f>
        <v>4.040404040404041</v>
      </c>
      <c r="K188" s="2">
        <v>495</v>
      </c>
    </row>
    <row r="189" spans="2:11" ht="12.75">
      <c r="B189" s="8">
        <v>2000</v>
      </c>
      <c r="C189" s="1" t="s">
        <v>369</v>
      </c>
      <c r="D189" s="13" t="s">
        <v>9</v>
      </c>
      <c r="E189" s="1" t="s">
        <v>15</v>
      </c>
      <c r="F189" s="28" t="s">
        <v>366</v>
      </c>
      <c r="G189" s="28" t="s">
        <v>354</v>
      </c>
      <c r="H189" s="5">
        <f t="shared" si="17"/>
        <v>-13500</v>
      </c>
      <c r="I189" s="23">
        <f t="shared" si="15"/>
        <v>4.040404040404041</v>
      </c>
      <c r="K189" s="2">
        <v>495</v>
      </c>
    </row>
    <row r="190" spans="2:11" ht="12.75">
      <c r="B190" s="8">
        <v>1500</v>
      </c>
      <c r="C190" s="1" t="s">
        <v>370</v>
      </c>
      <c r="D190" s="13" t="s">
        <v>9</v>
      </c>
      <c r="E190" s="1" t="s">
        <v>15</v>
      </c>
      <c r="F190" s="28" t="s">
        <v>366</v>
      </c>
      <c r="G190" s="28" t="s">
        <v>354</v>
      </c>
      <c r="H190" s="5">
        <f t="shared" si="17"/>
        <v>-15000</v>
      </c>
      <c r="I190" s="23">
        <f t="shared" si="15"/>
        <v>3.0303030303030303</v>
      </c>
      <c r="K190" s="2">
        <v>495</v>
      </c>
    </row>
    <row r="191" spans="2:11" ht="12.75">
      <c r="B191" s="8">
        <v>4000</v>
      </c>
      <c r="C191" s="1" t="s">
        <v>371</v>
      </c>
      <c r="D191" s="13" t="s">
        <v>9</v>
      </c>
      <c r="E191" s="1" t="s">
        <v>15</v>
      </c>
      <c r="F191" s="28" t="s">
        <v>372</v>
      </c>
      <c r="G191" s="28" t="s">
        <v>356</v>
      </c>
      <c r="H191" s="5">
        <f t="shared" si="17"/>
        <v>-19000</v>
      </c>
      <c r="I191" s="23">
        <f t="shared" si="15"/>
        <v>8.080808080808081</v>
      </c>
      <c r="K191" s="2">
        <v>495</v>
      </c>
    </row>
    <row r="192" spans="2:11" ht="12.75">
      <c r="B192" s="8">
        <v>4000</v>
      </c>
      <c r="C192" s="1" t="s">
        <v>373</v>
      </c>
      <c r="D192" s="13" t="s">
        <v>9</v>
      </c>
      <c r="E192" s="1" t="s">
        <v>15</v>
      </c>
      <c r="F192" s="28" t="s">
        <v>374</v>
      </c>
      <c r="G192" s="28" t="s">
        <v>31</v>
      </c>
      <c r="H192" s="5">
        <f t="shared" si="17"/>
        <v>-23000</v>
      </c>
      <c r="I192" s="23">
        <f t="shared" si="15"/>
        <v>8.080808080808081</v>
      </c>
      <c r="K192" s="2">
        <v>495</v>
      </c>
    </row>
    <row r="193" spans="2:11" ht="12.75">
      <c r="B193" s="8">
        <v>2000</v>
      </c>
      <c r="C193" s="1" t="s">
        <v>375</v>
      </c>
      <c r="D193" s="13" t="s">
        <v>9</v>
      </c>
      <c r="E193" s="1" t="s">
        <v>15</v>
      </c>
      <c r="F193" s="28" t="s">
        <v>366</v>
      </c>
      <c r="G193" s="28" t="s">
        <v>31</v>
      </c>
      <c r="H193" s="5">
        <f t="shared" si="17"/>
        <v>-25000</v>
      </c>
      <c r="I193" s="23">
        <f t="shared" si="15"/>
        <v>4.040404040404041</v>
      </c>
      <c r="K193" s="2">
        <v>495</v>
      </c>
    </row>
    <row r="194" spans="2:11" ht="12.75">
      <c r="B194" s="8">
        <v>2000</v>
      </c>
      <c r="C194" s="1" t="s">
        <v>365</v>
      </c>
      <c r="D194" s="13" t="s">
        <v>9</v>
      </c>
      <c r="E194" s="1" t="s">
        <v>15</v>
      </c>
      <c r="F194" s="28" t="s">
        <v>366</v>
      </c>
      <c r="G194" s="28" t="s">
        <v>31</v>
      </c>
      <c r="H194" s="5">
        <f t="shared" si="17"/>
        <v>-27000</v>
      </c>
      <c r="I194" s="23">
        <f t="shared" si="15"/>
        <v>4.040404040404041</v>
      </c>
      <c r="K194" s="2">
        <v>495</v>
      </c>
    </row>
    <row r="195" spans="2:11" ht="12.75">
      <c r="B195" s="8">
        <v>2000</v>
      </c>
      <c r="C195" s="1" t="s">
        <v>369</v>
      </c>
      <c r="D195" s="13" t="s">
        <v>9</v>
      </c>
      <c r="E195" s="1" t="s">
        <v>15</v>
      </c>
      <c r="F195" s="28" t="s">
        <v>366</v>
      </c>
      <c r="G195" s="28" t="s">
        <v>359</v>
      </c>
      <c r="H195" s="5">
        <f t="shared" si="17"/>
        <v>-29000</v>
      </c>
      <c r="I195" s="23">
        <f t="shared" si="15"/>
        <v>4.040404040404041</v>
      </c>
      <c r="K195" s="2">
        <v>495</v>
      </c>
    </row>
    <row r="196" spans="2:11" ht="12.75">
      <c r="B196" s="8">
        <v>2000</v>
      </c>
      <c r="C196" s="1" t="s">
        <v>365</v>
      </c>
      <c r="D196" s="13" t="s">
        <v>9</v>
      </c>
      <c r="E196" s="1" t="s">
        <v>15</v>
      </c>
      <c r="F196" s="28" t="s">
        <v>366</v>
      </c>
      <c r="G196" s="28" t="s">
        <v>359</v>
      </c>
      <c r="H196" s="5">
        <f t="shared" si="17"/>
        <v>-31000</v>
      </c>
      <c r="I196" s="23">
        <f t="shared" si="15"/>
        <v>4.040404040404041</v>
      </c>
      <c r="K196" s="2">
        <v>495</v>
      </c>
    </row>
    <row r="197" spans="2:11" ht="12.75">
      <c r="B197" s="8">
        <v>2000</v>
      </c>
      <c r="C197" s="1" t="s">
        <v>369</v>
      </c>
      <c r="D197" s="13" t="s">
        <v>9</v>
      </c>
      <c r="E197" s="1" t="s">
        <v>15</v>
      </c>
      <c r="F197" s="28" t="s">
        <v>366</v>
      </c>
      <c r="G197" s="28" t="s">
        <v>359</v>
      </c>
      <c r="H197" s="5">
        <f t="shared" si="17"/>
        <v>-33000</v>
      </c>
      <c r="I197" s="23">
        <f t="shared" si="15"/>
        <v>4.040404040404041</v>
      </c>
      <c r="K197" s="2">
        <v>495</v>
      </c>
    </row>
    <row r="198" spans="2:11" ht="12.75">
      <c r="B198" s="8">
        <v>800</v>
      </c>
      <c r="C198" s="1" t="s">
        <v>376</v>
      </c>
      <c r="D198" s="13" t="s">
        <v>9</v>
      </c>
      <c r="E198" s="1" t="s">
        <v>15</v>
      </c>
      <c r="F198" s="28" t="s">
        <v>366</v>
      </c>
      <c r="G198" s="28" t="s">
        <v>359</v>
      </c>
      <c r="H198" s="5">
        <f t="shared" si="17"/>
        <v>-33800</v>
      </c>
      <c r="I198" s="23">
        <f t="shared" si="15"/>
        <v>1.6161616161616161</v>
      </c>
      <c r="K198" s="2">
        <v>495</v>
      </c>
    </row>
    <row r="199" spans="2:11" ht="12.75">
      <c r="B199" s="8">
        <v>2000</v>
      </c>
      <c r="C199" s="1" t="s">
        <v>377</v>
      </c>
      <c r="D199" s="13" t="s">
        <v>9</v>
      </c>
      <c r="E199" s="1" t="s">
        <v>15</v>
      </c>
      <c r="F199" s="28" t="s">
        <v>378</v>
      </c>
      <c r="G199" s="28" t="s">
        <v>32</v>
      </c>
      <c r="H199" s="5">
        <f t="shared" si="17"/>
        <v>-35800</v>
      </c>
      <c r="I199" s="23">
        <f t="shared" si="15"/>
        <v>4.040404040404041</v>
      </c>
      <c r="K199" s="2">
        <v>495</v>
      </c>
    </row>
    <row r="200" spans="2:11" ht="12.75">
      <c r="B200" s="8">
        <v>3500</v>
      </c>
      <c r="C200" s="1" t="s">
        <v>379</v>
      </c>
      <c r="D200" s="13" t="s">
        <v>9</v>
      </c>
      <c r="E200" s="1" t="s">
        <v>15</v>
      </c>
      <c r="F200" s="28" t="s">
        <v>380</v>
      </c>
      <c r="G200" s="28" t="s">
        <v>32</v>
      </c>
      <c r="H200" s="5">
        <f t="shared" si="17"/>
        <v>-39300</v>
      </c>
      <c r="I200" s="23">
        <f t="shared" si="15"/>
        <v>7.070707070707071</v>
      </c>
      <c r="K200" s="2">
        <v>495</v>
      </c>
    </row>
    <row r="201" spans="1:11" s="47" customFormat="1" ht="12.75">
      <c r="A201" s="12"/>
      <c r="B201" s="213">
        <f>SUM(B184:B200)</f>
        <v>39300</v>
      </c>
      <c r="C201" s="12" t="s">
        <v>16</v>
      </c>
      <c r="D201" s="12"/>
      <c r="E201" s="12"/>
      <c r="F201" s="19"/>
      <c r="G201" s="19"/>
      <c r="H201" s="44">
        <v>0</v>
      </c>
      <c r="I201" s="46">
        <f t="shared" si="15"/>
        <v>79.39393939393939</v>
      </c>
      <c r="K201" s="2">
        <v>495</v>
      </c>
    </row>
    <row r="202" spans="2:11" ht="12.75">
      <c r="B202" s="8"/>
      <c r="H202" s="5">
        <f aca="true" t="shared" si="18" ref="H202:H209">H201-B202</f>
        <v>0</v>
      </c>
      <c r="I202" s="23">
        <f t="shared" si="15"/>
        <v>0</v>
      </c>
      <c r="K202" s="2">
        <v>495</v>
      </c>
    </row>
    <row r="203" spans="2:11" ht="12.75">
      <c r="B203" s="8"/>
      <c r="H203" s="5">
        <f t="shared" si="18"/>
        <v>0</v>
      </c>
      <c r="I203" s="23">
        <f t="shared" si="15"/>
        <v>0</v>
      </c>
      <c r="K203" s="2">
        <v>495</v>
      </c>
    </row>
    <row r="204" spans="2:11" ht="12.75">
      <c r="B204" s="8">
        <v>400</v>
      </c>
      <c r="C204" s="1" t="s">
        <v>17</v>
      </c>
      <c r="D204" s="13" t="s">
        <v>9</v>
      </c>
      <c r="E204" s="1" t="s">
        <v>18</v>
      </c>
      <c r="F204" s="28" t="s">
        <v>366</v>
      </c>
      <c r="G204" s="28" t="s">
        <v>307</v>
      </c>
      <c r="H204" s="5">
        <f t="shared" si="18"/>
        <v>-400</v>
      </c>
      <c r="I204" s="23">
        <f t="shared" si="15"/>
        <v>0.8080808080808081</v>
      </c>
      <c r="K204" s="2">
        <v>495</v>
      </c>
    </row>
    <row r="205" spans="2:11" ht="12.75">
      <c r="B205" s="8">
        <v>1000</v>
      </c>
      <c r="C205" s="1" t="s">
        <v>17</v>
      </c>
      <c r="D205" s="13" t="s">
        <v>9</v>
      </c>
      <c r="E205" s="1" t="s">
        <v>18</v>
      </c>
      <c r="F205" s="28" t="s">
        <v>366</v>
      </c>
      <c r="G205" s="28" t="s">
        <v>333</v>
      </c>
      <c r="H205" s="5">
        <f t="shared" si="18"/>
        <v>-1400</v>
      </c>
      <c r="I205" s="23">
        <f t="shared" si="15"/>
        <v>2.0202020202020203</v>
      </c>
      <c r="K205" s="2">
        <v>495</v>
      </c>
    </row>
    <row r="206" spans="2:11" ht="12.75">
      <c r="B206" s="8">
        <v>4000</v>
      </c>
      <c r="C206" s="1" t="s">
        <v>17</v>
      </c>
      <c r="D206" s="13" t="s">
        <v>9</v>
      </c>
      <c r="E206" s="1" t="s">
        <v>18</v>
      </c>
      <c r="F206" s="28" t="s">
        <v>366</v>
      </c>
      <c r="G206" s="28" t="s">
        <v>354</v>
      </c>
      <c r="H206" s="5">
        <f t="shared" si="18"/>
        <v>-5400</v>
      </c>
      <c r="I206" s="23">
        <f t="shared" si="15"/>
        <v>8.080808080808081</v>
      </c>
      <c r="K206" s="2">
        <v>495</v>
      </c>
    </row>
    <row r="207" spans="2:11" ht="12.75">
      <c r="B207" s="8">
        <v>400</v>
      </c>
      <c r="C207" s="1" t="s">
        <v>17</v>
      </c>
      <c r="D207" s="13" t="s">
        <v>9</v>
      </c>
      <c r="E207" s="1" t="s">
        <v>18</v>
      </c>
      <c r="F207" s="28" t="s">
        <v>366</v>
      </c>
      <c r="G207" s="28" t="s">
        <v>356</v>
      </c>
      <c r="H207" s="5">
        <f t="shared" si="18"/>
        <v>-5800</v>
      </c>
      <c r="I207" s="23">
        <f t="shared" si="15"/>
        <v>0.8080808080808081</v>
      </c>
      <c r="K207" s="2">
        <v>495</v>
      </c>
    </row>
    <row r="208" spans="2:11" ht="12.75">
      <c r="B208" s="8">
        <v>700</v>
      </c>
      <c r="C208" s="1" t="s">
        <v>17</v>
      </c>
      <c r="D208" s="13" t="s">
        <v>9</v>
      </c>
      <c r="E208" s="1" t="s">
        <v>18</v>
      </c>
      <c r="F208" s="28" t="s">
        <v>366</v>
      </c>
      <c r="G208" s="28" t="s">
        <v>31</v>
      </c>
      <c r="H208" s="5">
        <f t="shared" si="18"/>
        <v>-6500</v>
      </c>
      <c r="I208" s="23">
        <f t="shared" si="15"/>
        <v>1.4141414141414141</v>
      </c>
      <c r="K208" s="2">
        <v>495</v>
      </c>
    </row>
    <row r="209" spans="2:11" ht="12.75">
      <c r="B209" s="8">
        <v>250</v>
      </c>
      <c r="C209" s="1" t="s">
        <v>17</v>
      </c>
      <c r="D209" s="13" t="s">
        <v>9</v>
      </c>
      <c r="E209" s="1" t="s">
        <v>18</v>
      </c>
      <c r="F209" s="28" t="s">
        <v>366</v>
      </c>
      <c r="G209" s="28" t="s">
        <v>32</v>
      </c>
      <c r="H209" s="5">
        <f t="shared" si="18"/>
        <v>-6750</v>
      </c>
      <c r="I209" s="23">
        <f t="shared" si="15"/>
        <v>0.5050505050505051</v>
      </c>
      <c r="K209" s="2">
        <v>495</v>
      </c>
    </row>
    <row r="210" spans="1:11" s="47" customFormat="1" ht="12.75">
      <c r="A210" s="12"/>
      <c r="B210" s="213">
        <f>SUM(B204:B209)</f>
        <v>6750</v>
      </c>
      <c r="C210" s="12"/>
      <c r="D210" s="12"/>
      <c r="E210" s="12" t="s">
        <v>18</v>
      </c>
      <c r="F210" s="19"/>
      <c r="G210" s="19"/>
      <c r="H210" s="44">
        <v>0</v>
      </c>
      <c r="I210" s="46">
        <f t="shared" si="15"/>
        <v>13.636363636363637</v>
      </c>
      <c r="K210" s="2">
        <v>495</v>
      </c>
    </row>
    <row r="211" spans="2:11" ht="12.75">
      <c r="B211" s="8"/>
      <c r="H211" s="5">
        <f aca="true" t="shared" si="19" ref="H211:H216">H210-B211</f>
        <v>0</v>
      </c>
      <c r="I211" s="23">
        <f t="shared" si="15"/>
        <v>0</v>
      </c>
      <c r="K211" s="2">
        <v>495</v>
      </c>
    </row>
    <row r="212" spans="2:11" ht="12.75">
      <c r="B212" s="8"/>
      <c r="H212" s="5">
        <f t="shared" si="19"/>
        <v>0</v>
      </c>
      <c r="I212" s="23">
        <f t="shared" si="15"/>
        <v>0</v>
      </c>
      <c r="K212" s="2">
        <v>495</v>
      </c>
    </row>
    <row r="213" spans="1:11" s="16" customFormat="1" ht="12.75">
      <c r="A213" s="13"/>
      <c r="B213" s="142">
        <v>9000</v>
      </c>
      <c r="C213" s="13" t="s">
        <v>346</v>
      </c>
      <c r="D213" s="13" t="s">
        <v>9</v>
      </c>
      <c r="E213" s="13" t="s">
        <v>15</v>
      </c>
      <c r="F213" s="31" t="s">
        <v>381</v>
      </c>
      <c r="G213" s="31" t="s">
        <v>382</v>
      </c>
      <c r="H213" s="30">
        <f t="shared" si="19"/>
        <v>-9000</v>
      </c>
      <c r="I213" s="23">
        <f t="shared" si="15"/>
        <v>18.181818181818183</v>
      </c>
      <c r="K213" s="2">
        <v>495</v>
      </c>
    </row>
    <row r="214" spans="2:11" ht="12.75">
      <c r="B214" s="8">
        <v>2000</v>
      </c>
      <c r="C214" s="1" t="s">
        <v>19</v>
      </c>
      <c r="D214" s="13" t="s">
        <v>9</v>
      </c>
      <c r="E214" s="1" t="s">
        <v>15</v>
      </c>
      <c r="F214" s="28" t="s">
        <v>366</v>
      </c>
      <c r="G214" s="28" t="s">
        <v>354</v>
      </c>
      <c r="H214" s="5">
        <f t="shared" si="19"/>
        <v>-11000</v>
      </c>
      <c r="I214" s="23">
        <f t="shared" si="15"/>
        <v>4.040404040404041</v>
      </c>
      <c r="K214" s="2">
        <v>495</v>
      </c>
    </row>
    <row r="215" spans="2:11" ht="12.75">
      <c r="B215" s="8">
        <v>2000</v>
      </c>
      <c r="C215" s="1" t="s">
        <v>19</v>
      </c>
      <c r="D215" s="13" t="s">
        <v>9</v>
      </c>
      <c r="E215" s="1" t="s">
        <v>15</v>
      </c>
      <c r="F215" s="28" t="s">
        <v>366</v>
      </c>
      <c r="G215" s="28" t="s">
        <v>356</v>
      </c>
      <c r="H215" s="5">
        <f t="shared" si="19"/>
        <v>-13000</v>
      </c>
      <c r="I215" s="23">
        <f t="shared" si="15"/>
        <v>4.040404040404041</v>
      </c>
      <c r="K215" s="2">
        <v>495</v>
      </c>
    </row>
    <row r="216" spans="2:11" ht="12.75">
      <c r="B216" s="8">
        <v>2500</v>
      </c>
      <c r="C216" s="1" t="s">
        <v>19</v>
      </c>
      <c r="D216" s="13" t="s">
        <v>9</v>
      </c>
      <c r="E216" s="1" t="s">
        <v>15</v>
      </c>
      <c r="F216" s="28" t="s">
        <v>366</v>
      </c>
      <c r="G216" s="28" t="s">
        <v>31</v>
      </c>
      <c r="H216" s="5">
        <f t="shared" si="19"/>
        <v>-15500</v>
      </c>
      <c r="I216" s="23">
        <f t="shared" si="15"/>
        <v>5.05050505050505</v>
      </c>
      <c r="K216" s="2">
        <v>495</v>
      </c>
    </row>
    <row r="217" spans="1:11" s="47" customFormat="1" ht="12.75">
      <c r="A217" s="12"/>
      <c r="B217" s="213">
        <f>SUM(B213:B216)</f>
        <v>15500</v>
      </c>
      <c r="C217" s="12" t="s">
        <v>19</v>
      </c>
      <c r="D217" s="12"/>
      <c r="E217" s="12"/>
      <c r="F217" s="19"/>
      <c r="G217" s="19"/>
      <c r="H217" s="44">
        <v>0</v>
      </c>
      <c r="I217" s="46">
        <f t="shared" si="15"/>
        <v>31.31313131313131</v>
      </c>
      <c r="K217" s="2">
        <v>495</v>
      </c>
    </row>
    <row r="218" spans="2:11" ht="12.75">
      <c r="B218" s="8"/>
      <c r="H218" s="5">
        <f>H217-B218</f>
        <v>0</v>
      </c>
      <c r="I218" s="23">
        <f t="shared" si="15"/>
        <v>0</v>
      </c>
      <c r="K218" s="2">
        <v>495</v>
      </c>
    </row>
    <row r="219" spans="2:11" ht="12.75">
      <c r="B219" s="8"/>
      <c r="H219" s="5">
        <f>H218-B219</f>
        <v>0</v>
      </c>
      <c r="I219" s="23">
        <f t="shared" si="15"/>
        <v>0</v>
      </c>
      <c r="K219" s="2">
        <v>495</v>
      </c>
    </row>
    <row r="220" spans="1:11" s="16" customFormat="1" ht="12.75">
      <c r="A220" s="13"/>
      <c r="B220" s="142">
        <v>2000</v>
      </c>
      <c r="C220" s="13" t="s">
        <v>383</v>
      </c>
      <c r="D220" s="13" t="s">
        <v>9</v>
      </c>
      <c r="E220" s="13" t="s">
        <v>277</v>
      </c>
      <c r="F220" s="31" t="s">
        <v>366</v>
      </c>
      <c r="G220" s="31" t="s">
        <v>333</v>
      </c>
      <c r="H220" s="30">
        <f>H219-B220</f>
        <v>-2000</v>
      </c>
      <c r="I220" s="23">
        <f t="shared" si="15"/>
        <v>4.040404040404041</v>
      </c>
      <c r="K220" s="2">
        <v>495</v>
      </c>
    </row>
    <row r="221" spans="1:11" s="47" customFormat="1" ht="12.75">
      <c r="A221" s="12"/>
      <c r="B221" s="213">
        <f>SUM(B220)</f>
        <v>2000</v>
      </c>
      <c r="C221" s="12"/>
      <c r="D221" s="12"/>
      <c r="E221" s="12" t="s">
        <v>277</v>
      </c>
      <c r="F221" s="19"/>
      <c r="G221" s="19"/>
      <c r="H221" s="44">
        <v>0</v>
      </c>
      <c r="I221" s="46">
        <f t="shared" si="15"/>
        <v>4.040404040404041</v>
      </c>
      <c r="K221" s="2">
        <v>495</v>
      </c>
    </row>
    <row r="222" spans="2:11" ht="12.75">
      <c r="B222" s="8"/>
      <c r="H222" s="5">
        <f>H221-B222</f>
        <v>0</v>
      </c>
      <c r="I222" s="23">
        <f t="shared" si="15"/>
        <v>0</v>
      </c>
      <c r="K222" s="2">
        <v>495</v>
      </c>
    </row>
    <row r="223" spans="2:11" ht="12.75">
      <c r="B223" s="8"/>
      <c r="H223" s="5">
        <f>H222-B223</f>
        <v>0</v>
      </c>
      <c r="I223" s="23">
        <f aca="true" t="shared" si="20" ref="I223:I286">+B223/K223</f>
        <v>0</v>
      </c>
      <c r="K223" s="2">
        <v>495</v>
      </c>
    </row>
    <row r="224" spans="2:11" ht="12.75">
      <c r="B224" s="8"/>
      <c r="H224" s="5">
        <f>H223-B224</f>
        <v>0</v>
      </c>
      <c r="I224" s="23">
        <f t="shared" si="20"/>
        <v>0</v>
      </c>
      <c r="K224" s="2">
        <v>495</v>
      </c>
    </row>
    <row r="225" spans="2:11" ht="12.75">
      <c r="B225" s="8"/>
      <c r="H225" s="5">
        <f>H224-B225</f>
        <v>0</v>
      </c>
      <c r="I225" s="23">
        <f t="shared" si="20"/>
        <v>0</v>
      </c>
      <c r="K225" s="2">
        <v>495</v>
      </c>
    </row>
    <row r="226" spans="1:11" s="47" customFormat="1" ht="12.75">
      <c r="A226" s="12"/>
      <c r="B226" s="213">
        <f>+B231+B245+B252+B256</f>
        <v>39650</v>
      </c>
      <c r="C226" s="51" t="s">
        <v>50</v>
      </c>
      <c r="D226" s="54" t="s">
        <v>51</v>
      </c>
      <c r="E226" s="51" t="s">
        <v>48</v>
      </c>
      <c r="F226" s="52" t="s">
        <v>52</v>
      </c>
      <c r="G226" s="53" t="s">
        <v>24</v>
      </c>
      <c r="H226" s="44"/>
      <c r="I226" s="46">
        <f t="shared" si="20"/>
        <v>80.1010101010101</v>
      </c>
      <c r="J226" s="46"/>
      <c r="K226" s="2">
        <v>495</v>
      </c>
    </row>
    <row r="227" spans="2:11" ht="12.75">
      <c r="B227" s="243"/>
      <c r="H227" s="5">
        <f>H226-B227</f>
        <v>0</v>
      </c>
      <c r="I227" s="23">
        <f t="shared" si="20"/>
        <v>0</v>
      </c>
      <c r="K227" s="2">
        <v>495</v>
      </c>
    </row>
    <row r="228" spans="2:11" ht="12.75">
      <c r="B228" s="8">
        <v>2500</v>
      </c>
      <c r="C228" s="13" t="s">
        <v>0</v>
      </c>
      <c r="D228" s="1" t="s">
        <v>9</v>
      </c>
      <c r="E228" s="1" t="s">
        <v>384</v>
      </c>
      <c r="F228" s="55" t="s">
        <v>385</v>
      </c>
      <c r="G228" s="28" t="s">
        <v>307</v>
      </c>
      <c r="H228" s="5">
        <f>H227-B228</f>
        <v>-2500</v>
      </c>
      <c r="I228" s="23">
        <f t="shared" si="20"/>
        <v>5.05050505050505</v>
      </c>
      <c r="J228" s="23"/>
      <c r="K228" s="2">
        <v>495</v>
      </c>
    </row>
    <row r="229" spans="2:11" ht="12.75">
      <c r="B229" s="8">
        <v>2500</v>
      </c>
      <c r="C229" s="13" t="s">
        <v>0</v>
      </c>
      <c r="D229" s="1" t="s">
        <v>9</v>
      </c>
      <c r="E229" s="1" t="s">
        <v>384</v>
      </c>
      <c r="F229" s="55" t="s">
        <v>386</v>
      </c>
      <c r="G229" s="28" t="s">
        <v>333</v>
      </c>
      <c r="H229" s="5">
        <f>H228-B229</f>
        <v>-5000</v>
      </c>
      <c r="I229" s="23">
        <f t="shared" si="20"/>
        <v>5.05050505050505</v>
      </c>
      <c r="J229" s="23"/>
      <c r="K229" s="2">
        <v>495</v>
      </c>
    </row>
    <row r="230" spans="2:11" ht="12.75">
      <c r="B230" s="8">
        <v>2500</v>
      </c>
      <c r="C230" s="13" t="s">
        <v>0</v>
      </c>
      <c r="D230" s="1" t="s">
        <v>9</v>
      </c>
      <c r="E230" s="1" t="s">
        <v>384</v>
      </c>
      <c r="F230" s="55" t="s">
        <v>387</v>
      </c>
      <c r="G230" s="28" t="s">
        <v>356</v>
      </c>
      <c r="H230" s="5">
        <f>H229-B230</f>
        <v>-7500</v>
      </c>
      <c r="I230" s="23">
        <f t="shared" si="20"/>
        <v>5.05050505050505</v>
      </c>
      <c r="J230" s="23"/>
      <c r="K230" s="2">
        <v>495</v>
      </c>
    </row>
    <row r="231" spans="1:254" s="47" customFormat="1" ht="12.75">
      <c r="A231" s="12"/>
      <c r="B231" s="213">
        <f>SUM(B228:B230)</f>
        <v>7500</v>
      </c>
      <c r="C231" s="12" t="s">
        <v>0</v>
      </c>
      <c r="D231" s="12"/>
      <c r="E231" s="12"/>
      <c r="F231" s="19"/>
      <c r="G231" s="19"/>
      <c r="H231" s="44">
        <v>0</v>
      </c>
      <c r="I231" s="46">
        <f t="shared" si="20"/>
        <v>15.151515151515152</v>
      </c>
      <c r="K231" s="2">
        <v>495</v>
      </c>
      <c r="IT231" s="47">
        <f>SUM(K231:IS231)</f>
        <v>495</v>
      </c>
    </row>
    <row r="232" spans="2:11" ht="12.75">
      <c r="B232" s="8"/>
      <c r="H232" s="5">
        <f aca="true" t="shared" si="21" ref="H232:H244">H231-B232</f>
        <v>0</v>
      </c>
      <c r="I232" s="23">
        <f t="shared" si="20"/>
        <v>0</v>
      </c>
      <c r="K232" s="2">
        <v>495</v>
      </c>
    </row>
    <row r="233" spans="2:11" ht="12.75">
      <c r="B233" s="8"/>
      <c r="H233" s="5">
        <f t="shared" si="21"/>
        <v>0</v>
      </c>
      <c r="I233" s="23">
        <f t="shared" si="20"/>
        <v>0</v>
      </c>
      <c r="K233" s="2">
        <v>495</v>
      </c>
    </row>
    <row r="234" spans="2:11" ht="12.75">
      <c r="B234" s="142">
        <v>2500</v>
      </c>
      <c r="C234" s="13" t="s">
        <v>294</v>
      </c>
      <c r="D234" s="13" t="s">
        <v>9</v>
      </c>
      <c r="E234" s="36" t="s">
        <v>15</v>
      </c>
      <c r="F234" s="28" t="s">
        <v>388</v>
      </c>
      <c r="G234" s="37" t="s">
        <v>307</v>
      </c>
      <c r="H234" s="5">
        <f t="shared" si="21"/>
        <v>-2500</v>
      </c>
      <c r="I234" s="23">
        <f t="shared" si="20"/>
        <v>5.05050505050505</v>
      </c>
      <c r="K234" s="2">
        <v>495</v>
      </c>
    </row>
    <row r="235" spans="2:11" ht="12.75">
      <c r="B235" s="142">
        <v>1500</v>
      </c>
      <c r="C235" s="13" t="s">
        <v>299</v>
      </c>
      <c r="D235" s="13" t="s">
        <v>9</v>
      </c>
      <c r="E235" s="13" t="s">
        <v>15</v>
      </c>
      <c r="F235" s="28" t="s">
        <v>389</v>
      </c>
      <c r="G235" s="31" t="s">
        <v>307</v>
      </c>
      <c r="H235" s="5">
        <f t="shared" si="21"/>
        <v>-4000</v>
      </c>
      <c r="I235" s="23">
        <f t="shared" si="20"/>
        <v>3.0303030303030303</v>
      </c>
      <c r="K235" s="2">
        <v>495</v>
      </c>
    </row>
    <row r="236" spans="1:11" ht="12.75">
      <c r="A236" s="13"/>
      <c r="B236" s="142">
        <v>250</v>
      </c>
      <c r="C236" s="13" t="s">
        <v>390</v>
      </c>
      <c r="D236" s="13" t="s">
        <v>9</v>
      </c>
      <c r="E236" s="13" t="s">
        <v>15</v>
      </c>
      <c r="F236" s="28" t="s">
        <v>389</v>
      </c>
      <c r="G236" s="31" t="s">
        <v>307</v>
      </c>
      <c r="H236" s="5">
        <f t="shared" si="21"/>
        <v>-4250</v>
      </c>
      <c r="I236" s="23">
        <f t="shared" si="20"/>
        <v>0.5050505050505051</v>
      </c>
      <c r="J236" s="16"/>
      <c r="K236" s="2">
        <v>495</v>
      </c>
    </row>
    <row r="237" spans="2:11" ht="12.75">
      <c r="B237" s="8">
        <v>1000</v>
      </c>
      <c r="C237" s="13" t="s">
        <v>391</v>
      </c>
      <c r="D237" s="13" t="s">
        <v>9</v>
      </c>
      <c r="E237" s="1" t="s">
        <v>15</v>
      </c>
      <c r="F237" s="28" t="s">
        <v>389</v>
      </c>
      <c r="G237" s="28" t="s">
        <v>307</v>
      </c>
      <c r="H237" s="5">
        <f t="shared" si="21"/>
        <v>-5250</v>
      </c>
      <c r="I237" s="23">
        <f t="shared" si="20"/>
        <v>2.0202020202020203</v>
      </c>
      <c r="K237" s="2">
        <v>495</v>
      </c>
    </row>
    <row r="238" spans="2:11" ht="12.75">
      <c r="B238" s="8">
        <v>1500</v>
      </c>
      <c r="C238" s="1" t="s">
        <v>392</v>
      </c>
      <c r="D238" s="13" t="s">
        <v>9</v>
      </c>
      <c r="E238" s="1" t="s">
        <v>15</v>
      </c>
      <c r="F238" s="28" t="s">
        <v>389</v>
      </c>
      <c r="G238" s="28" t="s">
        <v>333</v>
      </c>
      <c r="H238" s="5">
        <f t="shared" si="21"/>
        <v>-6750</v>
      </c>
      <c r="I238" s="23">
        <f t="shared" si="20"/>
        <v>3.0303030303030303</v>
      </c>
      <c r="K238" s="2">
        <v>495</v>
      </c>
    </row>
    <row r="239" spans="2:11" ht="12.75">
      <c r="B239" s="8">
        <v>1000</v>
      </c>
      <c r="C239" s="39" t="s">
        <v>393</v>
      </c>
      <c r="D239" s="13" t="s">
        <v>9</v>
      </c>
      <c r="E239" s="1" t="s">
        <v>15</v>
      </c>
      <c r="F239" s="28" t="s">
        <v>389</v>
      </c>
      <c r="G239" s="28" t="s">
        <v>333</v>
      </c>
      <c r="H239" s="5">
        <f t="shared" si="21"/>
        <v>-7750</v>
      </c>
      <c r="I239" s="23">
        <f t="shared" si="20"/>
        <v>2.0202020202020203</v>
      </c>
      <c r="J239" s="38"/>
      <c r="K239" s="2">
        <v>495</v>
      </c>
    </row>
    <row r="240" spans="2:11" ht="12.75">
      <c r="B240" s="8">
        <v>500</v>
      </c>
      <c r="C240" s="1" t="s">
        <v>394</v>
      </c>
      <c r="D240" s="13" t="s">
        <v>9</v>
      </c>
      <c r="E240" s="1" t="s">
        <v>15</v>
      </c>
      <c r="F240" s="28" t="s">
        <v>389</v>
      </c>
      <c r="G240" s="28" t="s">
        <v>356</v>
      </c>
      <c r="H240" s="5">
        <f t="shared" si="21"/>
        <v>-8250</v>
      </c>
      <c r="I240" s="23">
        <f t="shared" si="20"/>
        <v>1.0101010101010102</v>
      </c>
      <c r="K240" s="2">
        <v>495</v>
      </c>
    </row>
    <row r="241" spans="2:11" ht="12.75">
      <c r="B241" s="8">
        <v>500</v>
      </c>
      <c r="C241" s="1" t="s">
        <v>395</v>
      </c>
      <c r="D241" s="13" t="s">
        <v>9</v>
      </c>
      <c r="E241" s="1" t="s">
        <v>15</v>
      </c>
      <c r="F241" s="28" t="s">
        <v>389</v>
      </c>
      <c r="G241" s="28" t="s">
        <v>356</v>
      </c>
      <c r="H241" s="5">
        <f t="shared" si="21"/>
        <v>-8750</v>
      </c>
      <c r="I241" s="23">
        <f t="shared" si="20"/>
        <v>1.0101010101010102</v>
      </c>
      <c r="K241" s="2">
        <v>495</v>
      </c>
    </row>
    <row r="242" spans="2:11" ht="12.75">
      <c r="B242" s="8">
        <v>1000</v>
      </c>
      <c r="C242" s="1" t="s">
        <v>301</v>
      </c>
      <c r="D242" s="13" t="s">
        <v>9</v>
      </c>
      <c r="E242" s="1" t="s">
        <v>15</v>
      </c>
      <c r="F242" s="28" t="s">
        <v>389</v>
      </c>
      <c r="G242" s="28" t="s">
        <v>31</v>
      </c>
      <c r="H242" s="5">
        <f t="shared" si="21"/>
        <v>-9750</v>
      </c>
      <c r="I242" s="23">
        <f t="shared" si="20"/>
        <v>2.0202020202020203</v>
      </c>
      <c r="K242" s="2">
        <v>495</v>
      </c>
    </row>
    <row r="243" spans="2:11" ht="12.75">
      <c r="B243" s="8">
        <v>1500</v>
      </c>
      <c r="C243" s="1" t="s">
        <v>302</v>
      </c>
      <c r="D243" s="13" t="s">
        <v>9</v>
      </c>
      <c r="E243" s="1" t="s">
        <v>15</v>
      </c>
      <c r="F243" s="28" t="s">
        <v>389</v>
      </c>
      <c r="G243" s="28" t="s">
        <v>31</v>
      </c>
      <c r="H243" s="5">
        <f t="shared" si="21"/>
        <v>-11250</v>
      </c>
      <c r="I243" s="23">
        <f t="shared" si="20"/>
        <v>3.0303030303030303</v>
      </c>
      <c r="K243" s="2">
        <v>495</v>
      </c>
    </row>
    <row r="244" spans="2:11" ht="12.75">
      <c r="B244" s="8">
        <v>2500</v>
      </c>
      <c r="C244" s="1" t="s">
        <v>379</v>
      </c>
      <c r="D244" s="13" t="s">
        <v>9</v>
      </c>
      <c r="E244" s="1" t="s">
        <v>15</v>
      </c>
      <c r="F244" s="28" t="s">
        <v>396</v>
      </c>
      <c r="G244" s="28" t="s">
        <v>31</v>
      </c>
      <c r="H244" s="5">
        <f t="shared" si="21"/>
        <v>-13750</v>
      </c>
      <c r="I244" s="23">
        <f t="shared" si="20"/>
        <v>5.05050505050505</v>
      </c>
      <c r="K244" s="2">
        <v>495</v>
      </c>
    </row>
    <row r="245" spans="1:11" s="47" customFormat="1" ht="12.75">
      <c r="A245" s="12"/>
      <c r="B245" s="213">
        <f>SUM(B234:B244)</f>
        <v>13750</v>
      </c>
      <c r="C245" s="12" t="s">
        <v>16</v>
      </c>
      <c r="D245" s="12"/>
      <c r="E245" s="12"/>
      <c r="F245" s="19"/>
      <c r="G245" s="19"/>
      <c r="H245" s="44">
        <v>0</v>
      </c>
      <c r="I245" s="46">
        <f t="shared" si="20"/>
        <v>27.77777777777778</v>
      </c>
      <c r="K245" s="2">
        <v>495</v>
      </c>
    </row>
    <row r="246" spans="2:11" ht="12.75">
      <c r="B246" s="8"/>
      <c r="H246" s="5">
        <f aca="true" t="shared" si="22" ref="H246:H251">H245-B246</f>
        <v>0</v>
      </c>
      <c r="I246" s="23">
        <f t="shared" si="20"/>
        <v>0</v>
      </c>
      <c r="K246" s="2">
        <v>495</v>
      </c>
    </row>
    <row r="247" spans="2:11" ht="12.75">
      <c r="B247" s="8"/>
      <c r="H247" s="5">
        <f t="shared" si="22"/>
        <v>0</v>
      </c>
      <c r="I247" s="23">
        <f t="shared" si="20"/>
        <v>0</v>
      </c>
      <c r="K247" s="2">
        <v>495</v>
      </c>
    </row>
    <row r="248" spans="2:11" ht="12.75">
      <c r="B248" s="142">
        <v>700</v>
      </c>
      <c r="C248" s="34" t="s">
        <v>17</v>
      </c>
      <c r="D248" s="13" t="s">
        <v>9</v>
      </c>
      <c r="E248" s="34" t="s">
        <v>18</v>
      </c>
      <c r="F248" s="28" t="s">
        <v>389</v>
      </c>
      <c r="G248" s="32" t="s">
        <v>307</v>
      </c>
      <c r="H248" s="5">
        <f t="shared" si="22"/>
        <v>-700</v>
      </c>
      <c r="I248" s="23">
        <f t="shared" si="20"/>
        <v>1.4141414141414141</v>
      </c>
      <c r="K248" s="2">
        <v>495</v>
      </c>
    </row>
    <row r="249" spans="2:11" ht="12.75">
      <c r="B249" s="8">
        <v>800</v>
      </c>
      <c r="C249" s="1" t="s">
        <v>17</v>
      </c>
      <c r="D249" s="13" t="s">
        <v>9</v>
      </c>
      <c r="E249" s="1" t="s">
        <v>18</v>
      </c>
      <c r="F249" s="28" t="s">
        <v>389</v>
      </c>
      <c r="G249" s="28" t="s">
        <v>335</v>
      </c>
      <c r="H249" s="5">
        <f t="shared" si="22"/>
        <v>-1500</v>
      </c>
      <c r="I249" s="23">
        <f t="shared" si="20"/>
        <v>1.6161616161616161</v>
      </c>
      <c r="K249" s="2">
        <v>495</v>
      </c>
    </row>
    <row r="250" spans="2:11" ht="12.75">
      <c r="B250" s="8">
        <v>700</v>
      </c>
      <c r="C250" s="1" t="s">
        <v>17</v>
      </c>
      <c r="D250" s="13" t="s">
        <v>9</v>
      </c>
      <c r="E250" s="1" t="s">
        <v>18</v>
      </c>
      <c r="F250" s="28" t="s">
        <v>389</v>
      </c>
      <c r="G250" s="28" t="s">
        <v>354</v>
      </c>
      <c r="H250" s="5">
        <f t="shared" si="22"/>
        <v>-2200</v>
      </c>
      <c r="I250" s="23">
        <f t="shared" si="20"/>
        <v>1.4141414141414141</v>
      </c>
      <c r="K250" s="2">
        <v>495</v>
      </c>
    </row>
    <row r="251" spans="2:11" ht="12.75">
      <c r="B251" s="8">
        <v>1200</v>
      </c>
      <c r="C251" s="1" t="s">
        <v>17</v>
      </c>
      <c r="D251" s="13" t="s">
        <v>9</v>
      </c>
      <c r="E251" s="1" t="s">
        <v>18</v>
      </c>
      <c r="F251" s="28" t="s">
        <v>389</v>
      </c>
      <c r="G251" s="28" t="s">
        <v>31</v>
      </c>
      <c r="H251" s="5">
        <f t="shared" si="22"/>
        <v>-3400</v>
      </c>
      <c r="I251" s="23">
        <f t="shared" si="20"/>
        <v>2.4242424242424243</v>
      </c>
      <c r="K251" s="2">
        <v>495</v>
      </c>
    </row>
    <row r="252" spans="1:11" s="47" customFormat="1" ht="12.75">
      <c r="A252" s="12"/>
      <c r="B252" s="213">
        <f>SUM(B248:B251)</f>
        <v>3400</v>
      </c>
      <c r="C252" s="12"/>
      <c r="D252" s="12"/>
      <c r="E252" s="12" t="s">
        <v>18</v>
      </c>
      <c r="F252" s="19"/>
      <c r="G252" s="19"/>
      <c r="H252" s="44">
        <v>0</v>
      </c>
      <c r="I252" s="46">
        <f t="shared" si="20"/>
        <v>6.8686868686868685</v>
      </c>
      <c r="K252" s="2">
        <v>495</v>
      </c>
    </row>
    <row r="253" spans="2:11" ht="12.75">
      <c r="B253" s="8"/>
      <c r="H253" s="5">
        <f>H252-B253</f>
        <v>0</v>
      </c>
      <c r="I253" s="23">
        <f t="shared" si="20"/>
        <v>0</v>
      </c>
      <c r="K253" s="2">
        <v>495</v>
      </c>
    </row>
    <row r="254" spans="2:11" ht="12.75">
      <c r="B254" s="8"/>
      <c r="H254" s="5">
        <f>H253-B254</f>
        <v>0</v>
      </c>
      <c r="I254" s="23">
        <f t="shared" si="20"/>
        <v>0</v>
      </c>
      <c r="K254" s="2">
        <v>495</v>
      </c>
    </row>
    <row r="255" spans="2:11" ht="12.75">
      <c r="B255" s="8">
        <v>15000</v>
      </c>
      <c r="C255" s="1" t="s">
        <v>397</v>
      </c>
      <c r="D255" s="13" t="s">
        <v>9</v>
      </c>
      <c r="E255" s="1" t="s">
        <v>15</v>
      </c>
      <c r="F255" s="28" t="s">
        <v>398</v>
      </c>
      <c r="G255" s="28" t="s">
        <v>399</v>
      </c>
      <c r="H255" s="5">
        <f>H254-B255</f>
        <v>-15000</v>
      </c>
      <c r="I255" s="23">
        <f t="shared" si="20"/>
        <v>30.303030303030305</v>
      </c>
      <c r="K255" s="2">
        <v>495</v>
      </c>
    </row>
    <row r="256" spans="1:11" s="47" customFormat="1" ht="12.75">
      <c r="A256" s="12"/>
      <c r="B256" s="213">
        <f>SUM(B255)</f>
        <v>15000</v>
      </c>
      <c r="C256" s="12" t="s">
        <v>19</v>
      </c>
      <c r="D256" s="12"/>
      <c r="E256" s="12"/>
      <c r="F256" s="19"/>
      <c r="G256" s="19"/>
      <c r="H256" s="44">
        <v>0</v>
      </c>
      <c r="I256" s="46">
        <f t="shared" si="20"/>
        <v>30.303030303030305</v>
      </c>
      <c r="K256" s="2">
        <v>495</v>
      </c>
    </row>
    <row r="257" spans="2:11" ht="12.75">
      <c r="B257" s="186"/>
      <c r="H257" s="5">
        <f>H256-B257</f>
        <v>0</v>
      </c>
      <c r="I257" s="23">
        <f t="shared" si="20"/>
        <v>0</v>
      </c>
      <c r="K257" s="2">
        <v>495</v>
      </c>
    </row>
    <row r="258" spans="2:11" ht="12.75">
      <c r="B258" s="186"/>
      <c r="H258" s="5">
        <f>H257-B258</f>
        <v>0</v>
      </c>
      <c r="I258" s="23">
        <f t="shared" si="20"/>
        <v>0</v>
      </c>
      <c r="K258" s="2">
        <v>495</v>
      </c>
    </row>
    <row r="259" spans="2:11" ht="12.75">
      <c r="B259" s="186"/>
      <c r="H259" s="5">
        <f>H258-B259</f>
        <v>0</v>
      </c>
      <c r="I259" s="23">
        <f t="shared" si="20"/>
        <v>0</v>
      </c>
      <c r="K259" s="2">
        <v>495</v>
      </c>
    </row>
    <row r="260" spans="2:11" ht="12.75">
      <c r="B260" s="186"/>
      <c r="H260" s="5">
        <f>H259-B260</f>
        <v>0</v>
      </c>
      <c r="I260" s="23">
        <f t="shared" si="20"/>
        <v>0</v>
      </c>
      <c r="K260" s="2">
        <v>495</v>
      </c>
    </row>
    <row r="261" spans="1:11" s="47" customFormat="1" ht="12.75">
      <c r="A261" s="12"/>
      <c r="B261" s="213">
        <f>+B273+B290+B301+B309+B318+B322</f>
        <v>98100</v>
      </c>
      <c r="C261" s="51" t="s">
        <v>53</v>
      </c>
      <c r="D261" s="54" t="s">
        <v>51</v>
      </c>
      <c r="E261" s="51" t="s">
        <v>54</v>
      </c>
      <c r="F261" s="52" t="s">
        <v>55</v>
      </c>
      <c r="G261" s="53" t="s">
        <v>109</v>
      </c>
      <c r="H261" s="44"/>
      <c r="I261" s="46">
        <f t="shared" si="20"/>
        <v>198.1818181818182</v>
      </c>
      <c r="J261" s="46"/>
      <c r="K261" s="2">
        <v>495</v>
      </c>
    </row>
    <row r="262" spans="2:11" ht="12.75">
      <c r="B262" s="8"/>
      <c r="H262" s="5">
        <f aca="true" t="shared" si="23" ref="H262:H272">H261-B262</f>
        <v>0</v>
      </c>
      <c r="I262" s="23">
        <f t="shared" si="20"/>
        <v>0</v>
      </c>
      <c r="K262" s="2">
        <v>495</v>
      </c>
    </row>
    <row r="263" spans="2:11" ht="12.75">
      <c r="B263" s="8">
        <v>2500</v>
      </c>
      <c r="C263" s="13" t="s">
        <v>0</v>
      </c>
      <c r="D263" s="1" t="s">
        <v>9</v>
      </c>
      <c r="E263" s="1" t="s">
        <v>28</v>
      </c>
      <c r="F263" s="55" t="s">
        <v>400</v>
      </c>
      <c r="G263" s="28" t="s">
        <v>307</v>
      </c>
      <c r="H263" s="5">
        <f t="shared" si="23"/>
        <v>-2500</v>
      </c>
      <c r="I263" s="23">
        <f t="shared" si="20"/>
        <v>5.05050505050505</v>
      </c>
      <c r="J263" s="23"/>
      <c r="K263" s="2">
        <v>495</v>
      </c>
    </row>
    <row r="264" spans="2:11" ht="12.75">
      <c r="B264" s="8">
        <v>2500</v>
      </c>
      <c r="C264" s="13" t="s">
        <v>0</v>
      </c>
      <c r="D264" s="1" t="s">
        <v>9</v>
      </c>
      <c r="E264" s="1" t="s">
        <v>28</v>
      </c>
      <c r="F264" s="55" t="s">
        <v>401</v>
      </c>
      <c r="G264" s="28" t="s">
        <v>333</v>
      </c>
      <c r="H264" s="5">
        <f t="shared" si="23"/>
        <v>-5000</v>
      </c>
      <c r="I264" s="23">
        <f t="shared" si="20"/>
        <v>5.05050505050505</v>
      </c>
      <c r="J264" s="23"/>
      <c r="K264" s="2">
        <v>495</v>
      </c>
    </row>
    <row r="265" spans="2:11" ht="12.75">
      <c r="B265" s="8">
        <v>5000</v>
      </c>
      <c r="C265" s="13" t="s">
        <v>0</v>
      </c>
      <c r="D265" s="1" t="s">
        <v>9</v>
      </c>
      <c r="E265" s="1" t="s">
        <v>282</v>
      </c>
      <c r="F265" s="55" t="s">
        <v>402</v>
      </c>
      <c r="G265" s="28" t="s">
        <v>333</v>
      </c>
      <c r="H265" s="5">
        <f t="shared" si="23"/>
        <v>-10000</v>
      </c>
      <c r="I265" s="23">
        <f t="shared" si="20"/>
        <v>10.1010101010101</v>
      </c>
      <c r="J265" s="23"/>
      <c r="K265" s="2">
        <v>495</v>
      </c>
    </row>
    <row r="266" spans="2:11" ht="12.75">
      <c r="B266" s="8">
        <v>5000</v>
      </c>
      <c r="C266" s="13" t="s">
        <v>0</v>
      </c>
      <c r="D266" s="1" t="s">
        <v>9</v>
      </c>
      <c r="E266" s="1" t="s">
        <v>282</v>
      </c>
      <c r="F266" s="55" t="s">
        <v>403</v>
      </c>
      <c r="G266" s="28" t="s">
        <v>335</v>
      </c>
      <c r="H266" s="5">
        <f t="shared" si="23"/>
        <v>-15000</v>
      </c>
      <c r="I266" s="23">
        <f t="shared" si="20"/>
        <v>10.1010101010101</v>
      </c>
      <c r="J266" s="23"/>
      <c r="K266" s="2">
        <v>495</v>
      </c>
    </row>
    <row r="267" spans="2:11" ht="12.75">
      <c r="B267" s="8">
        <v>2500</v>
      </c>
      <c r="C267" s="13" t="s">
        <v>0</v>
      </c>
      <c r="D267" s="1" t="s">
        <v>9</v>
      </c>
      <c r="E267" s="1" t="s">
        <v>28</v>
      </c>
      <c r="F267" s="55" t="s">
        <v>404</v>
      </c>
      <c r="G267" s="28" t="s">
        <v>335</v>
      </c>
      <c r="H267" s="5">
        <f t="shared" si="23"/>
        <v>-17500</v>
      </c>
      <c r="I267" s="23">
        <f t="shared" si="20"/>
        <v>5.05050505050505</v>
      </c>
      <c r="J267" s="23"/>
      <c r="K267" s="2">
        <v>495</v>
      </c>
    </row>
    <row r="268" spans="2:11" ht="12.75">
      <c r="B268" s="8">
        <v>4000</v>
      </c>
      <c r="C268" s="13" t="s">
        <v>0</v>
      </c>
      <c r="D268" s="1" t="s">
        <v>9</v>
      </c>
      <c r="E268" s="1" t="s">
        <v>282</v>
      </c>
      <c r="F268" s="55" t="s">
        <v>405</v>
      </c>
      <c r="G268" s="28" t="s">
        <v>354</v>
      </c>
      <c r="H268" s="5">
        <f t="shared" si="23"/>
        <v>-21500</v>
      </c>
      <c r="I268" s="23">
        <f t="shared" si="20"/>
        <v>8.080808080808081</v>
      </c>
      <c r="J268" s="23"/>
      <c r="K268" s="2">
        <v>495</v>
      </c>
    </row>
    <row r="269" spans="2:11" ht="12.75">
      <c r="B269" s="8">
        <v>2500</v>
      </c>
      <c r="C269" s="13" t="s">
        <v>0</v>
      </c>
      <c r="D269" s="1" t="s">
        <v>9</v>
      </c>
      <c r="E269" s="1" t="s">
        <v>28</v>
      </c>
      <c r="F269" s="55" t="s">
        <v>406</v>
      </c>
      <c r="G269" s="28" t="s">
        <v>354</v>
      </c>
      <c r="H269" s="5">
        <f t="shared" si="23"/>
        <v>-24000</v>
      </c>
      <c r="I269" s="23">
        <f t="shared" si="20"/>
        <v>5.05050505050505</v>
      </c>
      <c r="J269" s="23"/>
      <c r="K269" s="2">
        <v>495</v>
      </c>
    </row>
    <row r="270" spans="2:11" ht="12.75">
      <c r="B270" s="8">
        <v>3000</v>
      </c>
      <c r="C270" s="13" t="s">
        <v>0</v>
      </c>
      <c r="D270" s="1" t="s">
        <v>9</v>
      </c>
      <c r="E270" s="1" t="s">
        <v>282</v>
      </c>
      <c r="F270" s="55" t="s">
        <v>407</v>
      </c>
      <c r="G270" s="28" t="s">
        <v>356</v>
      </c>
      <c r="H270" s="5">
        <f t="shared" si="23"/>
        <v>-27000</v>
      </c>
      <c r="I270" s="23">
        <f t="shared" si="20"/>
        <v>6.0606060606060606</v>
      </c>
      <c r="J270" s="23"/>
      <c r="K270" s="2">
        <v>495</v>
      </c>
    </row>
    <row r="271" spans="2:11" ht="12.75">
      <c r="B271" s="8">
        <v>2500</v>
      </c>
      <c r="C271" s="13" t="s">
        <v>0</v>
      </c>
      <c r="D271" s="1" t="s">
        <v>9</v>
      </c>
      <c r="E271" s="1" t="s">
        <v>28</v>
      </c>
      <c r="F271" s="55" t="s">
        <v>408</v>
      </c>
      <c r="G271" s="28" t="s">
        <v>356</v>
      </c>
      <c r="H271" s="5">
        <f t="shared" si="23"/>
        <v>-29500</v>
      </c>
      <c r="I271" s="23">
        <f t="shared" si="20"/>
        <v>5.05050505050505</v>
      </c>
      <c r="J271" s="23"/>
      <c r="K271" s="2">
        <v>495</v>
      </c>
    </row>
    <row r="272" spans="2:11" ht="12.75">
      <c r="B272" s="8">
        <v>2000</v>
      </c>
      <c r="C272" s="13" t="s">
        <v>0</v>
      </c>
      <c r="D272" s="1" t="s">
        <v>9</v>
      </c>
      <c r="E272" s="1" t="s">
        <v>282</v>
      </c>
      <c r="F272" s="55" t="s">
        <v>409</v>
      </c>
      <c r="G272" s="28" t="s">
        <v>31</v>
      </c>
      <c r="H272" s="5">
        <f t="shared" si="23"/>
        <v>-31500</v>
      </c>
      <c r="I272" s="23">
        <f t="shared" si="20"/>
        <v>4.040404040404041</v>
      </c>
      <c r="J272" s="23"/>
      <c r="K272" s="2">
        <v>495</v>
      </c>
    </row>
    <row r="273" spans="1:11" s="47" customFormat="1" ht="12.75">
      <c r="A273" s="12"/>
      <c r="B273" s="213">
        <f>SUM(B263:B272)</f>
        <v>31500</v>
      </c>
      <c r="C273" s="12" t="s">
        <v>0</v>
      </c>
      <c r="D273" s="12"/>
      <c r="E273" s="12"/>
      <c r="F273" s="19"/>
      <c r="G273" s="19"/>
      <c r="H273" s="44">
        <v>0</v>
      </c>
      <c r="I273" s="46">
        <f t="shared" si="20"/>
        <v>63.63636363636363</v>
      </c>
      <c r="K273" s="2">
        <v>495</v>
      </c>
    </row>
    <row r="274" spans="2:11" ht="12.75">
      <c r="B274" s="8"/>
      <c r="H274" s="5">
        <f aca="true" t="shared" si="24" ref="H274:H289">H273-B274</f>
        <v>0</v>
      </c>
      <c r="I274" s="23">
        <f t="shared" si="20"/>
        <v>0</v>
      </c>
      <c r="K274" s="2">
        <v>495</v>
      </c>
    </row>
    <row r="275" spans="2:11" ht="12.75">
      <c r="B275" s="8"/>
      <c r="H275" s="5">
        <f t="shared" si="24"/>
        <v>0</v>
      </c>
      <c r="I275" s="23">
        <f t="shared" si="20"/>
        <v>0</v>
      </c>
      <c r="K275" s="2">
        <v>495</v>
      </c>
    </row>
    <row r="276" spans="2:11" ht="12.75">
      <c r="B276" s="8">
        <v>3000</v>
      </c>
      <c r="C276" s="1" t="s">
        <v>410</v>
      </c>
      <c r="D276" s="13" t="s">
        <v>9</v>
      </c>
      <c r="E276" s="1" t="s">
        <v>15</v>
      </c>
      <c r="F276" s="28" t="s">
        <v>411</v>
      </c>
      <c r="G276" s="28" t="s">
        <v>307</v>
      </c>
      <c r="H276" s="5">
        <f t="shared" si="24"/>
        <v>-3000</v>
      </c>
      <c r="I276" s="23">
        <f t="shared" si="20"/>
        <v>6.0606060606060606</v>
      </c>
      <c r="K276" s="2">
        <v>495</v>
      </c>
    </row>
    <row r="277" spans="2:11" ht="12.75">
      <c r="B277" s="8">
        <v>800</v>
      </c>
      <c r="C277" s="1" t="s">
        <v>412</v>
      </c>
      <c r="D277" s="13" t="s">
        <v>9</v>
      </c>
      <c r="E277" s="1" t="s">
        <v>15</v>
      </c>
      <c r="F277" s="28" t="s">
        <v>413</v>
      </c>
      <c r="G277" s="28" t="s">
        <v>333</v>
      </c>
      <c r="H277" s="5">
        <f t="shared" si="24"/>
        <v>-3800</v>
      </c>
      <c r="I277" s="23">
        <f t="shared" si="20"/>
        <v>1.6161616161616161</v>
      </c>
      <c r="K277" s="2">
        <v>495</v>
      </c>
    </row>
    <row r="278" spans="2:11" ht="12.75">
      <c r="B278" s="8">
        <v>1000</v>
      </c>
      <c r="C278" s="1" t="s">
        <v>412</v>
      </c>
      <c r="D278" s="13" t="s">
        <v>9</v>
      </c>
      <c r="E278" s="1" t="s">
        <v>15</v>
      </c>
      <c r="F278" s="28" t="s">
        <v>414</v>
      </c>
      <c r="G278" s="28" t="s">
        <v>333</v>
      </c>
      <c r="H278" s="5">
        <f t="shared" si="24"/>
        <v>-4800</v>
      </c>
      <c r="I278" s="23">
        <f t="shared" si="20"/>
        <v>2.0202020202020203</v>
      </c>
      <c r="K278" s="2">
        <v>495</v>
      </c>
    </row>
    <row r="279" spans="2:11" ht="12.75">
      <c r="B279" s="8">
        <v>1000</v>
      </c>
      <c r="C279" s="1" t="s">
        <v>412</v>
      </c>
      <c r="D279" s="13" t="s">
        <v>9</v>
      </c>
      <c r="E279" s="1" t="s">
        <v>15</v>
      </c>
      <c r="F279" s="28" t="s">
        <v>414</v>
      </c>
      <c r="G279" s="28" t="s">
        <v>333</v>
      </c>
      <c r="H279" s="5">
        <f t="shared" si="24"/>
        <v>-5800</v>
      </c>
      <c r="I279" s="23">
        <f t="shared" si="20"/>
        <v>2.0202020202020203</v>
      </c>
      <c r="K279" s="2">
        <v>495</v>
      </c>
    </row>
    <row r="280" spans="2:11" ht="12.75">
      <c r="B280" s="8">
        <v>1000</v>
      </c>
      <c r="C280" s="1" t="s">
        <v>415</v>
      </c>
      <c r="D280" s="13" t="s">
        <v>9</v>
      </c>
      <c r="E280" s="1" t="s">
        <v>15</v>
      </c>
      <c r="F280" s="28" t="s">
        <v>413</v>
      </c>
      <c r="G280" s="28" t="s">
        <v>335</v>
      </c>
      <c r="H280" s="5">
        <f t="shared" si="24"/>
        <v>-6800</v>
      </c>
      <c r="I280" s="23">
        <f t="shared" si="20"/>
        <v>2.0202020202020203</v>
      </c>
      <c r="K280" s="2">
        <v>495</v>
      </c>
    </row>
    <row r="281" spans="2:11" ht="12.75">
      <c r="B281" s="8">
        <v>1000</v>
      </c>
      <c r="C281" s="1" t="s">
        <v>416</v>
      </c>
      <c r="D281" s="13" t="s">
        <v>9</v>
      </c>
      <c r="E281" s="1" t="s">
        <v>15</v>
      </c>
      <c r="F281" s="28" t="s">
        <v>413</v>
      </c>
      <c r="G281" s="28" t="s">
        <v>335</v>
      </c>
      <c r="H281" s="5">
        <f t="shared" si="24"/>
        <v>-7800</v>
      </c>
      <c r="I281" s="23">
        <f t="shared" si="20"/>
        <v>2.0202020202020203</v>
      </c>
      <c r="K281" s="2">
        <v>495</v>
      </c>
    </row>
    <row r="282" spans="2:11" ht="12.75">
      <c r="B282" s="8">
        <v>1000</v>
      </c>
      <c r="C282" s="1" t="s">
        <v>412</v>
      </c>
      <c r="D282" s="13" t="s">
        <v>9</v>
      </c>
      <c r="E282" s="1" t="s">
        <v>15</v>
      </c>
      <c r="F282" s="28" t="s">
        <v>414</v>
      </c>
      <c r="G282" s="28" t="s">
        <v>335</v>
      </c>
      <c r="H282" s="5">
        <f t="shared" si="24"/>
        <v>-8800</v>
      </c>
      <c r="I282" s="23">
        <f t="shared" si="20"/>
        <v>2.0202020202020203</v>
      </c>
      <c r="K282" s="2">
        <v>495</v>
      </c>
    </row>
    <row r="283" spans="2:11" ht="12.75">
      <c r="B283" s="8">
        <v>1000</v>
      </c>
      <c r="C283" s="1" t="s">
        <v>266</v>
      </c>
      <c r="D283" s="13" t="s">
        <v>9</v>
      </c>
      <c r="E283" s="1" t="s">
        <v>15</v>
      </c>
      <c r="F283" s="28" t="s">
        <v>414</v>
      </c>
      <c r="G283" s="28" t="s">
        <v>335</v>
      </c>
      <c r="H283" s="5">
        <f t="shared" si="24"/>
        <v>-9800</v>
      </c>
      <c r="I283" s="23">
        <f t="shared" si="20"/>
        <v>2.0202020202020203</v>
      </c>
      <c r="K283" s="2">
        <v>495</v>
      </c>
    </row>
    <row r="284" spans="2:11" ht="12.75">
      <c r="B284" s="8">
        <v>800</v>
      </c>
      <c r="C284" s="1" t="s">
        <v>266</v>
      </c>
      <c r="D284" s="13" t="s">
        <v>9</v>
      </c>
      <c r="E284" s="1" t="s">
        <v>15</v>
      </c>
      <c r="F284" s="28" t="s">
        <v>413</v>
      </c>
      <c r="G284" s="28" t="s">
        <v>354</v>
      </c>
      <c r="H284" s="5">
        <f t="shared" si="24"/>
        <v>-10600</v>
      </c>
      <c r="I284" s="23">
        <f t="shared" si="20"/>
        <v>1.6161616161616161</v>
      </c>
      <c r="K284" s="2">
        <v>495</v>
      </c>
    </row>
    <row r="285" spans="2:11" ht="12.75">
      <c r="B285" s="8">
        <v>500</v>
      </c>
      <c r="C285" s="1" t="s">
        <v>417</v>
      </c>
      <c r="D285" s="13" t="s">
        <v>9</v>
      </c>
      <c r="E285" s="1" t="s">
        <v>15</v>
      </c>
      <c r="F285" s="28" t="s">
        <v>413</v>
      </c>
      <c r="G285" s="28" t="s">
        <v>354</v>
      </c>
      <c r="H285" s="5">
        <f t="shared" si="24"/>
        <v>-11100</v>
      </c>
      <c r="I285" s="23">
        <f t="shared" si="20"/>
        <v>1.0101010101010102</v>
      </c>
      <c r="K285" s="2">
        <v>495</v>
      </c>
    </row>
    <row r="286" spans="2:11" ht="12.75">
      <c r="B286" s="8">
        <v>500</v>
      </c>
      <c r="C286" s="1" t="s">
        <v>418</v>
      </c>
      <c r="D286" s="13" t="s">
        <v>9</v>
      </c>
      <c r="E286" s="1" t="s">
        <v>15</v>
      </c>
      <c r="F286" s="28" t="s">
        <v>413</v>
      </c>
      <c r="G286" s="28" t="s">
        <v>356</v>
      </c>
      <c r="H286" s="5">
        <f t="shared" si="24"/>
        <v>-11600</v>
      </c>
      <c r="I286" s="23">
        <f t="shared" si="20"/>
        <v>1.0101010101010102</v>
      </c>
      <c r="K286" s="2">
        <v>495</v>
      </c>
    </row>
    <row r="287" spans="2:11" ht="12.75">
      <c r="B287" s="8">
        <v>500</v>
      </c>
      <c r="C287" s="1" t="s">
        <v>419</v>
      </c>
      <c r="D287" s="13" t="s">
        <v>9</v>
      </c>
      <c r="E287" s="1" t="s">
        <v>15</v>
      </c>
      <c r="F287" s="28" t="s">
        <v>413</v>
      </c>
      <c r="G287" s="28" t="s">
        <v>356</v>
      </c>
      <c r="H287" s="5">
        <f t="shared" si="24"/>
        <v>-12100</v>
      </c>
      <c r="I287" s="23">
        <f aca="true" t="shared" si="25" ref="I287:I350">+B287/K287</f>
        <v>1.0101010101010102</v>
      </c>
      <c r="K287" s="2">
        <v>495</v>
      </c>
    </row>
    <row r="288" spans="2:11" ht="12.75">
      <c r="B288" s="8">
        <v>600</v>
      </c>
      <c r="C288" s="1" t="s">
        <v>417</v>
      </c>
      <c r="D288" s="13" t="s">
        <v>9</v>
      </c>
      <c r="E288" s="1" t="s">
        <v>15</v>
      </c>
      <c r="F288" s="28" t="s">
        <v>414</v>
      </c>
      <c r="G288" s="28" t="s">
        <v>356</v>
      </c>
      <c r="H288" s="5">
        <f t="shared" si="24"/>
        <v>-12700</v>
      </c>
      <c r="I288" s="23">
        <f t="shared" si="25"/>
        <v>1.2121212121212122</v>
      </c>
      <c r="K288" s="2">
        <v>495</v>
      </c>
    </row>
    <row r="289" spans="2:11" ht="12.75">
      <c r="B289" s="8">
        <v>600</v>
      </c>
      <c r="C289" s="1" t="s">
        <v>420</v>
      </c>
      <c r="D289" s="13" t="s">
        <v>9</v>
      </c>
      <c r="E289" s="1" t="s">
        <v>15</v>
      </c>
      <c r="F289" s="28" t="s">
        <v>414</v>
      </c>
      <c r="G289" s="28" t="s">
        <v>356</v>
      </c>
      <c r="H289" s="5">
        <f t="shared" si="24"/>
        <v>-13300</v>
      </c>
      <c r="I289" s="23">
        <f t="shared" si="25"/>
        <v>1.2121212121212122</v>
      </c>
      <c r="K289" s="2">
        <v>495</v>
      </c>
    </row>
    <row r="290" spans="1:11" s="47" customFormat="1" ht="12.75">
      <c r="A290" s="12"/>
      <c r="B290" s="213">
        <f>SUM(B276:B289)</f>
        <v>13300</v>
      </c>
      <c r="C290" s="12" t="s">
        <v>16</v>
      </c>
      <c r="D290" s="12"/>
      <c r="E290" s="12"/>
      <c r="F290" s="19"/>
      <c r="G290" s="19"/>
      <c r="H290" s="44">
        <v>0</v>
      </c>
      <c r="I290" s="46">
        <f t="shared" si="25"/>
        <v>26.86868686868687</v>
      </c>
      <c r="K290" s="2">
        <v>495</v>
      </c>
    </row>
    <row r="291" spans="2:11" ht="12.75">
      <c r="B291" s="8"/>
      <c r="H291" s="5">
        <f aca="true" t="shared" si="26" ref="H291:H300">H290-B291</f>
        <v>0</v>
      </c>
      <c r="I291" s="23">
        <f t="shared" si="25"/>
        <v>0</v>
      </c>
      <c r="K291" s="2">
        <v>495</v>
      </c>
    </row>
    <row r="292" spans="2:11" ht="12.75">
      <c r="B292" s="8"/>
      <c r="H292" s="5">
        <f t="shared" si="26"/>
        <v>0</v>
      </c>
      <c r="I292" s="23">
        <f t="shared" si="25"/>
        <v>0</v>
      </c>
      <c r="K292" s="2">
        <v>495</v>
      </c>
    </row>
    <row r="293" spans="2:11" ht="12.75">
      <c r="B293" s="8">
        <v>1500</v>
      </c>
      <c r="C293" s="1" t="s">
        <v>17</v>
      </c>
      <c r="D293" s="13" t="s">
        <v>9</v>
      </c>
      <c r="E293" s="1" t="s">
        <v>18</v>
      </c>
      <c r="F293" s="28" t="s">
        <v>413</v>
      </c>
      <c r="G293" s="28" t="s">
        <v>307</v>
      </c>
      <c r="H293" s="5">
        <f t="shared" si="26"/>
        <v>-1500</v>
      </c>
      <c r="I293" s="23">
        <f t="shared" si="25"/>
        <v>3.0303030303030303</v>
      </c>
      <c r="K293" s="2">
        <v>495</v>
      </c>
    </row>
    <row r="294" spans="2:11" ht="12.75">
      <c r="B294" s="8">
        <v>1200</v>
      </c>
      <c r="C294" s="1" t="s">
        <v>17</v>
      </c>
      <c r="D294" s="13" t="s">
        <v>9</v>
      </c>
      <c r="E294" s="1" t="s">
        <v>18</v>
      </c>
      <c r="F294" s="28" t="s">
        <v>413</v>
      </c>
      <c r="G294" s="28" t="s">
        <v>333</v>
      </c>
      <c r="H294" s="5">
        <f t="shared" si="26"/>
        <v>-2700</v>
      </c>
      <c r="I294" s="23">
        <f t="shared" si="25"/>
        <v>2.4242424242424243</v>
      </c>
      <c r="K294" s="2">
        <v>495</v>
      </c>
    </row>
    <row r="295" spans="2:11" ht="12.75">
      <c r="B295" s="8">
        <v>2500</v>
      </c>
      <c r="C295" s="1" t="s">
        <v>17</v>
      </c>
      <c r="D295" s="13" t="s">
        <v>9</v>
      </c>
      <c r="E295" s="1" t="s">
        <v>18</v>
      </c>
      <c r="F295" s="28" t="s">
        <v>414</v>
      </c>
      <c r="G295" s="28" t="s">
        <v>333</v>
      </c>
      <c r="H295" s="5">
        <f t="shared" si="26"/>
        <v>-5200</v>
      </c>
      <c r="I295" s="23">
        <f t="shared" si="25"/>
        <v>5.05050505050505</v>
      </c>
      <c r="K295" s="2">
        <v>495</v>
      </c>
    </row>
    <row r="296" spans="2:11" ht="12.75">
      <c r="B296" s="8">
        <v>700</v>
      </c>
      <c r="C296" s="1" t="s">
        <v>17</v>
      </c>
      <c r="D296" s="13" t="s">
        <v>9</v>
      </c>
      <c r="E296" s="1" t="s">
        <v>18</v>
      </c>
      <c r="F296" s="28" t="s">
        <v>413</v>
      </c>
      <c r="G296" s="28" t="s">
        <v>335</v>
      </c>
      <c r="H296" s="5">
        <f t="shared" si="26"/>
        <v>-5900</v>
      </c>
      <c r="I296" s="23">
        <f t="shared" si="25"/>
        <v>1.4141414141414141</v>
      </c>
      <c r="K296" s="2">
        <v>495</v>
      </c>
    </row>
    <row r="297" spans="2:11" ht="12.75">
      <c r="B297" s="8">
        <v>1500</v>
      </c>
      <c r="C297" s="1" t="s">
        <v>17</v>
      </c>
      <c r="D297" s="13" t="s">
        <v>9</v>
      </c>
      <c r="E297" s="1" t="s">
        <v>18</v>
      </c>
      <c r="F297" s="28" t="s">
        <v>414</v>
      </c>
      <c r="G297" s="28" t="s">
        <v>335</v>
      </c>
      <c r="H297" s="5">
        <f t="shared" si="26"/>
        <v>-7400</v>
      </c>
      <c r="I297" s="23">
        <f t="shared" si="25"/>
        <v>3.0303030303030303</v>
      </c>
      <c r="K297" s="2">
        <v>495</v>
      </c>
    </row>
    <row r="298" spans="2:11" ht="12.75">
      <c r="B298" s="8">
        <v>1800</v>
      </c>
      <c r="C298" s="1" t="s">
        <v>17</v>
      </c>
      <c r="D298" s="13" t="s">
        <v>9</v>
      </c>
      <c r="E298" s="1" t="s">
        <v>18</v>
      </c>
      <c r="F298" s="28" t="s">
        <v>413</v>
      </c>
      <c r="G298" s="28" t="s">
        <v>354</v>
      </c>
      <c r="H298" s="5">
        <f t="shared" si="26"/>
        <v>-9200</v>
      </c>
      <c r="I298" s="23">
        <f t="shared" si="25"/>
        <v>3.6363636363636362</v>
      </c>
      <c r="K298" s="2">
        <v>495</v>
      </c>
    </row>
    <row r="299" spans="2:11" ht="12.75">
      <c r="B299" s="8">
        <v>1100</v>
      </c>
      <c r="C299" s="1" t="s">
        <v>17</v>
      </c>
      <c r="D299" s="13" t="s">
        <v>9</v>
      </c>
      <c r="E299" s="1" t="s">
        <v>18</v>
      </c>
      <c r="F299" s="28" t="s">
        <v>413</v>
      </c>
      <c r="G299" s="28" t="s">
        <v>356</v>
      </c>
      <c r="H299" s="5">
        <f t="shared" si="26"/>
        <v>-10300</v>
      </c>
      <c r="I299" s="23">
        <f t="shared" si="25"/>
        <v>2.2222222222222223</v>
      </c>
      <c r="K299" s="2">
        <v>495</v>
      </c>
    </row>
    <row r="300" spans="2:11" ht="12.75">
      <c r="B300" s="8">
        <v>1000</v>
      </c>
      <c r="C300" s="1" t="s">
        <v>17</v>
      </c>
      <c r="D300" s="13" t="s">
        <v>9</v>
      </c>
      <c r="E300" s="1" t="s">
        <v>18</v>
      </c>
      <c r="F300" s="28" t="s">
        <v>414</v>
      </c>
      <c r="G300" s="28" t="s">
        <v>356</v>
      </c>
      <c r="H300" s="5">
        <f t="shared" si="26"/>
        <v>-11300</v>
      </c>
      <c r="I300" s="23">
        <f t="shared" si="25"/>
        <v>2.0202020202020203</v>
      </c>
      <c r="K300" s="2">
        <v>495</v>
      </c>
    </row>
    <row r="301" spans="1:11" s="47" customFormat="1" ht="12.75">
      <c r="A301" s="12"/>
      <c r="B301" s="213">
        <f>SUM(B293:B300)</f>
        <v>11300</v>
      </c>
      <c r="C301" s="12"/>
      <c r="D301" s="12"/>
      <c r="E301" s="12" t="s">
        <v>18</v>
      </c>
      <c r="F301" s="19"/>
      <c r="G301" s="19"/>
      <c r="H301" s="44">
        <v>0</v>
      </c>
      <c r="I301" s="46">
        <f t="shared" si="25"/>
        <v>22.828282828282827</v>
      </c>
      <c r="K301" s="2">
        <v>495</v>
      </c>
    </row>
    <row r="302" spans="2:11" ht="12.75">
      <c r="B302" s="8"/>
      <c r="H302" s="5">
        <f aca="true" t="shared" si="27" ref="H302:H308">H301-B302</f>
        <v>0</v>
      </c>
      <c r="I302" s="23">
        <f t="shared" si="25"/>
        <v>0</v>
      </c>
      <c r="K302" s="2">
        <v>495</v>
      </c>
    </row>
    <row r="303" spans="2:11" ht="12.75">
      <c r="B303" s="8"/>
      <c r="H303" s="5">
        <f t="shared" si="27"/>
        <v>0</v>
      </c>
      <c r="I303" s="23">
        <f t="shared" si="25"/>
        <v>0</v>
      </c>
      <c r="K303" s="2">
        <v>495</v>
      </c>
    </row>
    <row r="304" spans="2:11" ht="12.75">
      <c r="B304" s="8">
        <v>3000</v>
      </c>
      <c r="C304" s="1" t="s">
        <v>41</v>
      </c>
      <c r="D304" s="13" t="s">
        <v>9</v>
      </c>
      <c r="E304" s="1" t="s">
        <v>15</v>
      </c>
      <c r="F304" s="28" t="s">
        <v>421</v>
      </c>
      <c r="G304" s="28" t="s">
        <v>307</v>
      </c>
      <c r="H304" s="5">
        <f t="shared" si="27"/>
        <v>-3000</v>
      </c>
      <c r="I304" s="23">
        <f t="shared" si="25"/>
        <v>6.0606060606060606</v>
      </c>
      <c r="K304" s="2">
        <v>495</v>
      </c>
    </row>
    <row r="305" spans="2:11" ht="12.75">
      <c r="B305" s="8">
        <v>3000</v>
      </c>
      <c r="C305" s="1" t="s">
        <v>41</v>
      </c>
      <c r="D305" s="13" t="s">
        <v>9</v>
      </c>
      <c r="E305" s="1" t="s">
        <v>15</v>
      </c>
      <c r="F305" s="28" t="s">
        <v>422</v>
      </c>
      <c r="G305" s="28" t="s">
        <v>333</v>
      </c>
      <c r="H305" s="5">
        <f t="shared" si="27"/>
        <v>-6000</v>
      </c>
      <c r="I305" s="23">
        <f t="shared" si="25"/>
        <v>6.0606060606060606</v>
      </c>
      <c r="K305" s="2">
        <v>495</v>
      </c>
    </row>
    <row r="306" spans="2:11" ht="12.75">
      <c r="B306" s="8">
        <v>3000</v>
      </c>
      <c r="C306" s="1" t="s">
        <v>41</v>
      </c>
      <c r="D306" s="13" t="s">
        <v>9</v>
      </c>
      <c r="E306" s="1" t="s">
        <v>15</v>
      </c>
      <c r="F306" s="28" t="s">
        <v>422</v>
      </c>
      <c r="G306" s="28" t="s">
        <v>335</v>
      </c>
      <c r="H306" s="5">
        <f t="shared" si="27"/>
        <v>-9000</v>
      </c>
      <c r="I306" s="23">
        <f t="shared" si="25"/>
        <v>6.0606060606060606</v>
      </c>
      <c r="K306" s="2">
        <v>495</v>
      </c>
    </row>
    <row r="307" spans="2:11" ht="12.75">
      <c r="B307" s="8">
        <v>3000</v>
      </c>
      <c r="C307" s="1" t="s">
        <v>41</v>
      </c>
      <c r="D307" s="13" t="s">
        <v>9</v>
      </c>
      <c r="E307" s="1" t="s">
        <v>15</v>
      </c>
      <c r="F307" s="28" t="s">
        <v>423</v>
      </c>
      <c r="G307" s="28" t="s">
        <v>354</v>
      </c>
      <c r="H307" s="5">
        <f t="shared" si="27"/>
        <v>-12000</v>
      </c>
      <c r="I307" s="23">
        <f t="shared" si="25"/>
        <v>6.0606060606060606</v>
      </c>
      <c r="K307" s="2">
        <v>495</v>
      </c>
    </row>
    <row r="308" spans="2:11" ht="12.75">
      <c r="B308" s="8">
        <v>3000</v>
      </c>
      <c r="C308" s="1" t="s">
        <v>41</v>
      </c>
      <c r="D308" s="13" t="s">
        <v>9</v>
      </c>
      <c r="E308" s="1" t="s">
        <v>15</v>
      </c>
      <c r="F308" s="28" t="s">
        <v>423</v>
      </c>
      <c r="G308" s="28" t="s">
        <v>356</v>
      </c>
      <c r="H308" s="5">
        <f t="shared" si="27"/>
        <v>-15000</v>
      </c>
      <c r="I308" s="23">
        <f t="shared" si="25"/>
        <v>6.0606060606060606</v>
      </c>
      <c r="K308" s="2">
        <v>495</v>
      </c>
    </row>
    <row r="309" spans="1:11" s="47" customFormat="1" ht="12.75">
      <c r="A309" s="12"/>
      <c r="B309" s="213">
        <f>SUM(B304:B308)</f>
        <v>15000</v>
      </c>
      <c r="C309" s="12" t="s">
        <v>19</v>
      </c>
      <c r="D309" s="12"/>
      <c r="E309" s="12"/>
      <c r="F309" s="19"/>
      <c r="G309" s="19"/>
      <c r="H309" s="44">
        <v>0</v>
      </c>
      <c r="I309" s="46">
        <f t="shared" si="25"/>
        <v>30.303030303030305</v>
      </c>
      <c r="K309" s="2">
        <v>495</v>
      </c>
    </row>
    <row r="310" spans="2:11" ht="12.75">
      <c r="B310" s="8"/>
      <c r="H310" s="5">
        <f aca="true" t="shared" si="28" ref="H310:H317">H309-B310</f>
        <v>0</v>
      </c>
      <c r="I310" s="23">
        <f t="shared" si="25"/>
        <v>0</v>
      </c>
      <c r="K310" s="2">
        <v>495</v>
      </c>
    </row>
    <row r="311" spans="2:11" ht="12.75">
      <c r="B311" s="8"/>
      <c r="H311" s="5">
        <f t="shared" si="28"/>
        <v>0</v>
      </c>
      <c r="I311" s="23">
        <f t="shared" si="25"/>
        <v>0</v>
      </c>
      <c r="K311" s="2">
        <v>495</v>
      </c>
    </row>
    <row r="312" spans="2:11" ht="12.75">
      <c r="B312" s="8">
        <v>2000</v>
      </c>
      <c r="C312" s="1" t="s">
        <v>20</v>
      </c>
      <c r="D312" s="13" t="s">
        <v>9</v>
      </c>
      <c r="E312" s="1" t="s">
        <v>15</v>
      </c>
      <c r="F312" s="28" t="s">
        <v>413</v>
      </c>
      <c r="G312" s="28" t="s">
        <v>307</v>
      </c>
      <c r="H312" s="5">
        <f t="shared" si="28"/>
        <v>-2000</v>
      </c>
      <c r="I312" s="23">
        <f t="shared" si="25"/>
        <v>4.040404040404041</v>
      </c>
      <c r="K312" s="2">
        <v>495</v>
      </c>
    </row>
    <row r="313" spans="2:11" ht="12.75">
      <c r="B313" s="8">
        <v>2000</v>
      </c>
      <c r="C313" s="1" t="s">
        <v>20</v>
      </c>
      <c r="D313" s="13" t="s">
        <v>9</v>
      </c>
      <c r="E313" s="1" t="s">
        <v>15</v>
      </c>
      <c r="F313" s="28" t="s">
        <v>413</v>
      </c>
      <c r="G313" s="28" t="s">
        <v>333</v>
      </c>
      <c r="H313" s="5">
        <f t="shared" si="28"/>
        <v>-4000</v>
      </c>
      <c r="I313" s="23">
        <f t="shared" si="25"/>
        <v>4.040404040404041</v>
      </c>
      <c r="K313" s="2">
        <v>495</v>
      </c>
    </row>
    <row r="314" spans="2:11" ht="12.75">
      <c r="B314" s="8">
        <v>2000</v>
      </c>
      <c r="C314" s="1" t="s">
        <v>20</v>
      </c>
      <c r="D314" s="13" t="s">
        <v>9</v>
      </c>
      <c r="E314" s="1" t="s">
        <v>15</v>
      </c>
      <c r="F314" s="28" t="s">
        <v>414</v>
      </c>
      <c r="G314" s="28" t="s">
        <v>333</v>
      </c>
      <c r="H314" s="5">
        <f t="shared" si="28"/>
        <v>-6000</v>
      </c>
      <c r="I314" s="23">
        <f t="shared" si="25"/>
        <v>4.040404040404041</v>
      </c>
      <c r="K314" s="2">
        <v>495</v>
      </c>
    </row>
    <row r="315" spans="2:11" ht="12.75">
      <c r="B315" s="8">
        <v>2000</v>
      </c>
      <c r="C315" s="1" t="s">
        <v>20</v>
      </c>
      <c r="D315" s="13" t="s">
        <v>9</v>
      </c>
      <c r="E315" s="1" t="s">
        <v>15</v>
      </c>
      <c r="F315" s="28" t="s">
        <v>413</v>
      </c>
      <c r="G315" s="28" t="s">
        <v>335</v>
      </c>
      <c r="H315" s="5">
        <f t="shared" si="28"/>
        <v>-8000</v>
      </c>
      <c r="I315" s="23">
        <f t="shared" si="25"/>
        <v>4.040404040404041</v>
      </c>
      <c r="K315" s="2">
        <v>495</v>
      </c>
    </row>
    <row r="316" spans="2:11" ht="12.75">
      <c r="B316" s="8">
        <v>2000</v>
      </c>
      <c r="C316" s="1" t="s">
        <v>20</v>
      </c>
      <c r="D316" s="13" t="s">
        <v>9</v>
      </c>
      <c r="E316" s="1" t="s">
        <v>15</v>
      </c>
      <c r="F316" s="28" t="s">
        <v>413</v>
      </c>
      <c r="G316" s="28" t="s">
        <v>354</v>
      </c>
      <c r="H316" s="5">
        <f t="shared" si="28"/>
        <v>-10000</v>
      </c>
      <c r="I316" s="23">
        <f t="shared" si="25"/>
        <v>4.040404040404041</v>
      </c>
      <c r="K316" s="2">
        <v>495</v>
      </c>
    </row>
    <row r="317" spans="2:11" ht="12.75">
      <c r="B317" s="8">
        <v>2000</v>
      </c>
      <c r="C317" s="1" t="s">
        <v>20</v>
      </c>
      <c r="D317" s="13" t="s">
        <v>9</v>
      </c>
      <c r="E317" s="1" t="s">
        <v>15</v>
      </c>
      <c r="F317" s="28" t="s">
        <v>413</v>
      </c>
      <c r="G317" s="28" t="s">
        <v>356</v>
      </c>
      <c r="H317" s="5">
        <f t="shared" si="28"/>
        <v>-12000</v>
      </c>
      <c r="I317" s="23">
        <f t="shared" si="25"/>
        <v>4.040404040404041</v>
      </c>
      <c r="K317" s="2">
        <v>495</v>
      </c>
    </row>
    <row r="318" spans="1:11" s="47" customFormat="1" ht="12.75">
      <c r="A318" s="12"/>
      <c r="B318" s="213">
        <f>SUM(B312:B317)</f>
        <v>12000</v>
      </c>
      <c r="C318" s="12" t="s">
        <v>20</v>
      </c>
      <c r="D318" s="12"/>
      <c r="E318" s="12"/>
      <c r="F318" s="19"/>
      <c r="G318" s="19"/>
      <c r="H318" s="44">
        <v>0</v>
      </c>
      <c r="I318" s="46">
        <f t="shared" si="25"/>
        <v>24.242424242424242</v>
      </c>
      <c r="K318" s="2">
        <v>495</v>
      </c>
    </row>
    <row r="319" spans="2:11" ht="12.75">
      <c r="B319" s="8"/>
      <c r="H319" s="5">
        <f>H318-B319</f>
        <v>0</v>
      </c>
      <c r="I319" s="23">
        <f t="shared" si="25"/>
        <v>0</v>
      </c>
      <c r="K319" s="2">
        <v>495</v>
      </c>
    </row>
    <row r="320" spans="2:11" ht="12.75">
      <c r="B320" s="8">
        <v>10000</v>
      </c>
      <c r="C320" s="1" t="s">
        <v>319</v>
      </c>
      <c r="D320" s="13" t="s">
        <v>9</v>
      </c>
      <c r="E320" s="1" t="s">
        <v>318</v>
      </c>
      <c r="F320" s="28" t="s">
        <v>424</v>
      </c>
      <c r="G320" s="28" t="s">
        <v>335</v>
      </c>
      <c r="H320" s="5">
        <f>H319-B320</f>
        <v>-10000</v>
      </c>
      <c r="I320" s="23">
        <f t="shared" si="25"/>
        <v>20.2020202020202</v>
      </c>
      <c r="K320" s="2">
        <v>495</v>
      </c>
    </row>
    <row r="321" spans="2:11" ht="12.75">
      <c r="B321" s="8">
        <v>5000</v>
      </c>
      <c r="C321" s="1" t="s">
        <v>319</v>
      </c>
      <c r="D321" s="13" t="s">
        <v>9</v>
      </c>
      <c r="E321" s="1" t="s">
        <v>318</v>
      </c>
      <c r="F321" s="28" t="s">
        <v>425</v>
      </c>
      <c r="G321" s="28" t="s">
        <v>356</v>
      </c>
      <c r="H321" s="5">
        <f>H320-B321</f>
        <v>-15000</v>
      </c>
      <c r="I321" s="23">
        <f t="shared" si="25"/>
        <v>10.1010101010101</v>
      </c>
      <c r="K321" s="2">
        <v>495</v>
      </c>
    </row>
    <row r="322" spans="1:11" s="47" customFormat="1" ht="12.75">
      <c r="A322" s="12"/>
      <c r="B322" s="213">
        <f>SUM(B320:B321)</f>
        <v>15000</v>
      </c>
      <c r="C322" s="12"/>
      <c r="D322" s="12"/>
      <c r="E322" s="12" t="s">
        <v>318</v>
      </c>
      <c r="F322" s="19"/>
      <c r="G322" s="19"/>
      <c r="H322" s="44">
        <v>0</v>
      </c>
      <c r="I322" s="46">
        <f t="shared" si="25"/>
        <v>30.303030303030305</v>
      </c>
      <c r="K322" s="2">
        <v>495</v>
      </c>
    </row>
    <row r="323" spans="2:11" ht="12.75">
      <c r="B323" s="186"/>
      <c r="H323" s="5">
        <f>H322-B323</f>
        <v>0</v>
      </c>
      <c r="I323" s="23">
        <f t="shared" si="25"/>
        <v>0</v>
      </c>
      <c r="K323" s="2">
        <v>495</v>
      </c>
    </row>
    <row r="324" spans="2:11" ht="12.75">
      <c r="B324" s="186"/>
      <c r="H324" s="5">
        <f>H323-B324</f>
        <v>0</v>
      </c>
      <c r="I324" s="23">
        <f t="shared" si="25"/>
        <v>0</v>
      </c>
      <c r="K324" s="2">
        <v>495</v>
      </c>
    </row>
    <row r="325" spans="2:11" ht="12.75">
      <c r="B325" s="186"/>
      <c r="H325" s="5">
        <f>H324-B325</f>
        <v>0</v>
      </c>
      <c r="I325" s="23">
        <f t="shared" si="25"/>
        <v>0</v>
      </c>
      <c r="K325" s="2">
        <v>495</v>
      </c>
    </row>
    <row r="326" spans="2:11" ht="12.75">
      <c r="B326" s="186"/>
      <c r="H326" s="5">
        <f>H325-B326</f>
        <v>0</v>
      </c>
      <c r="I326" s="23">
        <f t="shared" si="25"/>
        <v>0</v>
      </c>
      <c r="K326" s="2">
        <v>495</v>
      </c>
    </row>
    <row r="327" spans="1:11" s="47" customFormat="1" ht="12.75">
      <c r="A327" s="12"/>
      <c r="B327" s="187">
        <f>+B338+B357+B368+B374+B383+B387+B392</f>
        <v>134000</v>
      </c>
      <c r="C327" s="51" t="s">
        <v>56</v>
      </c>
      <c r="D327" s="54" t="s">
        <v>133</v>
      </c>
      <c r="E327" s="51" t="s">
        <v>48</v>
      </c>
      <c r="F327" s="75" t="s">
        <v>65</v>
      </c>
      <c r="G327" s="53" t="s">
        <v>141</v>
      </c>
      <c r="H327" s="44"/>
      <c r="I327" s="46">
        <f t="shared" si="25"/>
        <v>270.7070707070707</v>
      </c>
      <c r="J327" s="46"/>
      <c r="K327" s="2">
        <v>495</v>
      </c>
    </row>
    <row r="328" spans="2:11" ht="12.75">
      <c r="B328" s="186"/>
      <c r="H328" s="5">
        <f aca="true" t="shared" si="29" ref="H328:H337">H327-B328</f>
        <v>0</v>
      </c>
      <c r="I328" s="23">
        <f t="shared" si="25"/>
        <v>0</v>
      </c>
      <c r="K328" s="2">
        <v>495</v>
      </c>
    </row>
    <row r="329" spans="2:11" ht="12.75">
      <c r="B329" s="186">
        <v>5000</v>
      </c>
      <c r="C329" s="13" t="s">
        <v>0</v>
      </c>
      <c r="D329" s="1" t="s">
        <v>9</v>
      </c>
      <c r="E329" s="1" t="s">
        <v>257</v>
      </c>
      <c r="F329" s="55" t="s">
        <v>426</v>
      </c>
      <c r="G329" s="28" t="s">
        <v>333</v>
      </c>
      <c r="H329" s="5">
        <f t="shared" si="29"/>
        <v>-5000</v>
      </c>
      <c r="I329" s="23">
        <f t="shared" si="25"/>
        <v>10.1010101010101</v>
      </c>
      <c r="J329" s="23"/>
      <c r="K329" s="2">
        <v>495</v>
      </c>
    </row>
    <row r="330" spans="2:11" ht="12.75">
      <c r="B330" s="186">
        <v>5000</v>
      </c>
      <c r="C330" s="13" t="s">
        <v>0</v>
      </c>
      <c r="D330" s="1" t="s">
        <v>9</v>
      </c>
      <c r="E330" s="1" t="s">
        <v>257</v>
      </c>
      <c r="F330" s="55" t="s">
        <v>427</v>
      </c>
      <c r="G330" s="28" t="s">
        <v>335</v>
      </c>
      <c r="H330" s="5">
        <f t="shared" si="29"/>
        <v>-10000</v>
      </c>
      <c r="I330" s="23">
        <f t="shared" si="25"/>
        <v>10.1010101010101</v>
      </c>
      <c r="J330" s="23"/>
      <c r="K330" s="2">
        <v>495</v>
      </c>
    </row>
    <row r="331" spans="2:11" ht="12.75">
      <c r="B331" s="186">
        <v>5000</v>
      </c>
      <c r="C331" s="13" t="s">
        <v>0</v>
      </c>
      <c r="D331" s="1" t="s">
        <v>9</v>
      </c>
      <c r="E331" s="1" t="s">
        <v>257</v>
      </c>
      <c r="F331" s="55" t="s">
        <v>428</v>
      </c>
      <c r="G331" s="28" t="s">
        <v>354</v>
      </c>
      <c r="H331" s="5">
        <f t="shared" si="29"/>
        <v>-15000</v>
      </c>
      <c r="I331" s="23">
        <f t="shared" si="25"/>
        <v>10.1010101010101</v>
      </c>
      <c r="J331" s="23"/>
      <c r="K331" s="2">
        <v>495</v>
      </c>
    </row>
    <row r="332" spans="2:11" ht="12.75">
      <c r="B332" s="186">
        <v>5000</v>
      </c>
      <c r="C332" s="13" t="s">
        <v>0</v>
      </c>
      <c r="D332" s="1" t="s">
        <v>9</v>
      </c>
      <c r="E332" s="1" t="s">
        <v>257</v>
      </c>
      <c r="F332" s="55" t="s">
        <v>429</v>
      </c>
      <c r="G332" s="28" t="s">
        <v>356</v>
      </c>
      <c r="H332" s="5">
        <f t="shared" si="29"/>
        <v>-20000</v>
      </c>
      <c r="I332" s="23">
        <f t="shared" si="25"/>
        <v>10.1010101010101</v>
      </c>
      <c r="J332" s="23"/>
      <c r="K332" s="2">
        <v>495</v>
      </c>
    </row>
    <row r="333" spans="2:11" ht="12.75">
      <c r="B333" s="186">
        <v>5000</v>
      </c>
      <c r="C333" s="13" t="s">
        <v>0</v>
      </c>
      <c r="D333" s="1" t="s">
        <v>9</v>
      </c>
      <c r="E333" s="1" t="s">
        <v>257</v>
      </c>
      <c r="F333" s="55" t="s">
        <v>430</v>
      </c>
      <c r="G333" s="28" t="s">
        <v>31</v>
      </c>
      <c r="H333" s="5">
        <f t="shared" si="29"/>
        <v>-25000</v>
      </c>
      <c r="I333" s="23">
        <f t="shared" si="25"/>
        <v>10.1010101010101</v>
      </c>
      <c r="J333" s="23"/>
      <c r="K333" s="2">
        <v>495</v>
      </c>
    </row>
    <row r="334" spans="2:11" ht="12.75">
      <c r="B334" s="186">
        <v>5000</v>
      </c>
      <c r="C334" s="13" t="s">
        <v>0</v>
      </c>
      <c r="D334" s="1" t="s">
        <v>9</v>
      </c>
      <c r="E334" s="1" t="s">
        <v>257</v>
      </c>
      <c r="F334" s="55" t="s">
        <v>431</v>
      </c>
      <c r="G334" s="28" t="s">
        <v>359</v>
      </c>
      <c r="H334" s="5">
        <f t="shared" si="29"/>
        <v>-30000</v>
      </c>
      <c r="I334" s="23">
        <f t="shared" si="25"/>
        <v>10.1010101010101</v>
      </c>
      <c r="J334" s="23"/>
      <c r="K334" s="2">
        <v>495</v>
      </c>
    </row>
    <row r="335" spans="2:11" ht="12.75">
      <c r="B335" s="186">
        <v>5000</v>
      </c>
      <c r="C335" s="13" t="s">
        <v>0</v>
      </c>
      <c r="D335" s="1" t="s">
        <v>9</v>
      </c>
      <c r="E335" s="1" t="s">
        <v>257</v>
      </c>
      <c r="F335" s="55" t="s">
        <v>432</v>
      </c>
      <c r="G335" s="28" t="s">
        <v>32</v>
      </c>
      <c r="H335" s="5">
        <f t="shared" si="29"/>
        <v>-35000</v>
      </c>
      <c r="I335" s="23">
        <f t="shared" si="25"/>
        <v>10.1010101010101</v>
      </c>
      <c r="J335" s="23"/>
      <c r="K335" s="2">
        <v>495</v>
      </c>
    </row>
    <row r="336" spans="2:11" ht="12.75">
      <c r="B336" s="186">
        <v>5000</v>
      </c>
      <c r="C336" s="13" t="s">
        <v>0</v>
      </c>
      <c r="D336" s="1" t="s">
        <v>9</v>
      </c>
      <c r="E336" s="1" t="s">
        <v>257</v>
      </c>
      <c r="F336" s="55" t="s">
        <v>433</v>
      </c>
      <c r="G336" s="28" t="s">
        <v>345</v>
      </c>
      <c r="H336" s="5">
        <f t="shared" si="29"/>
        <v>-40000</v>
      </c>
      <c r="I336" s="23">
        <f t="shared" si="25"/>
        <v>10.1010101010101</v>
      </c>
      <c r="J336" s="23"/>
      <c r="K336" s="2">
        <v>495</v>
      </c>
    </row>
    <row r="337" spans="2:11" ht="12.75">
      <c r="B337" s="186">
        <v>2500</v>
      </c>
      <c r="C337" s="13" t="s">
        <v>0</v>
      </c>
      <c r="D337" s="1" t="s">
        <v>9</v>
      </c>
      <c r="E337" s="1" t="s">
        <v>434</v>
      </c>
      <c r="F337" s="251" t="s">
        <v>435</v>
      </c>
      <c r="G337" s="28" t="s">
        <v>345</v>
      </c>
      <c r="H337" s="5">
        <f t="shared" si="29"/>
        <v>-42500</v>
      </c>
      <c r="I337" s="23">
        <f t="shared" si="25"/>
        <v>5.05050505050505</v>
      </c>
      <c r="J337" s="23"/>
      <c r="K337" s="2">
        <v>495</v>
      </c>
    </row>
    <row r="338" spans="1:11" s="47" customFormat="1" ht="12.75">
      <c r="A338" s="12"/>
      <c r="B338" s="187">
        <f>SUM(B329:B337)</f>
        <v>42500</v>
      </c>
      <c r="C338" s="12" t="s">
        <v>0</v>
      </c>
      <c r="D338" s="12"/>
      <c r="E338" s="12"/>
      <c r="F338" s="19"/>
      <c r="G338" s="19"/>
      <c r="H338" s="44">
        <v>0</v>
      </c>
      <c r="I338" s="46">
        <f t="shared" si="25"/>
        <v>85.85858585858585</v>
      </c>
      <c r="K338" s="2">
        <v>495</v>
      </c>
    </row>
    <row r="339" spans="2:11" ht="12.75">
      <c r="B339" s="186"/>
      <c r="H339" s="5">
        <f aca="true" t="shared" si="30" ref="H339:H356">H338-B339</f>
        <v>0</v>
      </c>
      <c r="I339" s="23">
        <f t="shared" si="25"/>
        <v>0</v>
      </c>
      <c r="K339" s="2">
        <v>495</v>
      </c>
    </row>
    <row r="340" spans="2:11" ht="12.75">
      <c r="B340" s="186"/>
      <c r="H340" s="5">
        <f t="shared" si="30"/>
        <v>0</v>
      </c>
      <c r="I340" s="23">
        <f t="shared" si="25"/>
        <v>0</v>
      </c>
      <c r="K340" s="2">
        <v>495</v>
      </c>
    </row>
    <row r="341" spans="2:11" ht="12.75">
      <c r="B341" s="186">
        <v>5000</v>
      </c>
      <c r="C341" s="1" t="s">
        <v>436</v>
      </c>
      <c r="D341" s="13" t="s">
        <v>9</v>
      </c>
      <c r="E341" s="1" t="s">
        <v>15</v>
      </c>
      <c r="F341" s="28" t="s">
        <v>437</v>
      </c>
      <c r="G341" s="28" t="s">
        <v>333</v>
      </c>
      <c r="H341" s="5">
        <f t="shared" si="30"/>
        <v>-5000</v>
      </c>
      <c r="I341" s="23">
        <f t="shared" si="25"/>
        <v>10.1010101010101</v>
      </c>
      <c r="K341" s="2">
        <v>495</v>
      </c>
    </row>
    <row r="342" spans="2:11" ht="12.75">
      <c r="B342" s="186">
        <v>5000</v>
      </c>
      <c r="C342" s="1" t="s">
        <v>438</v>
      </c>
      <c r="D342" s="13" t="s">
        <v>9</v>
      </c>
      <c r="E342" s="1" t="s">
        <v>15</v>
      </c>
      <c r="F342" s="28" t="s">
        <v>439</v>
      </c>
      <c r="G342" s="28" t="s">
        <v>335</v>
      </c>
      <c r="H342" s="5">
        <f t="shared" si="30"/>
        <v>-10000</v>
      </c>
      <c r="I342" s="23">
        <f t="shared" si="25"/>
        <v>10.1010101010101</v>
      </c>
      <c r="K342" s="2">
        <v>495</v>
      </c>
    </row>
    <row r="343" spans="2:11" ht="12.75">
      <c r="B343" s="186">
        <v>3000</v>
      </c>
      <c r="C343" s="1" t="s">
        <v>440</v>
      </c>
      <c r="D343" s="13" t="s">
        <v>9</v>
      </c>
      <c r="E343" s="1" t="s">
        <v>15</v>
      </c>
      <c r="F343" s="28" t="s">
        <v>441</v>
      </c>
      <c r="G343" s="28" t="s">
        <v>335</v>
      </c>
      <c r="H343" s="5">
        <f t="shared" si="30"/>
        <v>-13000</v>
      </c>
      <c r="I343" s="23">
        <f t="shared" si="25"/>
        <v>6.0606060606060606</v>
      </c>
      <c r="K343" s="2">
        <v>495</v>
      </c>
    </row>
    <row r="344" spans="2:11" ht="12.75">
      <c r="B344" s="234">
        <v>3000</v>
      </c>
      <c r="C344" s="1" t="s">
        <v>442</v>
      </c>
      <c r="D344" s="13" t="s">
        <v>9</v>
      </c>
      <c r="E344" s="1" t="s">
        <v>15</v>
      </c>
      <c r="F344" s="28" t="s">
        <v>441</v>
      </c>
      <c r="G344" s="28" t="s">
        <v>335</v>
      </c>
      <c r="H344" s="5">
        <f t="shared" si="30"/>
        <v>-16000</v>
      </c>
      <c r="I344" s="23">
        <f t="shared" si="25"/>
        <v>6.0606060606060606</v>
      </c>
      <c r="K344" s="2">
        <v>495</v>
      </c>
    </row>
    <row r="345" spans="2:11" ht="12.75">
      <c r="B345" s="234">
        <v>3000</v>
      </c>
      <c r="C345" s="1" t="s">
        <v>443</v>
      </c>
      <c r="D345" s="13" t="s">
        <v>9</v>
      </c>
      <c r="E345" s="1" t="s">
        <v>15</v>
      </c>
      <c r="F345" s="28" t="s">
        <v>441</v>
      </c>
      <c r="G345" s="28" t="s">
        <v>335</v>
      </c>
      <c r="H345" s="5">
        <f t="shared" si="30"/>
        <v>-19000</v>
      </c>
      <c r="I345" s="23">
        <f t="shared" si="25"/>
        <v>6.0606060606060606</v>
      </c>
      <c r="K345" s="2">
        <v>495</v>
      </c>
    </row>
    <row r="346" spans="2:11" ht="12.75">
      <c r="B346" s="186">
        <v>5000</v>
      </c>
      <c r="C346" s="1" t="s">
        <v>444</v>
      </c>
      <c r="D346" s="13" t="s">
        <v>9</v>
      </c>
      <c r="E346" s="1" t="s">
        <v>15</v>
      </c>
      <c r="F346" s="28" t="s">
        <v>441</v>
      </c>
      <c r="G346" s="28" t="s">
        <v>354</v>
      </c>
      <c r="H346" s="5">
        <f t="shared" si="30"/>
        <v>-24000</v>
      </c>
      <c r="I346" s="23">
        <f t="shared" si="25"/>
        <v>10.1010101010101</v>
      </c>
      <c r="K346" s="2">
        <v>495</v>
      </c>
    </row>
    <row r="347" spans="2:11" ht="12.75">
      <c r="B347" s="186">
        <v>4000</v>
      </c>
      <c r="C347" s="1" t="s">
        <v>445</v>
      </c>
      <c r="D347" s="13" t="s">
        <v>9</v>
      </c>
      <c r="E347" s="1" t="s">
        <v>15</v>
      </c>
      <c r="F347" s="28" t="s">
        <v>441</v>
      </c>
      <c r="G347" s="28" t="s">
        <v>354</v>
      </c>
      <c r="H347" s="5">
        <f t="shared" si="30"/>
        <v>-28000</v>
      </c>
      <c r="I347" s="23">
        <f t="shared" si="25"/>
        <v>8.080808080808081</v>
      </c>
      <c r="K347" s="2">
        <v>495</v>
      </c>
    </row>
    <row r="348" spans="2:11" ht="12.75">
      <c r="B348" s="186">
        <v>3000</v>
      </c>
      <c r="C348" s="1" t="s">
        <v>446</v>
      </c>
      <c r="D348" s="13" t="s">
        <v>9</v>
      </c>
      <c r="E348" s="1" t="s">
        <v>15</v>
      </c>
      <c r="F348" s="28" t="s">
        <v>441</v>
      </c>
      <c r="G348" s="28" t="s">
        <v>356</v>
      </c>
      <c r="H348" s="5">
        <f t="shared" si="30"/>
        <v>-31000</v>
      </c>
      <c r="I348" s="23">
        <f t="shared" si="25"/>
        <v>6.0606060606060606</v>
      </c>
      <c r="K348" s="2">
        <v>495</v>
      </c>
    </row>
    <row r="349" spans="2:11" ht="12.75">
      <c r="B349" s="186">
        <v>5000</v>
      </c>
      <c r="C349" s="1" t="s">
        <v>447</v>
      </c>
      <c r="D349" s="13" t="s">
        <v>9</v>
      </c>
      <c r="E349" s="1" t="s">
        <v>15</v>
      </c>
      <c r="F349" s="28" t="s">
        <v>448</v>
      </c>
      <c r="G349" s="28" t="s">
        <v>356</v>
      </c>
      <c r="H349" s="5">
        <f t="shared" si="30"/>
        <v>-36000</v>
      </c>
      <c r="I349" s="23">
        <f t="shared" si="25"/>
        <v>10.1010101010101</v>
      </c>
      <c r="K349" s="2">
        <v>495</v>
      </c>
    </row>
    <row r="350" spans="2:11" ht="12.75">
      <c r="B350" s="186">
        <v>500</v>
      </c>
      <c r="C350" s="1" t="s">
        <v>269</v>
      </c>
      <c r="D350" s="13" t="s">
        <v>9</v>
      </c>
      <c r="E350" s="1" t="s">
        <v>15</v>
      </c>
      <c r="F350" s="28" t="s">
        <v>441</v>
      </c>
      <c r="G350" s="28" t="s">
        <v>356</v>
      </c>
      <c r="H350" s="5">
        <f t="shared" si="30"/>
        <v>-36500</v>
      </c>
      <c r="I350" s="23">
        <f t="shared" si="25"/>
        <v>1.0101010101010102</v>
      </c>
      <c r="K350" s="2">
        <v>495</v>
      </c>
    </row>
    <row r="351" spans="2:11" ht="12.75">
      <c r="B351" s="186">
        <v>1000</v>
      </c>
      <c r="C351" s="1" t="s">
        <v>449</v>
      </c>
      <c r="D351" s="13" t="s">
        <v>9</v>
      </c>
      <c r="E351" s="1" t="s">
        <v>15</v>
      </c>
      <c r="F351" s="28" t="s">
        <v>441</v>
      </c>
      <c r="G351" s="28" t="s">
        <v>31</v>
      </c>
      <c r="H351" s="5">
        <f t="shared" si="30"/>
        <v>-37500</v>
      </c>
      <c r="I351" s="23">
        <f aca="true" t="shared" si="31" ref="I351:I414">+B351/K351</f>
        <v>2.0202020202020203</v>
      </c>
      <c r="K351" s="2">
        <v>495</v>
      </c>
    </row>
    <row r="352" spans="2:11" ht="12.75">
      <c r="B352" s="186">
        <v>1000</v>
      </c>
      <c r="C352" s="1" t="s">
        <v>449</v>
      </c>
      <c r="D352" s="13" t="s">
        <v>9</v>
      </c>
      <c r="E352" s="1" t="s">
        <v>15</v>
      </c>
      <c r="F352" s="28" t="s">
        <v>441</v>
      </c>
      <c r="G352" s="28" t="s">
        <v>31</v>
      </c>
      <c r="H352" s="5">
        <f t="shared" si="30"/>
        <v>-38500</v>
      </c>
      <c r="I352" s="23">
        <f t="shared" si="31"/>
        <v>2.0202020202020203</v>
      </c>
      <c r="K352" s="2">
        <v>495</v>
      </c>
    </row>
    <row r="353" spans="1:11" ht="12.75">
      <c r="A353" s="13"/>
      <c r="B353" s="234">
        <v>500</v>
      </c>
      <c r="C353" s="13" t="s">
        <v>450</v>
      </c>
      <c r="D353" s="13" t="s">
        <v>9</v>
      </c>
      <c r="E353" s="13" t="s">
        <v>15</v>
      </c>
      <c r="F353" s="31" t="s">
        <v>441</v>
      </c>
      <c r="G353" s="31" t="s">
        <v>359</v>
      </c>
      <c r="H353" s="30">
        <f t="shared" si="30"/>
        <v>-39000</v>
      </c>
      <c r="I353" s="23">
        <f>+B353/K353</f>
        <v>1.0101010101010102</v>
      </c>
      <c r="J353" s="16"/>
      <c r="K353" s="2">
        <v>495</v>
      </c>
    </row>
    <row r="354" spans="1:11" ht="12.75">
      <c r="A354" s="13"/>
      <c r="B354" s="234">
        <v>500</v>
      </c>
      <c r="C354" s="13" t="s">
        <v>269</v>
      </c>
      <c r="D354" s="13" t="s">
        <v>9</v>
      </c>
      <c r="E354" s="13" t="s">
        <v>15</v>
      </c>
      <c r="F354" s="31" t="s">
        <v>441</v>
      </c>
      <c r="G354" s="31" t="s">
        <v>359</v>
      </c>
      <c r="H354" s="30">
        <f t="shared" si="30"/>
        <v>-39500</v>
      </c>
      <c r="I354" s="23">
        <f t="shared" si="31"/>
        <v>1.0101010101010102</v>
      </c>
      <c r="J354" s="16"/>
      <c r="K354" s="2">
        <v>495</v>
      </c>
    </row>
    <row r="355" spans="1:11" ht="12.75">
      <c r="A355" s="13"/>
      <c r="B355" s="234">
        <v>500</v>
      </c>
      <c r="C355" s="1" t="s">
        <v>449</v>
      </c>
      <c r="D355" s="13" t="s">
        <v>9</v>
      </c>
      <c r="E355" s="13" t="s">
        <v>15</v>
      </c>
      <c r="F355" s="31" t="s">
        <v>441</v>
      </c>
      <c r="G355" s="31" t="s">
        <v>359</v>
      </c>
      <c r="H355" s="30">
        <f t="shared" si="30"/>
        <v>-40000</v>
      </c>
      <c r="I355" s="23">
        <f t="shared" si="31"/>
        <v>1.0101010101010102</v>
      </c>
      <c r="J355" s="16"/>
      <c r="K355" s="2">
        <v>495</v>
      </c>
    </row>
    <row r="356" spans="1:11" ht="12.75">
      <c r="A356" s="13"/>
      <c r="B356" s="234">
        <v>5000</v>
      </c>
      <c r="C356" s="13" t="s">
        <v>451</v>
      </c>
      <c r="D356" s="13" t="s">
        <v>9</v>
      </c>
      <c r="E356" s="13" t="s">
        <v>15</v>
      </c>
      <c r="F356" s="31" t="s">
        <v>452</v>
      </c>
      <c r="G356" s="31" t="s">
        <v>359</v>
      </c>
      <c r="H356" s="30">
        <f t="shared" si="30"/>
        <v>-45000</v>
      </c>
      <c r="I356" s="23">
        <f t="shared" si="31"/>
        <v>10.1010101010101</v>
      </c>
      <c r="J356" s="16"/>
      <c r="K356" s="2">
        <v>495</v>
      </c>
    </row>
    <row r="357" spans="1:11" s="47" customFormat="1" ht="12.75">
      <c r="A357" s="12"/>
      <c r="B357" s="187">
        <f>SUM(B341:B356)</f>
        <v>45000</v>
      </c>
      <c r="C357" s="12" t="s">
        <v>16</v>
      </c>
      <c r="D357" s="12"/>
      <c r="E357" s="12"/>
      <c r="F357" s="19"/>
      <c r="G357" s="19"/>
      <c r="H357" s="44">
        <v>0</v>
      </c>
      <c r="I357" s="46">
        <f t="shared" si="31"/>
        <v>90.9090909090909</v>
      </c>
      <c r="K357" s="2">
        <v>495</v>
      </c>
    </row>
    <row r="358" spans="2:11" ht="12.75">
      <c r="B358" s="186"/>
      <c r="H358" s="30">
        <f aca="true" t="shared" si="32" ref="H358:H367">H357-B358</f>
        <v>0</v>
      </c>
      <c r="I358" s="23">
        <f t="shared" si="31"/>
        <v>0</v>
      </c>
      <c r="K358" s="2">
        <v>495</v>
      </c>
    </row>
    <row r="359" spans="2:11" ht="12.75">
      <c r="B359" s="186"/>
      <c r="H359" s="30">
        <f t="shared" si="32"/>
        <v>0</v>
      </c>
      <c r="I359" s="23">
        <f t="shared" si="31"/>
        <v>0</v>
      </c>
      <c r="K359" s="2">
        <v>495</v>
      </c>
    </row>
    <row r="360" spans="2:11" ht="12.75">
      <c r="B360" s="186">
        <v>2000</v>
      </c>
      <c r="C360" s="1" t="s">
        <v>17</v>
      </c>
      <c r="D360" s="13" t="s">
        <v>9</v>
      </c>
      <c r="E360" s="1" t="s">
        <v>18</v>
      </c>
      <c r="F360" s="28" t="s">
        <v>441</v>
      </c>
      <c r="G360" s="28" t="s">
        <v>333</v>
      </c>
      <c r="H360" s="30">
        <f t="shared" si="32"/>
        <v>-2000</v>
      </c>
      <c r="I360" s="23">
        <f t="shared" si="31"/>
        <v>4.040404040404041</v>
      </c>
      <c r="K360" s="2">
        <v>495</v>
      </c>
    </row>
    <row r="361" spans="2:11" ht="12.75">
      <c r="B361" s="186">
        <v>1600</v>
      </c>
      <c r="C361" s="1" t="s">
        <v>17</v>
      </c>
      <c r="D361" s="13" t="s">
        <v>9</v>
      </c>
      <c r="E361" s="1" t="s">
        <v>18</v>
      </c>
      <c r="F361" s="28" t="s">
        <v>441</v>
      </c>
      <c r="G361" s="28" t="s">
        <v>335</v>
      </c>
      <c r="H361" s="30">
        <f t="shared" si="32"/>
        <v>-3600</v>
      </c>
      <c r="I361" s="23">
        <f t="shared" si="31"/>
        <v>3.2323232323232323</v>
      </c>
      <c r="K361" s="2">
        <v>495</v>
      </c>
    </row>
    <row r="362" spans="2:11" ht="12.75">
      <c r="B362" s="186">
        <v>1200</v>
      </c>
      <c r="C362" s="1" t="s">
        <v>17</v>
      </c>
      <c r="D362" s="13" t="s">
        <v>9</v>
      </c>
      <c r="E362" s="1" t="s">
        <v>18</v>
      </c>
      <c r="F362" s="28" t="s">
        <v>441</v>
      </c>
      <c r="G362" s="28" t="s">
        <v>354</v>
      </c>
      <c r="H362" s="30">
        <f t="shared" si="32"/>
        <v>-4800</v>
      </c>
      <c r="I362" s="23">
        <f t="shared" si="31"/>
        <v>2.4242424242424243</v>
      </c>
      <c r="K362" s="2">
        <v>495</v>
      </c>
    </row>
    <row r="363" spans="2:11" ht="12.75">
      <c r="B363" s="186">
        <v>1400</v>
      </c>
      <c r="C363" s="1" t="s">
        <v>17</v>
      </c>
      <c r="D363" s="13" t="s">
        <v>9</v>
      </c>
      <c r="E363" s="1" t="s">
        <v>18</v>
      </c>
      <c r="F363" s="28" t="s">
        <v>441</v>
      </c>
      <c r="G363" s="28" t="s">
        <v>356</v>
      </c>
      <c r="H363" s="30">
        <f t="shared" si="32"/>
        <v>-6200</v>
      </c>
      <c r="I363" s="23">
        <f t="shared" si="31"/>
        <v>2.8282828282828283</v>
      </c>
      <c r="K363" s="2">
        <v>495</v>
      </c>
    </row>
    <row r="364" spans="2:11" ht="12.75">
      <c r="B364" s="186">
        <v>1800</v>
      </c>
      <c r="C364" s="1" t="s">
        <v>17</v>
      </c>
      <c r="D364" s="13" t="s">
        <v>9</v>
      </c>
      <c r="E364" s="1" t="s">
        <v>18</v>
      </c>
      <c r="F364" s="28" t="s">
        <v>441</v>
      </c>
      <c r="G364" s="28" t="s">
        <v>31</v>
      </c>
      <c r="H364" s="30">
        <f t="shared" si="32"/>
        <v>-8000</v>
      </c>
      <c r="I364" s="23">
        <f t="shared" si="31"/>
        <v>3.6363636363636362</v>
      </c>
      <c r="K364" s="2">
        <v>495</v>
      </c>
    </row>
    <row r="365" spans="1:11" ht="12.75">
      <c r="A365" s="13"/>
      <c r="B365" s="234">
        <v>1900</v>
      </c>
      <c r="C365" s="13" t="s">
        <v>17</v>
      </c>
      <c r="D365" s="13" t="s">
        <v>9</v>
      </c>
      <c r="E365" s="13" t="s">
        <v>18</v>
      </c>
      <c r="F365" s="31" t="s">
        <v>441</v>
      </c>
      <c r="G365" s="31" t="s">
        <v>359</v>
      </c>
      <c r="H365" s="30">
        <f t="shared" si="32"/>
        <v>-9900</v>
      </c>
      <c r="I365" s="23">
        <f t="shared" si="31"/>
        <v>3.8383838383838382</v>
      </c>
      <c r="J365" s="16"/>
      <c r="K365" s="2">
        <v>495</v>
      </c>
    </row>
    <row r="366" spans="2:11" ht="12.75">
      <c r="B366" s="186">
        <v>1600</v>
      </c>
      <c r="C366" s="1" t="s">
        <v>17</v>
      </c>
      <c r="D366" s="13" t="s">
        <v>9</v>
      </c>
      <c r="E366" s="1" t="s">
        <v>18</v>
      </c>
      <c r="F366" s="28" t="s">
        <v>441</v>
      </c>
      <c r="G366" s="28" t="s">
        <v>32</v>
      </c>
      <c r="H366" s="30">
        <f t="shared" si="32"/>
        <v>-11500</v>
      </c>
      <c r="I366" s="23">
        <f t="shared" si="31"/>
        <v>3.2323232323232323</v>
      </c>
      <c r="K366" s="2">
        <v>495</v>
      </c>
    </row>
    <row r="367" spans="2:11" ht="12.75">
      <c r="B367" s="186">
        <v>2000</v>
      </c>
      <c r="C367" s="1" t="s">
        <v>17</v>
      </c>
      <c r="D367" s="13" t="s">
        <v>9</v>
      </c>
      <c r="E367" s="1" t="s">
        <v>18</v>
      </c>
      <c r="F367" s="28" t="s">
        <v>441</v>
      </c>
      <c r="G367" s="28" t="s">
        <v>345</v>
      </c>
      <c r="H367" s="30">
        <f t="shared" si="32"/>
        <v>-13500</v>
      </c>
      <c r="I367" s="23">
        <f t="shared" si="31"/>
        <v>4.040404040404041</v>
      </c>
      <c r="K367" s="2">
        <v>495</v>
      </c>
    </row>
    <row r="368" spans="1:11" s="47" customFormat="1" ht="12.75">
      <c r="A368" s="12"/>
      <c r="B368" s="187">
        <f>SUM(B360:B367)</f>
        <v>13500</v>
      </c>
      <c r="C368" s="12"/>
      <c r="D368" s="12"/>
      <c r="E368" s="12" t="s">
        <v>18</v>
      </c>
      <c r="F368" s="19"/>
      <c r="G368" s="19"/>
      <c r="H368" s="44">
        <v>0</v>
      </c>
      <c r="I368" s="46">
        <f t="shared" si="31"/>
        <v>27.272727272727273</v>
      </c>
      <c r="K368" s="2">
        <v>495</v>
      </c>
    </row>
    <row r="369" spans="1:11" s="16" customFormat="1" ht="12.75">
      <c r="A369" s="13"/>
      <c r="B369" s="234"/>
      <c r="C369" s="13"/>
      <c r="D369" s="13"/>
      <c r="E369" s="13"/>
      <c r="F369" s="31"/>
      <c r="G369" s="31"/>
      <c r="H369" s="30">
        <f>H368-B369</f>
        <v>0</v>
      </c>
      <c r="I369" s="23">
        <f t="shared" si="31"/>
        <v>0</v>
      </c>
      <c r="K369" s="2">
        <v>495</v>
      </c>
    </row>
    <row r="370" spans="1:11" s="16" customFormat="1" ht="12.75">
      <c r="A370" s="13"/>
      <c r="B370" s="234"/>
      <c r="C370" s="13"/>
      <c r="D370" s="13"/>
      <c r="E370" s="13"/>
      <c r="F370" s="31"/>
      <c r="G370" s="31"/>
      <c r="H370" s="30">
        <f>H369-B370</f>
        <v>0</v>
      </c>
      <c r="I370" s="23">
        <f t="shared" si="31"/>
        <v>0</v>
      </c>
      <c r="K370" s="2">
        <v>495</v>
      </c>
    </row>
    <row r="371" spans="1:11" s="16" customFormat="1" ht="12.75">
      <c r="A371" s="1"/>
      <c r="B371" s="186">
        <v>5000</v>
      </c>
      <c r="C371" s="1" t="s">
        <v>19</v>
      </c>
      <c r="D371" s="13" t="s">
        <v>9</v>
      </c>
      <c r="E371" s="1" t="s">
        <v>15</v>
      </c>
      <c r="F371" s="28" t="s">
        <v>453</v>
      </c>
      <c r="G371" s="28" t="s">
        <v>333</v>
      </c>
      <c r="H371" s="30">
        <f>H370-B371</f>
        <v>-5000</v>
      </c>
      <c r="I371" s="23">
        <f t="shared" si="31"/>
        <v>10.1010101010101</v>
      </c>
      <c r="J371"/>
      <c r="K371" s="2">
        <v>495</v>
      </c>
    </row>
    <row r="372" spans="1:11" s="16" customFormat="1" ht="12.75">
      <c r="A372" s="1"/>
      <c r="B372" s="186">
        <v>5000</v>
      </c>
      <c r="C372" s="1" t="s">
        <v>19</v>
      </c>
      <c r="D372" s="13" t="s">
        <v>9</v>
      </c>
      <c r="E372" s="1" t="s">
        <v>15</v>
      </c>
      <c r="F372" s="252" t="s">
        <v>454</v>
      </c>
      <c r="G372" s="28" t="s">
        <v>335</v>
      </c>
      <c r="H372" s="30">
        <f>H371-B372</f>
        <v>-10000</v>
      </c>
      <c r="I372" s="23">
        <f t="shared" si="31"/>
        <v>10.1010101010101</v>
      </c>
      <c r="J372"/>
      <c r="K372" s="2">
        <v>495</v>
      </c>
    </row>
    <row r="373" spans="1:11" s="16" customFormat="1" ht="12.75">
      <c r="A373" s="1"/>
      <c r="B373" s="186">
        <v>5000</v>
      </c>
      <c r="C373" s="1" t="s">
        <v>19</v>
      </c>
      <c r="D373" s="13" t="s">
        <v>9</v>
      </c>
      <c r="E373" s="1" t="s">
        <v>15</v>
      </c>
      <c r="F373" s="252" t="s">
        <v>454</v>
      </c>
      <c r="G373" s="28" t="s">
        <v>354</v>
      </c>
      <c r="H373" s="30">
        <f>H372-B373</f>
        <v>-15000</v>
      </c>
      <c r="I373" s="23">
        <f t="shared" si="31"/>
        <v>10.1010101010101</v>
      </c>
      <c r="J373"/>
      <c r="K373" s="2">
        <v>495</v>
      </c>
    </row>
    <row r="374" spans="1:11" s="47" customFormat="1" ht="12.75">
      <c r="A374" s="12"/>
      <c r="B374" s="187">
        <f>SUM(B371:B373)</f>
        <v>15000</v>
      </c>
      <c r="C374" s="12" t="s">
        <v>19</v>
      </c>
      <c r="D374" s="12"/>
      <c r="E374" s="12"/>
      <c r="F374" s="19"/>
      <c r="G374" s="19"/>
      <c r="H374" s="44">
        <v>0</v>
      </c>
      <c r="I374" s="46">
        <f t="shared" si="31"/>
        <v>30.303030303030305</v>
      </c>
      <c r="K374" s="2">
        <v>495</v>
      </c>
    </row>
    <row r="375" spans="1:11" s="16" customFormat="1" ht="12.75">
      <c r="A375" s="13"/>
      <c r="B375" s="234"/>
      <c r="C375" s="13"/>
      <c r="D375" s="13"/>
      <c r="E375" s="13"/>
      <c r="F375" s="31"/>
      <c r="G375" s="31"/>
      <c r="H375" s="30">
        <f aca="true" t="shared" si="33" ref="H375:H382">H374-B375</f>
        <v>0</v>
      </c>
      <c r="I375" s="23">
        <f t="shared" si="31"/>
        <v>0</v>
      </c>
      <c r="K375" s="2">
        <v>495</v>
      </c>
    </row>
    <row r="376" spans="1:11" s="16" customFormat="1" ht="12.75">
      <c r="A376" s="13"/>
      <c r="B376" s="234"/>
      <c r="C376" s="13"/>
      <c r="D376" s="13"/>
      <c r="E376" s="13"/>
      <c r="F376" s="31"/>
      <c r="G376" s="31"/>
      <c r="H376" s="30">
        <f t="shared" si="33"/>
        <v>0</v>
      </c>
      <c r="I376" s="23">
        <f t="shared" si="31"/>
        <v>0</v>
      </c>
      <c r="K376" s="2">
        <v>495</v>
      </c>
    </row>
    <row r="377" spans="1:11" s="16" customFormat="1" ht="12.75">
      <c r="A377" s="1"/>
      <c r="B377" s="186">
        <v>2000</v>
      </c>
      <c r="C377" s="1" t="s">
        <v>20</v>
      </c>
      <c r="D377" s="13" t="s">
        <v>9</v>
      </c>
      <c r="E377" s="1" t="s">
        <v>15</v>
      </c>
      <c r="F377" s="28" t="s">
        <v>441</v>
      </c>
      <c r="G377" s="28" t="s">
        <v>333</v>
      </c>
      <c r="H377" s="30">
        <f t="shared" si="33"/>
        <v>-2000</v>
      </c>
      <c r="I377" s="23">
        <f t="shared" si="31"/>
        <v>4.040404040404041</v>
      </c>
      <c r="J377"/>
      <c r="K377" s="2">
        <v>495</v>
      </c>
    </row>
    <row r="378" spans="1:11" s="16" customFormat="1" ht="12.75">
      <c r="A378" s="1"/>
      <c r="B378" s="186">
        <v>2000</v>
      </c>
      <c r="C378" s="1" t="s">
        <v>20</v>
      </c>
      <c r="D378" s="13" t="s">
        <v>9</v>
      </c>
      <c r="E378" s="1" t="s">
        <v>15</v>
      </c>
      <c r="F378" s="28" t="s">
        <v>441</v>
      </c>
      <c r="G378" s="28" t="s">
        <v>335</v>
      </c>
      <c r="H378" s="30">
        <f t="shared" si="33"/>
        <v>-4000</v>
      </c>
      <c r="I378" s="23">
        <f t="shared" si="31"/>
        <v>4.040404040404041</v>
      </c>
      <c r="J378"/>
      <c r="K378" s="2">
        <v>495</v>
      </c>
    </row>
    <row r="379" spans="1:11" s="16" customFormat="1" ht="12.75">
      <c r="A379" s="1"/>
      <c r="B379" s="186">
        <v>2000</v>
      </c>
      <c r="C379" s="1" t="s">
        <v>20</v>
      </c>
      <c r="D379" s="13" t="s">
        <v>9</v>
      </c>
      <c r="E379" s="1" t="s">
        <v>15</v>
      </c>
      <c r="F379" s="28" t="s">
        <v>441</v>
      </c>
      <c r="G379" s="28" t="s">
        <v>354</v>
      </c>
      <c r="H379" s="30">
        <f t="shared" si="33"/>
        <v>-6000</v>
      </c>
      <c r="I379" s="23">
        <f t="shared" si="31"/>
        <v>4.040404040404041</v>
      </c>
      <c r="J379"/>
      <c r="K379" s="2">
        <v>495</v>
      </c>
    </row>
    <row r="380" spans="1:11" s="16" customFormat="1" ht="12.75">
      <c r="A380" s="1"/>
      <c r="B380" s="186">
        <v>2000</v>
      </c>
      <c r="C380" s="1" t="s">
        <v>20</v>
      </c>
      <c r="D380" s="13" t="s">
        <v>9</v>
      </c>
      <c r="E380" s="1" t="s">
        <v>15</v>
      </c>
      <c r="F380" s="28" t="s">
        <v>441</v>
      </c>
      <c r="G380" s="28" t="s">
        <v>356</v>
      </c>
      <c r="H380" s="30">
        <f t="shared" si="33"/>
        <v>-8000</v>
      </c>
      <c r="I380" s="23">
        <f t="shared" si="31"/>
        <v>4.040404040404041</v>
      </c>
      <c r="J380"/>
      <c r="K380" s="2">
        <v>495</v>
      </c>
    </row>
    <row r="381" spans="1:11" s="16" customFormat="1" ht="12.75">
      <c r="A381" s="1"/>
      <c r="B381" s="186">
        <v>2000</v>
      </c>
      <c r="C381" s="1" t="s">
        <v>20</v>
      </c>
      <c r="D381" s="13" t="s">
        <v>9</v>
      </c>
      <c r="E381" s="1" t="s">
        <v>15</v>
      </c>
      <c r="F381" s="28" t="s">
        <v>441</v>
      </c>
      <c r="G381" s="28" t="s">
        <v>31</v>
      </c>
      <c r="H381" s="30">
        <f t="shared" si="33"/>
        <v>-10000</v>
      </c>
      <c r="I381" s="23">
        <f t="shared" si="31"/>
        <v>4.040404040404041</v>
      </c>
      <c r="J381"/>
      <c r="K381" s="2">
        <v>495</v>
      </c>
    </row>
    <row r="382" spans="1:11" s="16" customFormat="1" ht="12.75">
      <c r="A382" s="13"/>
      <c r="B382" s="234">
        <v>2000</v>
      </c>
      <c r="C382" s="13" t="s">
        <v>20</v>
      </c>
      <c r="D382" s="13" t="s">
        <v>9</v>
      </c>
      <c r="E382" s="13" t="s">
        <v>15</v>
      </c>
      <c r="F382" s="31" t="s">
        <v>441</v>
      </c>
      <c r="G382" s="31" t="s">
        <v>359</v>
      </c>
      <c r="H382" s="30">
        <f t="shared" si="33"/>
        <v>-12000</v>
      </c>
      <c r="I382" s="23">
        <f t="shared" si="31"/>
        <v>4.040404040404041</v>
      </c>
      <c r="K382" s="2">
        <v>495</v>
      </c>
    </row>
    <row r="383" spans="1:11" s="47" customFormat="1" ht="12.75">
      <c r="A383" s="12"/>
      <c r="B383" s="187">
        <f>SUM(B377:B382)</f>
        <v>12000</v>
      </c>
      <c r="C383" s="12" t="s">
        <v>20</v>
      </c>
      <c r="D383" s="12"/>
      <c r="E383" s="12"/>
      <c r="F383" s="19"/>
      <c r="G383" s="19"/>
      <c r="H383" s="44">
        <v>0</v>
      </c>
      <c r="I383" s="46">
        <f t="shared" si="31"/>
        <v>24.242424242424242</v>
      </c>
      <c r="K383" s="2">
        <v>495</v>
      </c>
    </row>
    <row r="384" spans="1:11" s="16" customFormat="1" ht="12.75">
      <c r="A384" s="13"/>
      <c r="B384" s="234"/>
      <c r="C384" s="13"/>
      <c r="D384" s="13"/>
      <c r="E384" s="13"/>
      <c r="F384" s="31"/>
      <c r="G384" s="31"/>
      <c r="H384" s="30">
        <f>H383-B384</f>
        <v>0</v>
      </c>
      <c r="I384" s="23">
        <f t="shared" si="31"/>
        <v>0</v>
      </c>
      <c r="K384" s="2">
        <v>495</v>
      </c>
    </row>
    <row r="385" spans="1:11" s="16" customFormat="1" ht="12.75">
      <c r="A385" s="13"/>
      <c r="B385" s="234"/>
      <c r="C385" s="13"/>
      <c r="D385" s="13"/>
      <c r="E385" s="13"/>
      <c r="F385" s="31"/>
      <c r="G385" s="31"/>
      <c r="H385" s="30">
        <f>H384-B385</f>
        <v>0</v>
      </c>
      <c r="I385" s="23">
        <f t="shared" si="31"/>
        <v>0</v>
      </c>
      <c r="K385" s="2">
        <v>495</v>
      </c>
    </row>
    <row r="386" spans="1:11" s="16" customFormat="1" ht="12.75">
      <c r="A386" s="1"/>
      <c r="B386" s="186">
        <v>3000</v>
      </c>
      <c r="C386" s="1" t="s">
        <v>317</v>
      </c>
      <c r="D386" s="13" t="s">
        <v>9</v>
      </c>
      <c r="E386" s="1" t="s">
        <v>318</v>
      </c>
      <c r="F386" s="28" t="s">
        <v>441</v>
      </c>
      <c r="G386" s="28" t="s">
        <v>354</v>
      </c>
      <c r="H386" s="5">
        <f>H385-B386</f>
        <v>-3000</v>
      </c>
      <c r="I386" s="23">
        <f t="shared" si="31"/>
        <v>6.0606060606060606</v>
      </c>
      <c r="J386"/>
      <c r="K386" s="2">
        <v>495</v>
      </c>
    </row>
    <row r="387" spans="1:11" s="47" customFormat="1" ht="12.75">
      <c r="A387" s="12"/>
      <c r="B387" s="187">
        <f>SUM(B386)</f>
        <v>3000</v>
      </c>
      <c r="C387" s="12"/>
      <c r="D387" s="12"/>
      <c r="E387" s="12" t="s">
        <v>318</v>
      </c>
      <c r="F387" s="19"/>
      <c r="G387" s="19"/>
      <c r="H387" s="44">
        <v>0</v>
      </c>
      <c r="I387" s="46">
        <f t="shared" si="31"/>
        <v>6.0606060606060606</v>
      </c>
      <c r="K387" s="2">
        <v>495</v>
      </c>
    </row>
    <row r="388" spans="1:11" s="16" customFormat="1" ht="12.75">
      <c r="A388" s="13"/>
      <c r="B388" s="234"/>
      <c r="C388" s="13"/>
      <c r="D388" s="13"/>
      <c r="E388" s="13"/>
      <c r="F388" s="31"/>
      <c r="G388" s="31"/>
      <c r="H388" s="30">
        <f>H387-B388</f>
        <v>0</v>
      </c>
      <c r="I388" s="23">
        <f t="shared" si="31"/>
        <v>0</v>
      </c>
      <c r="K388" s="2">
        <v>495</v>
      </c>
    </row>
    <row r="389" spans="1:11" s="16" customFormat="1" ht="12.75">
      <c r="A389" s="13"/>
      <c r="B389" s="234"/>
      <c r="C389" s="13"/>
      <c r="D389" s="13"/>
      <c r="E389" s="13"/>
      <c r="F389" s="31"/>
      <c r="G389" s="31"/>
      <c r="H389" s="30">
        <f>H388-B389</f>
        <v>0</v>
      </c>
      <c r="I389" s="23">
        <f t="shared" si="31"/>
        <v>0</v>
      </c>
      <c r="K389" s="2">
        <v>495</v>
      </c>
    </row>
    <row r="390" spans="1:13" s="16" customFormat="1" ht="12.75">
      <c r="A390" s="13"/>
      <c r="B390" s="234">
        <v>2000</v>
      </c>
      <c r="C390" s="13" t="s">
        <v>455</v>
      </c>
      <c r="D390" s="13" t="s">
        <v>9</v>
      </c>
      <c r="E390" s="13" t="s">
        <v>277</v>
      </c>
      <c r="F390" s="31" t="s">
        <v>441</v>
      </c>
      <c r="G390" s="31" t="s">
        <v>354</v>
      </c>
      <c r="H390" s="30">
        <f>H389-B390</f>
        <v>-2000</v>
      </c>
      <c r="I390" s="23">
        <f t="shared" si="31"/>
        <v>4.040404040404041</v>
      </c>
      <c r="K390" s="2">
        <v>495</v>
      </c>
      <c r="L390" s="16">
        <v>7</v>
      </c>
      <c r="M390" s="43">
        <v>500</v>
      </c>
    </row>
    <row r="391" spans="2:13" ht="12.75">
      <c r="B391" s="186">
        <v>1000</v>
      </c>
      <c r="C391" s="1" t="s">
        <v>325</v>
      </c>
      <c r="D391" s="13" t="s">
        <v>9</v>
      </c>
      <c r="E391" s="1" t="s">
        <v>277</v>
      </c>
      <c r="F391" s="28" t="s">
        <v>441</v>
      </c>
      <c r="G391" s="28" t="s">
        <v>31</v>
      </c>
      <c r="H391" s="5">
        <f>H390-B391</f>
        <v>-3000</v>
      </c>
      <c r="I391" s="23">
        <f t="shared" si="31"/>
        <v>2.0202020202020203</v>
      </c>
      <c r="K391" s="2">
        <v>495</v>
      </c>
      <c r="L391">
        <v>7</v>
      </c>
      <c r="M391" s="2">
        <v>500</v>
      </c>
    </row>
    <row r="392" spans="1:11" s="47" customFormat="1" ht="12.75">
      <c r="A392" s="12"/>
      <c r="B392" s="187">
        <f>SUM(B390:B391)</f>
        <v>3000</v>
      </c>
      <c r="C392" s="12"/>
      <c r="D392" s="12"/>
      <c r="E392" s="12" t="s">
        <v>277</v>
      </c>
      <c r="F392" s="19"/>
      <c r="G392" s="19"/>
      <c r="H392" s="44">
        <v>0</v>
      </c>
      <c r="I392" s="46">
        <f t="shared" si="31"/>
        <v>6.0606060606060606</v>
      </c>
      <c r="K392" s="43">
        <v>495</v>
      </c>
    </row>
    <row r="393" spans="1:11" s="16" customFormat="1" ht="12.75">
      <c r="A393" s="13"/>
      <c r="B393" s="234"/>
      <c r="C393" s="13"/>
      <c r="D393" s="13"/>
      <c r="E393" s="13"/>
      <c r="F393" s="31"/>
      <c r="G393" s="31"/>
      <c r="H393" s="30">
        <f>H392-B393</f>
        <v>0</v>
      </c>
      <c r="I393" s="23">
        <f t="shared" si="31"/>
        <v>0</v>
      </c>
      <c r="K393" s="2">
        <v>495</v>
      </c>
    </row>
    <row r="394" spans="1:11" s="16" customFormat="1" ht="12.75">
      <c r="A394" s="13"/>
      <c r="B394" s="234"/>
      <c r="C394" s="13"/>
      <c r="D394" s="13"/>
      <c r="E394" s="13"/>
      <c r="F394" s="31"/>
      <c r="G394" s="31"/>
      <c r="H394" s="30">
        <f>H393-B394</f>
        <v>0</v>
      </c>
      <c r="I394" s="23">
        <f t="shared" si="31"/>
        <v>0</v>
      </c>
      <c r="K394" s="2">
        <v>495</v>
      </c>
    </row>
    <row r="395" spans="2:11" ht="12.75">
      <c r="B395" s="186"/>
      <c r="H395" s="30">
        <f>H394-B395</f>
        <v>0</v>
      </c>
      <c r="I395" s="23">
        <f t="shared" si="31"/>
        <v>0</v>
      </c>
      <c r="K395" s="2">
        <v>495</v>
      </c>
    </row>
    <row r="396" spans="2:11" ht="12.75">
      <c r="B396" s="186"/>
      <c r="H396" s="30">
        <f>H395-B396</f>
        <v>0</v>
      </c>
      <c r="I396" s="23">
        <f t="shared" si="31"/>
        <v>0</v>
      </c>
      <c r="K396" s="2">
        <v>495</v>
      </c>
    </row>
    <row r="397" spans="1:11" s="47" customFormat="1" ht="12.75">
      <c r="A397" s="12"/>
      <c r="B397" s="187">
        <f>+B401+B405+B410+B415+B420</f>
        <v>18200</v>
      </c>
      <c r="C397" s="51" t="s">
        <v>57</v>
      </c>
      <c r="D397" s="54" t="s">
        <v>58</v>
      </c>
      <c r="E397" s="51" t="s">
        <v>59</v>
      </c>
      <c r="F397" s="52" t="s">
        <v>60</v>
      </c>
      <c r="G397" s="53" t="s">
        <v>109</v>
      </c>
      <c r="H397" s="44"/>
      <c r="I397" s="46">
        <f t="shared" si="31"/>
        <v>36.76767676767677</v>
      </c>
      <c r="J397" s="46"/>
      <c r="K397" s="2">
        <v>495</v>
      </c>
    </row>
    <row r="398" spans="2:11" ht="12.75">
      <c r="B398" s="186"/>
      <c r="H398" s="5">
        <f>H397-B398</f>
        <v>0</v>
      </c>
      <c r="I398" s="23">
        <f t="shared" si="31"/>
        <v>0</v>
      </c>
      <c r="K398" s="2">
        <v>495</v>
      </c>
    </row>
    <row r="399" spans="2:11" ht="12.75">
      <c r="B399" s="186">
        <v>2500</v>
      </c>
      <c r="C399" s="13" t="s">
        <v>0</v>
      </c>
      <c r="D399" s="1" t="s">
        <v>9</v>
      </c>
      <c r="E399" s="1" t="s">
        <v>28</v>
      </c>
      <c r="F399" s="55" t="s">
        <v>456</v>
      </c>
      <c r="G399" s="28" t="s">
        <v>31</v>
      </c>
      <c r="H399" s="5">
        <f>H398-B399</f>
        <v>-2500</v>
      </c>
      <c r="I399" s="23">
        <f t="shared" si="31"/>
        <v>5.05050505050505</v>
      </c>
      <c r="J399" s="23"/>
      <c r="K399" s="2">
        <v>495</v>
      </c>
    </row>
    <row r="400" spans="2:11" ht="12.75">
      <c r="B400" s="186">
        <v>2500</v>
      </c>
      <c r="C400" s="13" t="s">
        <v>0</v>
      </c>
      <c r="D400" s="1" t="s">
        <v>9</v>
      </c>
      <c r="E400" s="1" t="s">
        <v>28</v>
      </c>
      <c r="F400" s="55" t="s">
        <v>457</v>
      </c>
      <c r="G400" s="28" t="s">
        <v>359</v>
      </c>
      <c r="H400" s="5">
        <f>H399-B400</f>
        <v>-5000</v>
      </c>
      <c r="I400" s="23">
        <f t="shared" si="31"/>
        <v>5.05050505050505</v>
      </c>
      <c r="J400" s="23"/>
      <c r="K400" s="2">
        <v>495</v>
      </c>
    </row>
    <row r="401" spans="1:11" s="47" customFormat="1" ht="12.75">
      <c r="A401" s="12"/>
      <c r="B401" s="187">
        <f>SUM(B399:B400)</f>
        <v>5000</v>
      </c>
      <c r="C401" s="12" t="s">
        <v>0</v>
      </c>
      <c r="D401" s="12"/>
      <c r="E401" s="12"/>
      <c r="F401" s="19"/>
      <c r="G401" s="19"/>
      <c r="H401" s="44">
        <v>0</v>
      </c>
      <c r="I401" s="46">
        <f t="shared" si="31"/>
        <v>10.1010101010101</v>
      </c>
      <c r="K401" s="2">
        <v>495</v>
      </c>
    </row>
    <row r="402" spans="2:11" ht="12.75">
      <c r="B402" s="186"/>
      <c r="H402" s="5">
        <f>H401-B402</f>
        <v>0</v>
      </c>
      <c r="I402" s="23">
        <f t="shared" si="31"/>
        <v>0</v>
      </c>
      <c r="K402" s="2">
        <v>495</v>
      </c>
    </row>
    <row r="403" spans="2:11" ht="12.75">
      <c r="B403" s="186"/>
      <c r="H403" s="5">
        <f>H402-B403</f>
        <v>0</v>
      </c>
      <c r="I403" s="23">
        <f t="shared" si="31"/>
        <v>0</v>
      </c>
      <c r="K403" s="2">
        <v>495</v>
      </c>
    </row>
    <row r="404" spans="2:11" ht="12.75">
      <c r="B404" s="186">
        <v>800</v>
      </c>
      <c r="C404" s="1" t="s">
        <v>458</v>
      </c>
      <c r="D404" s="13" t="s">
        <v>9</v>
      </c>
      <c r="E404" s="1" t="s">
        <v>15</v>
      </c>
      <c r="F404" s="28" t="s">
        <v>459</v>
      </c>
      <c r="G404" s="28" t="s">
        <v>31</v>
      </c>
      <c r="H404" s="5">
        <f>H403-B404</f>
        <v>-800</v>
      </c>
      <c r="I404" s="23">
        <f t="shared" si="31"/>
        <v>1.6161616161616161</v>
      </c>
      <c r="K404" s="2">
        <v>495</v>
      </c>
    </row>
    <row r="405" spans="1:11" s="47" customFormat="1" ht="12.75">
      <c r="A405" s="12"/>
      <c r="B405" s="187">
        <f>SUM(B404)</f>
        <v>800</v>
      </c>
      <c r="C405" s="12" t="s">
        <v>16</v>
      </c>
      <c r="D405" s="12"/>
      <c r="E405" s="12"/>
      <c r="F405" s="19"/>
      <c r="G405" s="19"/>
      <c r="H405" s="44">
        <v>0</v>
      </c>
      <c r="I405" s="46">
        <f t="shared" si="31"/>
        <v>1.6161616161616161</v>
      </c>
      <c r="K405" s="2">
        <v>495</v>
      </c>
    </row>
    <row r="406" spans="2:11" ht="12.75">
      <c r="B406" s="186"/>
      <c r="H406" s="5">
        <f>H405-B406</f>
        <v>0</v>
      </c>
      <c r="I406" s="23">
        <f t="shared" si="31"/>
        <v>0</v>
      </c>
      <c r="K406" s="2">
        <v>495</v>
      </c>
    </row>
    <row r="407" spans="2:11" ht="12.75">
      <c r="B407" s="186"/>
      <c r="H407" s="5">
        <f>H406-B407</f>
        <v>0</v>
      </c>
      <c r="I407" s="23">
        <f t="shared" si="31"/>
        <v>0</v>
      </c>
      <c r="K407" s="2">
        <v>495</v>
      </c>
    </row>
    <row r="408" spans="2:11" ht="12.75">
      <c r="B408" s="186">
        <v>1000</v>
      </c>
      <c r="C408" s="1" t="s">
        <v>17</v>
      </c>
      <c r="D408" s="13" t="s">
        <v>9</v>
      </c>
      <c r="E408" s="1" t="s">
        <v>18</v>
      </c>
      <c r="F408" s="28" t="s">
        <v>459</v>
      </c>
      <c r="G408" s="28" t="s">
        <v>31</v>
      </c>
      <c r="H408" s="5">
        <f>H407-B408</f>
        <v>-1000</v>
      </c>
      <c r="I408" s="23">
        <f t="shared" si="31"/>
        <v>2.0202020202020203</v>
      </c>
      <c r="K408" s="2">
        <v>495</v>
      </c>
    </row>
    <row r="409" spans="2:11" ht="12.75">
      <c r="B409" s="186">
        <v>1400</v>
      </c>
      <c r="C409" s="1" t="s">
        <v>17</v>
      </c>
      <c r="D409" s="13" t="s">
        <v>9</v>
      </c>
      <c r="E409" s="1" t="s">
        <v>18</v>
      </c>
      <c r="F409" s="28" t="s">
        <v>459</v>
      </c>
      <c r="G409" s="28" t="s">
        <v>359</v>
      </c>
      <c r="H409" s="5">
        <f>H408-B409</f>
        <v>-2400</v>
      </c>
      <c r="I409" s="23">
        <f t="shared" si="31"/>
        <v>2.8282828282828283</v>
      </c>
      <c r="K409" s="2">
        <v>495</v>
      </c>
    </row>
    <row r="410" spans="1:11" s="47" customFormat="1" ht="12.75">
      <c r="A410" s="12"/>
      <c r="B410" s="187">
        <f>SUM(B408:B409)</f>
        <v>2400</v>
      </c>
      <c r="C410" s="12"/>
      <c r="D410" s="12"/>
      <c r="E410" s="12" t="s">
        <v>18</v>
      </c>
      <c r="F410" s="19"/>
      <c r="G410" s="19"/>
      <c r="H410" s="44">
        <v>0</v>
      </c>
      <c r="I410" s="46">
        <f t="shared" si="31"/>
        <v>4.848484848484849</v>
      </c>
      <c r="K410" s="2">
        <v>495</v>
      </c>
    </row>
    <row r="411" spans="2:11" ht="12.75">
      <c r="B411" s="186"/>
      <c r="H411" s="5">
        <f>H410-B411</f>
        <v>0</v>
      </c>
      <c r="I411" s="23">
        <f t="shared" si="31"/>
        <v>0</v>
      </c>
      <c r="K411" s="2">
        <v>495</v>
      </c>
    </row>
    <row r="412" spans="2:11" ht="12.75">
      <c r="B412" s="186"/>
      <c r="H412" s="5">
        <f>H411-B412</f>
        <v>0</v>
      </c>
      <c r="I412" s="23">
        <f t="shared" si="31"/>
        <v>0</v>
      </c>
      <c r="K412" s="2">
        <v>495</v>
      </c>
    </row>
    <row r="413" spans="2:11" ht="12.75">
      <c r="B413" s="186">
        <v>3000</v>
      </c>
      <c r="C413" s="1" t="s">
        <v>41</v>
      </c>
      <c r="D413" s="13" t="s">
        <v>9</v>
      </c>
      <c r="E413" s="1" t="s">
        <v>15</v>
      </c>
      <c r="F413" s="28" t="s">
        <v>460</v>
      </c>
      <c r="G413" s="28" t="s">
        <v>31</v>
      </c>
      <c r="H413" s="5">
        <f>H412-B413</f>
        <v>-3000</v>
      </c>
      <c r="I413" s="23">
        <f t="shared" si="31"/>
        <v>6.0606060606060606</v>
      </c>
      <c r="K413" s="2">
        <v>495</v>
      </c>
    </row>
    <row r="414" spans="2:11" ht="12.75">
      <c r="B414" s="186">
        <v>3000</v>
      </c>
      <c r="C414" s="1" t="s">
        <v>41</v>
      </c>
      <c r="D414" s="13" t="s">
        <v>9</v>
      </c>
      <c r="E414" s="1" t="s">
        <v>15</v>
      </c>
      <c r="F414" s="28" t="s">
        <v>461</v>
      </c>
      <c r="G414" s="28" t="s">
        <v>359</v>
      </c>
      <c r="H414" s="5">
        <f>H413-B414</f>
        <v>-6000</v>
      </c>
      <c r="I414" s="23">
        <f t="shared" si="31"/>
        <v>6.0606060606060606</v>
      </c>
      <c r="K414" s="2">
        <v>495</v>
      </c>
    </row>
    <row r="415" spans="1:11" s="47" customFormat="1" ht="12.75">
      <c r="A415" s="12"/>
      <c r="B415" s="187">
        <f>SUM(B413:B414)</f>
        <v>6000</v>
      </c>
      <c r="C415" s="12" t="s">
        <v>41</v>
      </c>
      <c r="D415" s="12"/>
      <c r="E415" s="12"/>
      <c r="F415" s="19"/>
      <c r="G415" s="19"/>
      <c r="H415" s="44">
        <v>0</v>
      </c>
      <c r="I415" s="46">
        <f aca="true" t="shared" si="34" ref="I415:I478">+B415/K415</f>
        <v>12.121212121212121</v>
      </c>
      <c r="K415" s="2">
        <v>495</v>
      </c>
    </row>
    <row r="416" spans="2:11" ht="12.75">
      <c r="B416" s="186"/>
      <c r="H416" s="5">
        <f>H415-B416</f>
        <v>0</v>
      </c>
      <c r="I416" s="23">
        <f t="shared" si="34"/>
        <v>0</v>
      </c>
      <c r="K416" s="2">
        <v>495</v>
      </c>
    </row>
    <row r="417" spans="2:11" ht="12.75">
      <c r="B417" s="186"/>
      <c r="H417" s="5">
        <f>H416-B417</f>
        <v>0</v>
      </c>
      <c r="I417" s="23">
        <f t="shared" si="34"/>
        <v>0</v>
      </c>
      <c r="K417" s="2">
        <v>495</v>
      </c>
    </row>
    <row r="418" spans="2:11" ht="12.75">
      <c r="B418" s="186">
        <v>2000</v>
      </c>
      <c r="C418" s="1" t="s">
        <v>20</v>
      </c>
      <c r="D418" s="13" t="s">
        <v>9</v>
      </c>
      <c r="E418" s="1" t="s">
        <v>15</v>
      </c>
      <c r="F418" s="28" t="s">
        <v>413</v>
      </c>
      <c r="G418" s="31" t="s">
        <v>31</v>
      </c>
      <c r="H418" s="5">
        <f>H417-B418</f>
        <v>-2000</v>
      </c>
      <c r="I418" s="23">
        <f t="shared" si="34"/>
        <v>4.040404040404041</v>
      </c>
      <c r="K418" s="2">
        <v>495</v>
      </c>
    </row>
    <row r="419" spans="2:11" ht="12.75">
      <c r="B419" s="186">
        <v>2000</v>
      </c>
      <c r="C419" s="1" t="s">
        <v>20</v>
      </c>
      <c r="D419" s="13" t="s">
        <v>9</v>
      </c>
      <c r="E419" s="1" t="s">
        <v>15</v>
      </c>
      <c r="F419" s="28" t="s">
        <v>459</v>
      </c>
      <c r="G419" s="31" t="s">
        <v>359</v>
      </c>
      <c r="H419" s="5">
        <f>H418-B419</f>
        <v>-4000</v>
      </c>
      <c r="I419" s="23">
        <f t="shared" si="34"/>
        <v>4.040404040404041</v>
      </c>
      <c r="K419" s="2">
        <v>495</v>
      </c>
    </row>
    <row r="420" spans="1:11" s="47" customFormat="1" ht="12.75">
      <c r="A420" s="12"/>
      <c r="B420" s="187">
        <f>SUM(B418:B419)</f>
        <v>4000</v>
      </c>
      <c r="C420" s="12" t="s">
        <v>20</v>
      </c>
      <c r="D420" s="12"/>
      <c r="E420" s="12"/>
      <c r="F420" s="19"/>
      <c r="G420" s="19"/>
      <c r="H420" s="44">
        <v>0</v>
      </c>
      <c r="I420" s="46">
        <f t="shared" si="34"/>
        <v>8.080808080808081</v>
      </c>
      <c r="K420" s="2">
        <v>495</v>
      </c>
    </row>
    <row r="421" spans="2:11" ht="12.75">
      <c r="B421" s="186"/>
      <c r="H421" s="5">
        <f>H420-B421</f>
        <v>0</v>
      </c>
      <c r="I421" s="23">
        <f t="shared" si="34"/>
        <v>0</v>
      </c>
      <c r="K421" s="2">
        <v>495</v>
      </c>
    </row>
    <row r="422" spans="2:11" ht="12.75">
      <c r="B422" s="186"/>
      <c r="H422" s="5">
        <f>H421-B422</f>
        <v>0</v>
      </c>
      <c r="I422" s="23">
        <f t="shared" si="34"/>
        <v>0</v>
      </c>
      <c r="K422" s="2">
        <v>495</v>
      </c>
    </row>
    <row r="423" spans="2:11" ht="12.75">
      <c r="B423" s="186"/>
      <c r="H423" s="5">
        <f>H422-B423</f>
        <v>0</v>
      </c>
      <c r="I423" s="23">
        <f t="shared" si="34"/>
        <v>0</v>
      </c>
      <c r="K423" s="2">
        <v>495</v>
      </c>
    </row>
    <row r="424" spans="2:11" ht="12.75">
      <c r="B424" s="186"/>
      <c r="H424" s="5">
        <f>H423-B424</f>
        <v>0</v>
      </c>
      <c r="I424" s="23">
        <f t="shared" si="34"/>
        <v>0</v>
      </c>
      <c r="K424" s="2">
        <v>495</v>
      </c>
    </row>
    <row r="425" spans="1:11" s="47" customFormat="1" ht="12.75">
      <c r="A425" s="12"/>
      <c r="B425" s="187">
        <f>+B428+B432</f>
        <v>1500</v>
      </c>
      <c r="C425" s="51" t="s">
        <v>61</v>
      </c>
      <c r="D425" s="54" t="s">
        <v>132</v>
      </c>
      <c r="E425" s="51" t="s">
        <v>71</v>
      </c>
      <c r="F425" s="52" t="s">
        <v>72</v>
      </c>
      <c r="G425" s="53" t="s">
        <v>75</v>
      </c>
      <c r="H425" s="44"/>
      <c r="I425" s="46">
        <f t="shared" si="34"/>
        <v>3.0303030303030303</v>
      </c>
      <c r="J425" s="46"/>
      <c r="K425" s="2">
        <v>495</v>
      </c>
    </row>
    <row r="426" spans="2:11" ht="12.75">
      <c r="B426" s="186"/>
      <c r="H426" s="5">
        <f>H425-B426</f>
        <v>0</v>
      </c>
      <c r="I426" s="23">
        <f t="shared" si="34"/>
        <v>0</v>
      </c>
      <c r="K426" s="2">
        <v>495</v>
      </c>
    </row>
    <row r="427" spans="2:11" ht="12.75">
      <c r="B427" s="234">
        <v>1200</v>
      </c>
      <c r="C427" s="13" t="s">
        <v>69</v>
      </c>
      <c r="D427" s="13" t="s">
        <v>9</v>
      </c>
      <c r="E427" s="36" t="s">
        <v>67</v>
      </c>
      <c r="F427" s="28" t="s">
        <v>462</v>
      </c>
      <c r="G427" s="37" t="s">
        <v>359</v>
      </c>
      <c r="H427" s="5">
        <f>H426-B427</f>
        <v>-1200</v>
      </c>
      <c r="I427" s="23">
        <f t="shared" si="34"/>
        <v>2.4242424242424243</v>
      </c>
      <c r="K427" s="2">
        <v>495</v>
      </c>
    </row>
    <row r="428" spans="1:11" s="47" customFormat="1" ht="12.75">
      <c r="A428" s="12"/>
      <c r="B428" s="187">
        <f>SUM(B427)</f>
        <v>1200</v>
      </c>
      <c r="C428" s="12"/>
      <c r="D428" s="12"/>
      <c r="E428" s="253" t="s">
        <v>67</v>
      </c>
      <c r="F428" s="19"/>
      <c r="G428" s="19"/>
      <c r="H428" s="44">
        <v>0</v>
      </c>
      <c r="I428" s="46">
        <f t="shared" si="34"/>
        <v>2.4242424242424243</v>
      </c>
      <c r="K428" s="2">
        <v>495</v>
      </c>
    </row>
    <row r="429" spans="2:11" ht="12.75">
      <c r="B429" s="186"/>
      <c r="H429" s="5">
        <f>H428-B429</f>
        <v>0</v>
      </c>
      <c r="I429" s="23">
        <f t="shared" si="34"/>
        <v>0</v>
      </c>
      <c r="K429" s="2">
        <v>495</v>
      </c>
    </row>
    <row r="430" spans="2:11" ht="12.75">
      <c r="B430" s="186"/>
      <c r="H430" s="5">
        <f>H429-B430</f>
        <v>0</v>
      </c>
      <c r="I430" s="23">
        <f t="shared" si="34"/>
        <v>0</v>
      </c>
      <c r="K430" s="2">
        <v>495</v>
      </c>
    </row>
    <row r="431" spans="2:11" ht="12.75">
      <c r="B431" s="234">
        <v>300</v>
      </c>
      <c r="C431" s="34" t="s">
        <v>17</v>
      </c>
      <c r="D431" s="13" t="s">
        <v>9</v>
      </c>
      <c r="E431" s="34" t="s">
        <v>18</v>
      </c>
      <c r="F431" s="28" t="s">
        <v>462</v>
      </c>
      <c r="G431" s="32" t="s">
        <v>359</v>
      </c>
      <c r="H431" s="5">
        <f>H430-B431</f>
        <v>-300</v>
      </c>
      <c r="I431" s="23">
        <f t="shared" si="34"/>
        <v>0.6060606060606061</v>
      </c>
      <c r="K431" s="2">
        <v>495</v>
      </c>
    </row>
    <row r="432" spans="1:11" s="47" customFormat="1" ht="12.75">
      <c r="A432" s="12"/>
      <c r="B432" s="187">
        <f>SUM(B431)</f>
        <v>300</v>
      </c>
      <c r="C432" s="12"/>
      <c r="D432" s="12"/>
      <c r="E432" s="45" t="s">
        <v>18</v>
      </c>
      <c r="F432" s="19"/>
      <c r="G432" s="19"/>
      <c r="H432" s="44">
        <v>0</v>
      </c>
      <c r="I432" s="46">
        <f t="shared" si="34"/>
        <v>0.6060606060606061</v>
      </c>
      <c r="K432" s="2">
        <v>495</v>
      </c>
    </row>
    <row r="433" spans="2:11" ht="12.75">
      <c r="B433" s="186"/>
      <c r="H433" s="5">
        <f>H432-B433</f>
        <v>0</v>
      </c>
      <c r="I433" s="23">
        <f t="shared" si="34"/>
        <v>0</v>
      </c>
      <c r="K433" s="2">
        <v>495</v>
      </c>
    </row>
    <row r="434" spans="2:11" ht="12.75">
      <c r="B434" s="186"/>
      <c r="H434" s="5">
        <f>H433-B434</f>
        <v>0</v>
      </c>
      <c r="I434" s="23">
        <f t="shared" si="34"/>
        <v>0</v>
      </c>
      <c r="K434" s="2">
        <v>495</v>
      </c>
    </row>
    <row r="435" spans="2:11" ht="12.75">
      <c r="B435" s="186"/>
      <c r="H435" s="5">
        <f>H434-B435</f>
        <v>0</v>
      </c>
      <c r="I435" s="23">
        <f t="shared" si="34"/>
        <v>0</v>
      </c>
      <c r="K435" s="2">
        <v>495</v>
      </c>
    </row>
    <row r="436" spans="2:11" ht="12.75">
      <c r="B436" s="186"/>
      <c r="H436" s="5">
        <f>H435-B436</f>
        <v>0</v>
      </c>
      <c r="I436" s="23">
        <f t="shared" si="34"/>
        <v>0</v>
      </c>
      <c r="K436" s="2">
        <v>495</v>
      </c>
    </row>
    <row r="437" spans="1:11" s="47" customFormat="1" ht="12.75">
      <c r="A437" s="12"/>
      <c r="B437" s="187">
        <f>+B441+B446</f>
        <v>2900</v>
      </c>
      <c r="C437" s="51" t="s">
        <v>62</v>
      </c>
      <c r="D437" s="54" t="s">
        <v>70</v>
      </c>
      <c r="E437" s="51" t="s">
        <v>71</v>
      </c>
      <c r="F437" s="52" t="s">
        <v>72</v>
      </c>
      <c r="G437" s="53" t="s">
        <v>75</v>
      </c>
      <c r="H437" s="44"/>
      <c r="I437" s="46">
        <f t="shared" si="34"/>
        <v>5.858585858585859</v>
      </c>
      <c r="J437" s="46"/>
      <c r="K437" s="2">
        <v>495</v>
      </c>
    </row>
    <row r="438" spans="2:11" ht="12.75">
      <c r="B438" s="186"/>
      <c r="H438" s="5">
        <f>H437-B438</f>
        <v>0</v>
      </c>
      <c r="I438" s="23">
        <f t="shared" si="34"/>
        <v>0</v>
      </c>
      <c r="K438" s="2">
        <v>495</v>
      </c>
    </row>
    <row r="439" spans="2:11" ht="12.75">
      <c r="B439" s="186">
        <v>900</v>
      </c>
      <c r="C439" s="13" t="s">
        <v>66</v>
      </c>
      <c r="D439" s="13" t="s">
        <v>9</v>
      </c>
      <c r="E439" s="1" t="s">
        <v>67</v>
      </c>
      <c r="F439" s="28" t="s">
        <v>68</v>
      </c>
      <c r="G439" s="28" t="s">
        <v>32</v>
      </c>
      <c r="H439" s="5">
        <f>H438-B439</f>
        <v>-900</v>
      </c>
      <c r="I439" s="23">
        <f t="shared" si="34"/>
        <v>1.8181818181818181</v>
      </c>
      <c r="K439" s="2">
        <v>495</v>
      </c>
    </row>
    <row r="440" spans="2:11" ht="12.75">
      <c r="B440" s="186">
        <v>1200</v>
      </c>
      <c r="C440" s="1" t="s">
        <v>69</v>
      </c>
      <c r="D440" s="13" t="s">
        <v>9</v>
      </c>
      <c r="E440" s="1" t="s">
        <v>67</v>
      </c>
      <c r="F440" s="28" t="s">
        <v>68</v>
      </c>
      <c r="G440" s="28" t="s">
        <v>64</v>
      </c>
      <c r="H440" s="5">
        <f>H439-B440</f>
        <v>-2100</v>
      </c>
      <c r="I440" s="23">
        <f t="shared" si="34"/>
        <v>2.4242424242424243</v>
      </c>
      <c r="K440" s="2">
        <v>495</v>
      </c>
    </row>
    <row r="441" spans="1:11" s="47" customFormat="1" ht="12.75">
      <c r="A441" s="12"/>
      <c r="B441" s="187">
        <f>SUM(B439:B440)</f>
        <v>2100</v>
      </c>
      <c r="C441" s="12"/>
      <c r="D441" s="12"/>
      <c r="E441" s="12" t="s">
        <v>67</v>
      </c>
      <c r="F441" s="19"/>
      <c r="G441" s="19"/>
      <c r="H441" s="44">
        <v>0</v>
      </c>
      <c r="I441" s="46">
        <f t="shared" si="34"/>
        <v>4.242424242424242</v>
      </c>
      <c r="K441" s="2">
        <v>495</v>
      </c>
    </row>
    <row r="442" spans="2:11" ht="12.75">
      <c r="B442" s="186"/>
      <c r="H442" s="5">
        <f>H441-B442</f>
        <v>0</v>
      </c>
      <c r="I442" s="23">
        <f t="shared" si="34"/>
        <v>0</v>
      </c>
      <c r="K442" s="2">
        <v>495</v>
      </c>
    </row>
    <row r="443" spans="2:11" ht="12.75">
      <c r="B443" s="186"/>
      <c r="H443" s="5">
        <f>H442-B443</f>
        <v>0</v>
      </c>
      <c r="I443" s="23">
        <f t="shared" si="34"/>
        <v>0</v>
      </c>
      <c r="K443" s="2">
        <v>495</v>
      </c>
    </row>
    <row r="444" spans="1:11" s="16" customFormat="1" ht="12.75">
      <c r="A444" s="13"/>
      <c r="B444" s="234">
        <v>300</v>
      </c>
      <c r="C444" s="13" t="s">
        <v>17</v>
      </c>
      <c r="D444" s="13" t="s">
        <v>9</v>
      </c>
      <c r="E444" s="13" t="s">
        <v>18</v>
      </c>
      <c r="F444" s="28" t="s">
        <v>68</v>
      </c>
      <c r="G444" s="31" t="s">
        <v>32</v>
      </c>
      <c r="H444" s="5">
        <f>H443-B444</f>
        <v>-300</v>
      </c>
      <c r="I444" s="23">
        <f t="shared" si="34"/>
        <v>0.6060606060606061</v>
      </c>
      <c r="K444" s="2">
        <v>495</v>
      </c>
    </row>
    <row r="445" spans="2:11" ht="12.75">
      <c r="B445" s="186">
        <v>500</v>
      </c>
      <c r="C445" s="1" t="s">
        <v>17</v>
      </c>
      <c r="D445" s="13" t="s">
        <v>9</v>
      </c>
      <c r="E445" s="1" t="s">
        <v>18</v>
      </c>
      <c r="F445" s="28" t="s">
        <v>68</v>
      </c>
      <c r="G445" s="28" t="s">
        <v>64</v>
      </c>
      <c r="H445" s="5">
        <f>H444-B445</f>
        <v>-800</v>
      </c>
      <c r="I445" s="23">
        <f t="shared" si="34"/>
        <v>1.0101010101010102</v>
      </c>
      <c r="K445" s="2">
        <v>495</v>
      </c>
    </row>
    <row r="446" spans="1:11" s="47" customFormat="1" ht="12.75">
      <c r="A446" s="12"/>
      <c r="B446" s="187">
        <f>SUM(B444:B445)</f>
        <v>800</v>
      </c>
      <c r="C446" s="12"/>
      <c r="D446" s="12"/>
      <c r="E446" s="12" t="s">
        <v>18</v>
      </c>
      <c r="F446" s="19"/>
      <c r="G446" s="19"/>
      <c r="H446" s="44">
        <v>0</v>
      </c>
      <c r="I446" s="46">
        <f t="shared" si="34"/>
        <v>1.6161616161616161</v>
      </c>
      <c r="K446" s="2">
        <v>495</v>
      </c>
    </row>
    <row r="447" spans="2:11" ht="12.75">
      <c r="B447" s="186"/>
      <c r="H447" s="5">
        <f>H446-B447</f>
        <v>0</v>
      </c>
      <c r="I447" s="23">
        <f t="shared" si="34"/>
        <v>0</v>
      </c>
      <c r="K447" s="2">
        <v>495</v>
      </c>
    </row>
    <row r="448" spans="2:11" ht="12.75">
      <c r="B448" s="186"/>
      <c r="H448" s="5">
        <f>H447-B448</f>
        <v>0</v>
      </c>
      <c r="I448" s="23">
        <f t="shared" si="34"/>
        <v>0</v>
      </c>
      <c r="K448" s="2">
        <v>495</v>
      </c>
    </row>
    <row r="449" spans="2:11" ht="12.75">
      <c r="B449" s="186"/>
      <c r="H449" s="5">
        <f>H448-B449</f>
        <v>0</v>
      </c>
      <c r="I449" s="23">
        <f t="shared" si="34"/>
        <v>0</v>
      </c>
      <c r="K449" s="2">
        <v>495</v>
      </c>
    </row>
    <row r="450" spans="2:11" ht="12.75">
      <c r="B450" s="186"/>
      <c r="H450" s="5">
        <f>H449-B450</f>
        <v>0</v>
      </c>
      <c r="I450" s="23">
        <f t="shared" si="34"/>
        <v>0</v>
      </c>
      <c r="K450" s="2">
        <v>495</v>
      </c>
    </row>
    <row r="451" spans="1:11" s="47" customFormat="1" ht="12.75">
      <c r="A451" s="12"/>
      <c r="B451" s="187">
        <f>+B460+B468+B474+B479+B485+B489</f>
        <v>47500</v>
      </c>
      <c r="C451" s="51" t="s">
        <v>63</v>
      </c>
      <c r="D451" s="54" t="s">
        <v>135</v>
      </c>
      <c r="E451" s="51" t="s">
        <v>54</v>
      </c>
      <c r="F451" s="52" t="s">
        <v>134</v>
      </c>
      <c r="G451" s="53" t="s">
        <v>109</v>
      </c>
      <c r="H451" s="44"/>
      <c r="I451" s="46">
        <f t="shared" si="34"/>
        <v>95.95959595959596</v>
      </c>
      <c r="J451" s="46"/>
      <c r="K451" s="2">
        <v>495</v>
      </c>
    </row>
    <row r="452" spans="2:11" ht="12.75">
      <c r="B452" s="186"/>
      <c r="H452" s="5">
        <f aca="true" t="shared" si="35" ref="H452:H459">H451-B452</f>
        <v>0</v>
      </c>
      <c r="I452" s="23">
        <f t="shared" si="34"/>
        <v>0</v>
      </c>
      <c r="K452" s="2">
        <v>495</v>
      </c>
    </row>
    <row r="453" spans="2:11" ht="12.75">
      <c r="B453" s="186">
        <v>5000</v>
      </c>
      <c r="C453" s="13" t="s">
        <v>0</v>
      </c>
      <c r="D453" s="1" t="s">
        <v>9</v>
      </c>
      <c r="E453" s="1" t="s">
        <v>282</v>
      </c>
      <c r="F453" s="251" t="s">
        <v>463</v>
      </c>
      <c r="G453" s="28" t="s">
        <v>359</v>
      </c>
      <c r="H453" s="5">
        <f t="shared" si="35"/>
        <v>-5000</v>
      </c>
      <c r="I453" s="23">
        <f t="shared" si="34"/>
        <v>10.1010101010101</v>
      </c>
      <c r="J453" s="23"/>
      <c r="K453" s="2">
        <v>495</v>
      </c>
    </row>
    <row r="454" spans="2:11" ht="12.75">
      <c r="B454" s="186">
        <v>2500</v>
      </c>
      <c r="C454" s="13" t="s">
        <v>0</v>
      </c>
      <c r="D454" s="1" t="s">
        <v>9</v>
      </c>
      <c r="E454" s="1" t="s">
        <v>28</v>
      </c>
      <c r="F454" s="55" t="s">
        <v>464</v>
      </c>
      <c r="G454" s="28" t="s">
        <v>32</v>
      </c>
      <c r="H454" s="5">
        <f t="shared" si="35"/>
        <v>-7500</v>
      </c>
      <c r="I454" s="23">
        <f t="shared" si="34"/>
        <v>5.05050505050505</v>
      </c>
      <c r="J454" s="23"/>
      <c r="K454" s="2">
        <v>495</v>
      </c>
    </row>
    <row r="455" spans="2:11" ht="12.75">
      <c r="B455" s="186">
        <v>3000</v>
      </c>
      <c r="C455" s="13" t="s">
        <v>0</v>
      </c>
      <c r="D455" s="1" t="s">
        <v>9</v>
      </c>
      <c r="E455" s="1" t="s">
        <v>282</v>
      </c>
      <c r="F455" s="251" t="s">
        <v>465</v>
      </c>
      <c r="G455" s="28" t="s">
        <v>32</v>
      </c>
      <c r="H455" s="5">
        <f t="shared" si="35"/>
        <v>-10500</v>
      </c>
      <c r="I455" s="23">
        <f t="shared" si="34"/>
        <v>6.0606060606060606</v>
      </c>
      <c r="J455" s="23"/>
      <c r="K455" s="2">
        <v>495</v>
      </c>
    </row>
    <row r="456" spans="2:11" ht="12.75">
      <c r="B456" s="186">
        <v>2500</v>
      </c>
      <c r="C456" s="13" t="s">
        <v>0</v>
      </c>
      <c r="D456" s="1" t="s">
        <v>9</v>
      </c>
      <c r="E456" s="1" t="s">
        <v>28</v>
      </c>
      <c r="F456" s="55" t="s">
        <v>466</v>
      </c>
      <c r="G456" s="28" t="s">
        <v>345</v>
      </c>
      <c r="H456" s="5">
        <f t="shared" si="35"/>
        <v>-13000</v>
      </c>
      <c r="I456" s="23">
        <f t="shared" si="34"/>
        <v>5.05050505050505</v>
      </c>
      <c r="J456" s="23"/>
      <c r="K456" s="2">
        <v>495</v>
      </c>
    </row>
    <row r="457" spans="2:11" ht="12.75">
      <c r="B457" s="186">
        <v>2000</v>
      </c>
      <c r="C457" s="13" t="s">
        <v>0</v>
      </c>
      <c r="D457" s="1" t="s">
        <v>9</v>
      </c>
      <c r="E457" s="1" t="s">
        <v>282</v>
      </c>
      <c r="F457" s="251" t="s">
        <v>467</v>
      </c>
      <c r="G457" s="28" t="s">
        <v>345</v>
      </c>
      <c r="H457" s="5">
        <f t="shared" si="35"/>
        <v>-15000</v>
      </c>
      <c r="I457" s="23">
        <f t="shared" si="34"/>
        <v>4.040404040404041</v>
      </c>
      <c r="J457" s="23"/>
      <c r="K457" s="2">
        <v>495</v>
      </c>
    </row>
    <row r="458" spans="2:11" ht="12.75">
      <c r="B458" s="254">
        <v>2500</v>
      </c>
      <c r="C458" s="13" t="s">
        <v>0</v>
      </c>
      <c r="D458" s="1" t="s">
        <v>9</v>
      </c>
      <c r="E458" s="13" t="s">
        <v>28</v>
      </c>
      <c r="F458" s="248" t="s">
        <v>468</v>
      </c>
      <c r="G458" s="28" t="s">
        <v>64</v>
      </c>
      <c r="H458" s="5">
        <f t="shared" si="35"/>
        <v>-17500</v>
      </c>
      <c r="I458" s="23">
        <f t="shared" si="34"/>
        <v>5.05050505050505</v>
      </c>
      <c r="J458" s="23"/>
      <c r="K458" s="2">
        <v>495</v>
      </c>
    </row>
    <row r="459" spans="2:11" ht="12.75">
      <c r="B459" s="186">
        <v>5000</v>
      </c>
      <c r="C459" s="13" t="s">
        <v>0</v>
      </c>
      <c r="D459" s="1" t="s">
        <v>9</v>
      </c>
      <c r="E459" s="1" t="s">
        <v>282</v>
      </c>
      <c r="F459" s="251" t="s">
        <v>469</v>
      </c>
      <c r="G459" s="28" t="s">
        <v>64</v>
      </c>
      <c r="H459" s="5">
        <f t="shared" si="35"/>
        <v>-22500</v>
      </c>
      <c r="I459" s="23">
        <f t="shared" si="34"/>
        <v>10.1010101010101</v>
      </c>
      <c r="J459" s="23"/>
      <c r="K459" s="2">
        <v>495</v>
      </c>
    </row>
    <row r="460" spans="1:11" s="47" customFormat="1" ht="12.75">
      <c r="A460" s="12"/>
      <c r="B460" s="187">
        <f>SUM(B453:B459)</f>
        <v>22500</v>
      </c>
      <c r="C460" s="12" t="s">
        <v>0</v>
      </c>
      <c r="D460" s="12"/>
      <c r="E460" s="12"/>
      <c r="F460" s="19"/>
      <c r="G460" s="19"/>
      <c r="H460" s="44">
        <v>0</v>
      </c>
      <c r="I460" s="46">
        <f t="shared" si="34"/>
        <v>45.45454545454545</v>
      </c>
      <c r="K460" s="2">
        <v>495</v>
      </c>
    </row>
    <row r="461" spans="2:11" ht="12.75">
      <c r="B461" s="186"/>
      <c r="H461" s="5">
        <f aca="true" t="shared" si="36" ref="H461:H467">H460-B461</f>
        <v>0</v>
      </c>
      <c r="I461" s="23">
        <f t="shared" si="34"/>
        <v>0</v>
      </c>
      <c r="K461" s="2">
        <v>495</v>
      </c>
    </row>
    <row r="462" spans="2:11" ht="12.75">
      <c r="B462" s="186"/>
      <c r="H462" s="5">
        <f t="shared" si="36"/>
        <v>0</v>
      </c>
      <c r="I462" s="23">
        <f t="shared" si="34"/>
        <v>0</v>
      </c>
      <c r="K462" s="2">
        <v>495</v>
      </c>
    </row>
    <row r="463" spans="2:11" ht="12.75">
      <c r="B463" s="186">
        <v>2200</v>
      </c>
      <c r="C463" s="1" t="s">
        <v>470</v>
      </c>
      <c r="D463" s="13" t="s">
        <v>9</v>
      </c>
      <c r="E463" s="1" t="s">
        <v>15</v>
      </c>
      <c r="F463" s="28" t="s">
        <v>471</v>
      </c>
      <c r="G463" s="28" t="s">
        <v>32</v>
      </c>
      <c r="H463" s="5">
        <f t="shared" si="36"/>
        <v>-2200</v>
      </c>
      <c r="I463" s="23">
        <f t="shared" si="34"/>
        <v>4.444444444444445</v>
      </c>
      <c r="K463" s="2">
        <v>495</v>
      </c>
    </row>
    <row r="464" spans="2:11" ht="12.75">
      <c r="B464" s="186">
        <v>1500</v>
      </c>
      <c r="C464" s="1" t="s">
        <v>472</v>
      </c>
      <c r="D464" s="13" t="s">
        <v>9</v>
      </c>
      <c r="E464" s="1" t="s">
        <v>15</v>
      </c>
      <c r="F464" s="28" t="s">
        <v>471</v>
      </c>
      <c r="G464" s="28" t="s">
        <v>32</v>
      </c>
      <c r="H464" s="5">
        <f t="shared" si="36"/>
        <v>-3700</v>
      </c>
      <c r="I464" s="23">
        <f t="shared" si="34"/>
        <v>3.0303030303030303</v>
      </c>
      <c r="K464" s="2">
        <v>495</v>
      </c>
    </row>
    <row r="465" spans="2:11" ht="12.75">
      <c r="B465" s="186">
        <v>1300</v>
      </c>
      <c r="C465" s="1" t="s">
        <v>473</v>
      </c>
      <c r="D465" s="13" t="s">
        <v>9</v>
      </c>
      <c r="E465" s="1" t="s">
        <v>15</v>
      </c>
      <c r="F465" s="28" t="s">
        <v>471</v>
      </c>
      <c r="G465" s="28" t="s">
        <v>345</v>
      </c>
      <c r="H465" s="5">
        <f t="shared" si="36"/>
        <v>-5000</v>
      </c>
      <c r="I465" s="23">
        <f t="shared" si="34"/>
        <v>2.6262626262626263</v>
      </c>
      <c r="K465" s="2">
        <v>495</v>
      </c>
    </row>
    <row r="466" spans="2:11" ht="12.75">
      <c r="B466" s="186">
        <v>800</v>
      </c>
      <c r="C466" s="1" t="s">
        <v>474</v>
      </c>
      <c r="D466" s="13" t="s">
        <v>9</v>
      </c>
      <c r="E466" s="1" t="s">
        <v>15</v>
      </c>
      <c r="F466" s="28" t="s">
        <v>471</v>
      </c>
      <c r="G466" s="28" t="s">
        <v>64</v>
      </c>
      <c r="H466" s="5">
        <f t="shared" si="36"/>
        <v>-5800</v>
      </c>
      <c r="I466" s="23">
        <f t="shared" si="34"/>
        <v>1.6161616161616161</v>
      </c>
      <c r="K466" s="2">
        <v>495</v>
      </c>
    </row>
    <row r="467" spans="2:11" ht="12.75">
      <c r="B467" s="186">
        <v>2000</v>
      </c>
      <c r="C467" s="1" t="s">
        <v>303</v>
      </c>
      <c r="D467" s="13" t="s">
        <v>9</v>
      </c>
      <c r="E467" s="1" t="s">
        <v>15</v>
      </c>
      <c r="F467" s="28" t="s">
        <v>475</v>
      </c>
      <c r="G467" s="28" t="s">
        <v>64</v>
      </c>
      <c r="H467" s="5">
        <f t="shared" si="36"/>
        <v>-7800</v>
      </c>
      <c r="I467" s="23">
        <f t="shared" si="34"/>
        <v>4.040404040404041</v>
      </c>
      <c r="K467" s="2">
        <v>495</v>
      </c>
    </row>
    <row r="468" spans="1:11" s="47" customFormat="1" ht="12.75">
      <c r="A468" s="12"/>
      <c r="B468" s="187">
        <f>SUM(B463:B467)</f>
        <v>7800</v>
      </c>
      <c r="C468" s="12" t="s">
        <v>16</v>
      </c>
      <c r="D468" s="12"/>
      <c r="E468" s="12"/>
      <c r="F468" s="19"/>
      <c r="G468" s="19"/>
      <c r="H468" s="44">
        <v>0</v>
      </c>
      <c r="I468" s="46">
        <f t="shared" si="34"/>
        <v>15.757575757575758</v>
      </c>
      <c r="K468" s="2">
        <v>495</v>
      </c>
    </row>
    <row r="469" spans="2:11" ht="12.75">
      <c r="B469" s="186"/>
      <c r="H469" s="5">
        <f>H468-B469</f>
        <v>0</v>
      </c>
      <c r="I469" s="23">
        <f t="shared" si="34"/>
        <v>0</v>
      </c>
      <c r="K469" s="2">
        <v>495</v>
      </c>
    </row>
    <row r="470" spans="2:11" ht="12.75">
      <c r="B470" s="186"/>
      <c r="H470" s="5">
        <f>H469-B470</f>
        <v>0</v>
      </c>
      <c r="I470" s="23">
        <f t="shared" si="34"/>
        <v>0</v>
      </c>
      <c r="K470" s="2">
        <v>495</v>
      </c>
    </row>
    <row r="471" spans="2:11" ht="12.75">
      <c r="B471" s="186">
        <v>1500</v>
      </c>
      <c r="C471" s="1" t="s">
        <v>17</v>
      </c>
      <c r="D471" s="13" t="s">
        <v>9</v>
      </c>
      <c r="E471" s="1" t="s">
        <v>18</v>
      </c>
      <c r="F471" s="28" t="s">
        <v>471</v>
      </c>
      <c r="G471" s="28" t="s">
        <v>32</v>
      </c>
      <c r="H471" s="5">
        <f>H470-B471</f>
        <v>-1500</v>
      </c>
      <c r="I471" s="23">
        <f t="shared" si="34"/>
        <v>3.0303030303030303</v>
      </c>
      <c r="K471" s="2">
        <v>495</v>
      </c>
    </row>
    <row r="472" spans="2:11" ht="12.75">
      <c r="B472" s="186">
        <v>1300</v>
      </c>
      <c r="C472" s="1" t="s">
        <v>17</v>
      </c>
      <c r="D472" s="13" t="s">
        <v>9</v>
      </c>
      <c r="E472" s="1" t="s">
        <v>18</v>
      </c>
      <c r="F472" s="28" t="s">
        <v>471</v>
      </c>
      <c r="G472" s="28" t="s">
        <v>345</v>
      </c>
      <c r="H472" s="5">
        <f>H471-B472</f>
        <v>-2800</v>
      </c>
      <c r="I472" s="23">
        <f t="shared" si="34"/>
        <v>2.6262626262626263</v>
      </c>
      <c r="K472" s="2">
        <v>495</v>
      </c>
    </row>
    <row r="473" spans="2:11" ht="12.75">
      <c r="B473" s="186">
        <v>1400</v>
      </c>
      <c r="C473" s="1" t="s">
        <v>17</v>
      </c>
      <c r="D473" s="13" t="s">
        <v>9</v>
      </c>
      <c r="E473" s="1" t="s">
        <v>18</v>
      </c>
      <c r="F473" s="28" t="s">
        <v>471</v>
      </c>
      <c r="G473" s="28" t="s">
        <v>64</v>
      </c>
      <c r="H473" s="5">
        <f>H472-B473</f>
        <v>-4200</v>
      </c>
      <c r="I473" s="42">
        <f t="shared" si="34"/>
        <v>2.8282828282828283</v>
      </c>
      <c r="K473" s="2">
        <v>495</v>
      </c>
    </row>
    <row r="474" spans="1:11" s="47" customFormat="1" ht="12.75">
      <c r="A474" s="12"/>
      <c r="B474" s="187">
        <f>SUM(B471:B473)</f>
        <v>4200</v>
      </c>
      <c r="C474" s="12"/>
      <c r="D474" s="12"/>
      <c r="E474" s="12" t="s">
        <v>18</v>
      </c>
      <c r="F474" s="19"/>
      <c r="G474" s="19"/>
      <c r="H474" s="44">
        <v>0</v>
      </c>
      <c r="I474" s="46">
        <f t="shared" si="34"/>
        <v>8.484848484848484</v>
      </c>
      <c r="K474" s="2">
        <v>495</v>
      </c>
    </row>
    <row r="475" spans="2:11" ht="12.75">
      <c r="B475" s="186"/>
      <c r="H475" s="5">
        <f>H474-B475</f>
        <v>0</v>
      </c>
      <c r="I475" s="23">
        <f t="shared" si="34"/>
        <v>0</v>
      </c>
      <c r="K475" s="2">
        <v>495</v>
      </c>
    </row>
    <row r="476" spans="2:11" ht="12.75">
      <c r="B476" s="186"/>
      <c r="H476" s="5">
        <f>H475-B476</f>
        <v>0</v>
      </c>
      <c r="I476" s="23">
        <f t="shared" si="34"/>
        <v>0</v>
      </c>
      <c r="K476" s="2">
        <v>495</v>
      </c>
    </row>
    <row r="477" spans="2:11" ht="12.75">
      <c r="B477" s="186">
        <v>3000</v>
      </c>
      <c r="C477" s="1" t="s">
        <v>41</v>
      </c>
      <c r="D477" s="13" t="s">
        <v>9</v>
      </c>
      <c r="E477" s="1" t="s">
        <v>15</v>
      </c>
      <c r="F477" s="28" t="s">
        <v>476</v>
      </c>
      <c r="G477" s="28" t="s">
        <v>32</v>
      </c>
      <c r="H477" s="5">
        <f>H476-B477</f>
        <v>-3000</v>
      </c>
      <c r="I477" s="23">
        <f t="shared" si="34"/>
        <v>6.0606060606060606</v>
      </c>
      <c r="K477" s="2">
        <v>495</v>
      </c>
    </row>
    <row r="478" spans="2:11" ht="12.75">
      <c r="B478" s="186">
        <v>3000</v>
      </c>
      <c r="C478" s="1" t="s">
        <v>41</v>
      </c>
      <c r="D478" s="13" t="s">
        <v>9</v>
      </c>
      <c r="E478" s="1" t="s">
        <v>15</v>
      </c>
      <c r="F478" s="28" t="s">
        <v>477</v>
      </c>
      <c r="G478" s="28" t="s">
        <v>345</v>
      </c>
      <c r="H478" s="5">
        <f>H477-B478</f>
        <v>-6000</v>
      </c>
      <c r="I478" s="23">
        <f t="shared" si="34"/>
        <v>6.0606060606060606</v>
      </c>
      <c r="K478" s="2">
        <v>495</v>
      </c>
    </row>
    <row r="479" spans="1:11" s="47" customFormat="1" ht="12.75">
      <c r="A479" s="12"/>
      <c r="B479" s="187">
        <f>SUM(B477:B478)</f>
        <v>6000</v>
      </c>
      <c r="C479" s="12" t="s">
        <v>41</v>
      </c>
      <c r="D479" s="12"/>
      <c r="E479" s="12"/>
      <c r="F479" s="19"/>
      <c r="G479" s="19"/>
      <c r="H479" s="44">
        <v>0</v>
      </c>
      <c r="I479" s="46">
        <f aca="true" t="shared" si="37" ref="I479:I542">+B479/K479</f>
        <v>12.121212121212121</v>
      </c>
      <c r="K479" s="2">
        <v>495</v>
      </c>
    </row>
    <row r="480" spans="2:11" ht="12.75">
      <c r="B480" s="186"/>
      <c r="H480" s="5">
        <f>H479-B480</f>
        <v>0</v>
      </c>
      <c r="I480" s="23">
        <f t="shared" si="37"/>
        <v>0</v>
      </c>
      <c r="K480" s="2">
        <v>495</v>
      </c>
    </row>
    <row r="481" spans="2:11" ht="12.75">
      <c r="B481" s="186"/>
      <c r="H481" s="5">
        <f>H480-B481</f>
        <v>0</v>
      </c>
      <c r="I481" s="23">
        <f t="shared" si="37"/>
        <v>0</v>
      </c>
      <c r="K481" s="2">
        <v>495</v>
      </c>
    </row>
    <row r="482" spans="2:11" ht="12.75">
      <c r="B482" s="186">
        <v>2000</v>
      </c>
      <c r="C482" s="1" t="s">
        <v>20</v>
      </c>
      <c r="D482" s="13" t="s">
        <v>9</v>
      </c>
      <c r="E482" s="1" t="s">
        <v>15</v>
      </c>
      <c r="F482" s="28" t="s">
        <v>471</v>
      </c>
      <c r="G482" s="28" t="s">
        <v>32</v>
      </c>
      <c r="H482" s="5">
        <f>H481-B482</f>
        <v>-2000</v>
      </c>
      <c r="I482" s="23">
        <f t="shared" si="37"/>
        <v>4.040404040404041</v>
      </c>
      <c r="K482" s="2">
        <v>495</v>
      </c>
    </row>
    <row r="483" spans="2:11" ht="12.75">
      <c r="B483" s="186">
        <v>2000</v>
      </c>
      <c r="C483" s="1" t="s">
        <v>20</v>
      </c>
      <c r="D483" s="13" t="s">
        <v>9</v>
      </c>
      <c r="E483" s="1" t="s">
        <v>15</v>
      </c>
      <c r="F483" s="28" t="s">
        <v>471</v>
      </c>
      <c r="G483" s="28" t="s">
        <v>345</v>
      </c>
      <c r="H483" s="5">
        <f>H482-B483</f>
        <v>-4000</v>
      </c>
      <c r="I483" s="23">
        <f t="shared" si="37"/>
        <v>4.040404040404041</v>
      </c>
      <c r="K483" s="2">
        <v>495</v>
      </c>
    </row>
    <row r="484" spans="2:11" ht="12.75">
      <c r="B484" s="186">
        <v>2000</v>
      </c>
      <c r="C484" s="1" t="s">
        <v>20</v>
      </c>
      <c r="D484" s="13" t="s">
        <v>9</v>
      </c>
      <c r="E484" s="1" t="s">
        <v>15</v>
      </c>
      <c r="F484" s="28" t="s">
        <v>471</v>
      </c>
      <c r="G484" s="28" t="s">
        <v>64</v>
      </c>
      <c r="H484" s="5">
        <f>H483-B484</f>
        <v>-6000</v>
      </c>
      <c r="I484" s="23">
        <f t="shared" si="37"/>
        <v>4.040404040404041</v>
      </c>
      <c r="K484" s="2">
        <v>495</v>
      </c>
    </row>
    <row r="485" spans="1:11" s="47" customFormat="1" ht="12.75">
      <c r="A485" s="12"/>
      <c r="B485" s="187">
        <f>SUM(B482:B484)</f>
        <v>6000</v>
      </c>
      <c r="C485" s="12" t="s">
        <v>20</v>
      </c>
      <c r="D485" s="12"/>
      <c r="E485" s="12"/>
      <c r="F485" s="19"/>
      <c r="G485" s="19"/>
      <c r="H485" s="44">
        <v>0</v>
      </c>
      <c r="I485" s="46">
        <f t="shared" si="37"/>
        <v>12.121212121212121</v>
      </c>
      <c r="K485" s="2">
        <v>495</v>
      </c>
    </row>
    <row r="486" spans="2:11" ht="12.75">
      <c r="B486" s="186"/>
      <c r="H486" s="5">
        <f>H485-B486</f>
        <v>0</v>
      </c>
      <c r="I486" s="23">
        <f t="shared" si="37"/>
        <v>0</v>
      </c>
      <c r="K486" s="2">
        <v>495</v>
      </c>
    </row>
    <row r="487" spans="2:11" ht="12.75">
      <c r="B487" s="186"/>
      <c r="H487" s="5">
        <f>H486-B487</f>
        <v>0</v>
      </c>
      <c r="I487" s="23">
        <f t="shared" si="37"/>
        <v>0</v>
      </c>
      <c r="K487" s="2">
        <v>495</v>
      </c>
    </row>
    <row r="488" spans="2:11" ht="12.75">
      <c r="B488" s="186">
        <v>1000</v>
      </c>
      <c r="C488" s="1" t="s">
        <v>383</v>
      </c>
      <c r="D488" s="13" t="s">
        <v>9</v>
      </c>
      <c r="E488" s="1" t="s">
        <v>277</v>
      </c>
      <c r="F488" s="28" t="s">
        <v>471</v>
      </c>
      <c r="G488" s="28" t="s">
        <v>32</v>
      </c>
      <c r="H488" s="5">
        <f>H487-B488</f>
        <v>-1000</v>
      </c>
      <c r="I488" s="23">
        <f t="shared" si="37"/>
        <v>2.0202020202020203</v>
      </c>
      <c r="K488" s="2">
        <v>495</v>
      </c>
    </row>
    <row r="489" spans="1:11" s="47" customFormat="1" ht="12.75">
      <c r="A489" s="12"/>
      <c r="B489" s="187">
        <f>SUM(B488)</f>
        <v>1000</v>
      </c>
      <c r="C489" s="12"/>
      <c r="D489" s="12"/>
      <c r="E489" s="12" t="s">
        <v>277</v>
      </c>
      <c r="F489" s="19"/>
      <c r="G489" s="19"/>
      <c r="H489" s="44">
        <v>0</v>
      </c>
      <c r="I489" s="46">
        <f t="shared" si="37"/>
        <v>2.0202020202020203</v>
      </c>
      <c r="K489" s="2">
        <v>495</v>
      </c>
    </row>
    <row r="490" spans="2:11" ht="12.75">
      <c r="B490" s="186"/>
      <c r="H490" s="5">
        <f>H489-B490</f>
        <v>0</v>
      </c>
      <c r="I490" s="23">
        <f t="shared" si="37"/>
        <v>0</v>
      </c>
      <c r="K490" s="2">
        <v>495</v>
      </c>
    </row>
    <row r="491" spans="2:11" ht="12.75">
      <c r="B491" s="186"/>
      <c r="H491" s="5">
        <f>H490-B491</f>
        <v>0</v>
      </c>
      <c r="I491" s="23">
        <f t="shared" si="37"/>
        <v>0</v>
      </c>
      <c r="K491" s="2">
        <v>495</v>
      </c>
    </row>
    <row r="492" spans="2:11" ht="12.75">
      <c r="B492" s="186"/>
      <c r="H492" s="5">
        <f>H491-B492</f>
        <v>0</v>
      </c>
      <c r="I492" s="23">
        <f t="shared" si="37"/>
        <v>0</v>
      </c>
      <c r="K492" s="2">
        <v>495</v>
      </c>
    </row>
    <row r="493" spans="2:11" ht="12.75">
      <c r="B493" s="186"/>
      <c r="H493" s="5">
        <f>H492-B493</f>
        <v>0</v>
      </c>
      <c r="I493" s="23">
        <f t="shared" si="37"/>
        <v>0</v>
      </c>
      <c r="K493" s="2">
        <v>495</v>
      </c>
    </row>
    <row r="494" spans="1:11" s="47" customFormat="1" ht="12.75">
      <c r="A494" s="12"/>
      <c r="B494" s="187">
        <f>+B502+B510+B526+B542+B556+B572+B577+B581++B587</f>
        <v>337140</v>
      </c>
      <c r="C494" s="51" t="s">
        <v>76</v>
      </c>
      <c r="D494" s="54" t="s">
        <v>121</v>
      </c>
      <c r="E494" s="51" t="s">
        <v>122</v>
      </c>
      <c r="F494" s="52" t="s">
        <v>123</v>
      </c>
      <c r="G494" s="53" t="s">
        <v>24</v>
      </c>
      <c r="H494" s="44"/>
      <c r="I494" s="46">
        <f t="shared" si="37"/>
        <v>681.0909090909091</v>
      </c>
      <c r="J494" s="46"/>
      <c r="K494" s="2">
        <v>495</v>
      </c>
    </row>
    <row r="495" spans="2:11" ht="12.75">
      <c r="B495" s="186"/>
      <c r="H495" s="5">
        <f aca="true" t="shared" si="38" ref="H495:H501">H494-B495</f>
        <v>0</v>
      </c>
      <c r="I495" s="23">
        <f t="shared" si="37"/>
        <v>0</v>
      </c>
      <c r="K495" s="2">
        <v>495</v>
      </c>
    </row>
    <row r="496" spans="2:11" ht="12.75">
      <c r="B496" s="186">
        <v>2500</v>
      </c>
      <c r="C496" s="13" t="s">
        <v>0</v>
      </c>
      <c r="D496" s="1" t="s">
        <v>9</v>
      </c>
      <c r="E496" s="1" t="s">
        <v>478</v>
      </c>
      <c r="F496" s="251" t="s">
        <v>479</v>
      </c>
      <c r="G496" s="28" t="s">
        <v>32</v>
      </c>
      <c r="H496" s="5">
        <f t="shared" si="38"/>
        <v>-2500</v>
      </c>
      <c r="I496" s="23">
        <f t="shared" si="37"/>
        <v>5.05050505050505</v>
      </c>
      <c r="J496" s="23"/>
      <c r="K496" s="2">
        <v>495</v>
      </c>
    </row>
    <row r="497" spans="2:11" ht="12.75">
      <c r="B497" s="186">
        <v>2500</v>
      </c>
      <c r="C497" s="13" t="s">
        <v>0</v>
      </c>
      <c r="D497" s="1" t="s">
        <v>9</v>
      </c>
      <c r="E497" s="1" t="s">
        <v>478</v>
      </c>
      <c r="F497" s="248" t="s">
        <v>480</v>
      </c>
      <c r="G497" s="28" t="s">
        <v>260</v>
      </c>
      <c r="H497" s="5">
        <f t="shared" si="38"/>
        <v>-5000</v>
      </c>
      <c r="I497" s="23">
        <f t="shared" si="37"/>
        <v>5.05050505050505</v>
      </c>
      <c r="J497" s="23"/>
      <c r="K497" s="2">
        <v>495</v>
      </c>
    </row>
    <row r="498" spans="2:13" ht="12.75">
      <c r="B498" s="186">
        <v>7410</v>
      </c>
      <c r="C498" s="1" t="s">
        <v>0</v>
      </c>
      <c r="D498" s="13" t="s">
        <v>9</v>
      </c>
      <c r="E498" s="1" t="s">
        <v>67</v>
      </c>
      <c r="F498" s="28" t="s">
        <v>481</v>
      </c>
      <c r="G498" s="28" t="s">
        <v>482</v>
      </c>
      <c r="H498" s="5">
        <f t="shared" si="38"/>
        <v>-12410</v>
      </c>
      <c r="I498" s="23">
        <f t="shared" si="37"/>
        <v>14.969696969696969</v>
      </c>
      <c r="K498" s="2">
        <v>495</v>
      </c>
      <c r="M498" s="2">
        <v>500</v>
      </c>
    </row>
    <row r="499" spans="2:13" ht="12.75">
      <c r="B499" s="186">
        <v>2280</v>
      </c>
      <c r="C499" s="1" t="s">
        <v>0</v>
      </c>
      <c r="D499" s="13" t="s">
        <v>9</v>
      </c>
      <c r="E499" s="1" t="s">
        <v>67</v>
      </c>
      <c r="F499" s="28" t="s">
        <v>481</v>
      </c>
      <c r="G499" s="28" t="s">
        <v>251</v>
      </c>
      <c r="H499" s="5">
        <f t="shared" si="38"/>
        <v>-14690</v>
      </c>
      <c r="I499" s="23">
        <f t="shared" si="37"/>
        <v>4.606060606060606</v>
      </c>
      <c r="K499" s="2">
        <v>495</v>
      </c>
      <c r="M499" s="2">
        <v>500</v>
      </c>
    </row>
    <row r="500" spans="2:13" ht="12.75">
      <c r="B500" s="186">
        <v>2280</v>
      </c>
      <c r="C500" s="1" t="s">
        <v>0</v>
      </c>
      <c r="D500" s="13" t="s">
        <v>9</v>
      </c>
      <c r="E500" s="1" t="s">
        <v>67</v>
      </c>
      <c r="F500" s="28" t="s">
        <v>481</v>
      </c>
      <c r="G500" s="28" t="s">
        <v>483</v>
      </c>
      <c r="H500" s="5">
        <f t="shared" si="38"/>
        <v>-16970</v>
      </c>
      <c r="I500" s="23">
        <f t="shared" si="37"/>
        <v>4.606060606060606</v>
      </c>
      <c r="K500" s="2">
        <v>495</v>
      </c>
      <c r="M500" s="2">
        <v>500</v>
      </c>
    </row>
    <row r="501" spans="1:11" s="47" customFormat="1" ht="12.75">
      <c r="A501" s="1"/>
      <c r="B501" s="186">
        <v>1000</v>
      </c>
      <c r="C501" s="1" t="s">
        <v>0</v>
      </c>
      <c r="D501" s="13" t="s">
        <v>9</v>
      </c>
      <c r="E501" s="1" t="s">
        <v>67</v>
      </c>
      <c r="F501" s="28" t="s">
        <v>481</v>
      </c>
      <c r="G501" s="28" t="s">
        <v>260</v>
      </c>
      <c r="H501" s="5">
        <f t="shared" si="38"/>
        <v>-17970</v>
      </c>
      <c r="I501" s="42">
        <f t="shared" si="37"/>
        <v>2.0202020202020203</v>
      </c>
      <c r="J501"/>
      <c r="K501" s="2">
        <v>495</v>
      </c>
    </row>
    <row r="502" spans="1:11" s="47" customFormat="1" ht="12.75">
      <c r="A502" s="12"/>
      <c r="B502" s="187">
        <f>SUM(B496:B501)</f>
        <v>17970</v>
      </c>
      <c r="C502" s="12" t="s">
        <v>0</v>
      </c>
      <c r="D502" s="12"/>
      <c r="E502" s="12"/>
      <c r="F502" s="19"/>
      <c r="G502" s="19"/>
      <c r="H502" s="44">
        <v>0</v>
      </c>
      <c r="I502" s="46">
        <f t="shared" si="37"/>
        <v>36.303030303030305</v>
      </c>
      <c r="K502" s="2">
        <v>495</v>
      </c>
    </row>
    <row r="503" spans="2:11" ht="12.75">
      <c r="B503" s="186"/>
      <c r="H503" s="5">
        <f aca="true" t="shared" si="39" ref="H503:H509">H502-B503</f>
        <v>0</v>
      </c>
      <c r="I503" s="23">
        <f t="shared" si="37"/>
        <v>0</v>
      </c>
      <c r="K503" s="2">
        <v>495</v>
      </c>
    </row>
    <row r="504" spans="2:11" ht="12.75">
      <c r="B504" s="186"/>
      <c r="H504" s="5">
        <f t="shared" si="39"/>
        <v>0</v>
      </c>
      <c r="I504" s="23">
        <f t="shared" si="37"/>
        <v>0</v>
      </c>
      <c r="K504" s="2">
        <v>495</v>
      </c>
    </row>
    <row r="505" spans="2:11" ht="12.75">
      <c r="B505" s="186">
        <v>1140</v>
      </c>
      <c r="C505" s="1" t="s">
        <v>120</v>
      </c>
      <c r="D505" s="13" t="s">
        <v>9</v>
      </c>
      <c r="E505" s="1" t="s">
        <v>67</v>
      </c>
      <c r="F505" s="255" t="s">
        <v>481</v>
      </c>
      <c r="G505" s="28" t="s">
        <v>482</v>
      </c>
      <c r="H505" s="5">
        <f t="shared" si="39"/>
        <v>-1140</v>
      </c>
      <c r="I505" s="23">
        <f t="shared" si="37"/>
        <v>2.303030303030303</v>
      </c>
      <c r="K505" s="2">
        <v>495</v>
      </c>
    </row>
    <row r="506" spans="2:11" ht="12.75">
      <c r="B506" s="186">
        <v>2850</v>
      </c>
      <c r="C506" s="1" t="s">
        <v>120</v>
      </c>
      <c r="D506" s="13" t="s">
        <v>9</v>
      </c>
      <c r="E506" s="1" t="s">
        <v>67</v>
      </c>
      <c r="F506" s="255" t="s">
        <v>481</v>
      </c>
      <c r="G506" s="28" t="s">
        <v>484</v>
      </c>
      <c r="H506" s="5">
        <f t="shared" si="39"/>
        <v>-3990</v>
      </c>
      <c r="I506" s="23">
        <f t="shared" si="37"/>
        <v>5.757575757575758</v>
      </c>
      <c r="K506" s="2">
        <v>495</v>
      </c>
    </row>
    <row r="507" spans="2:11" ht="12.75">
      <c r="B507" s="186">
        <v>2850</v>
      </c>
      <c r="C507" s="1" t="s">
        <v>120</v>
      </c>
      <c r="D507" s="13" t="s">
        <v>9</v>
      </c>
      <c r="E507" s="1" t="s">
        <v>67</v>
      </c>
      <c r="F507" s="255" t="s">
        <v>481</v>
      </c>
      <c r="G507" s="28" t="s">
        <v>254</v>
      </c>
      <c r="H507" s="5">
        <f t="shared" si="39"/>
        <v>-6840</v>
      </c>
      <c r="I507" s="23">
        <f t="shared" si="37"/>
        <v>5.757575757575758</v>
      </c>
      <c r="K507" s="2">
        <v>495</v>
      </c>
    </row>
    <row r="508" spans="2:11" ht="12.75">
      <c r="B508" s="186">
        <v>1710</v>
      </c>
      <c r="C508" s="1" t="s">
        <v>120</v>
      </c>
      <c r="D508" s="13" t="s">
        <v>9</v>
      </c>
      <c r="E508" s="1" t="s">
        <v>67</v>
      </c>
      <c r="F508" s="255" t="s">
        <v>481</v>
      </c>
      <c r="G508" s="28" t="s">
        <v>483</v>
      </c>
      <c r="H508" s="5">
        <f t="shared" si="39"/>
        <v>-8550</v>
      </c>
      <c r="I508" s="23">
        <f t="shared" si="37"/>
        <v>3.4545454545454546</v>
      </c>
      <c r="K508" s="2">
        <v>495</v>
      </c>
    </row>
    <row r="509" spans="2:11" ht="12.75">
      <c r="B509" s="186">
        <v>3990</v>
      </c>
      <c r="C509" s="1" t="s">
        <v>120</v>
      </c>
      <c r="D509" s="13" t="s">
        <v>9</v>
      </c>
      <c r="E509" s="1" t="s">
        <v>67</v>
      </c>
      <c r="F509" s="255" t="s">
        <v>481</v>
      </c>
      <c r="G509" s="28" t="s">
        <v>485</v>
      </c>
      <c r="H509" s="5">
        <f t="shared" si="39"/>
        <v>-12540</v>
      </c>
      <c r="I509" s="23">
        <f t="shared" si="37"/>
        <v>8.06060606060606</v>
      </c>
      <c r="K509" s="2">
        <v>495</v>
      </c>
    </row>
    <row r="510" spans="1:11" s="47" customFormat="1" ht="12.75">
      <c r="A510" s="12"/>
      <c r="B510" s="187">
        <f>SUM(B505:B509)</f>
        <v>12540</v>
      </c>
      <c r="C510" s="12" t="s">
        <v>120</v>
      </c>
      <c r="D510" s="12"/>
      <c r="E510" s="12"/>
      <c r="F510" s="19"/>
      <c r="G510" s="19"/>
      <c r="H510" s="44">
        <v>0</v>
      </c>
      <c r="I510" s="46">
        <f t="shared" si="37"/>
        <v>25.333333333333332</v>
      </c>
      <c r="K510" s="2">
        <v>495</v>
      </c>
    </row>
    <row r="511" spans="2:11" ht="12.75">
      <c r="B511" s="186"/>
      <c r="H511" s="5">
        <f aca="true" t="shared" si="40" ref="H511:H525">H510-B511</f>
        <v>0</v>
      </c>
      <c r="I511" s="23">
        <f t="shared" si="37"/>
        <v>0</v>
      </c>
      <c r="K511" s="2">
        <v>495</v>
      </c>
    </row>
    <row r="512" spans="2:11" ht="12.75">
      <c r="B512" s="186"/>
      <c r="H512" s="5">
        <f t="shared" si="40"/>
        <v>0</v>
      </c>
      <c r="I512" s="23">
        <f t="shared" si="37"/>
        <v>0</v>
      </c>
      <c r="K512" s="2">
        <v>495</v>
      </c>
    </row>
    <row r="513" spans="2:11" ht="12.75">
      <c r="B513" s="234">
        <v>10000</v>
      </c>
      <c r="C513" s="13" t="s">
        <v>486</v>
      </c>
      <c r="D513" s="13" t="s">
        <v>9</v>
      </c>
      <c r="E513" s="36" t="s">
        <v>15</v>
      </c>
      <c r="F513" s="28" t="s">
        <v>487</v>
      </c>
      <c r="G513" s="37" t="s">
        <v>345</v>
      </c>
      <c r="H513" s="5">
        <f t="shared" si="40"/>
        <v>-10000</v>
      </c>
      <c r="I513" s="23">
        <f t="shared" si="37"/>
        <v>20.2020202020202</v>
      </c>
      <c r="K513" s="2">
        <v>495</v>
      </c>
    </row>
    <row r="514" spans="2:11" ht="12.75">
      <c r="B514" s="186">
        <v>6000</v>
      </c>
      <c r="C514" s="13" t="s">
        <v>488</v>
      </c>
      <c r="D514" s="13" t="s">
        <v>9</v>
      </c>
      <c r="E514" s="1" t="s">
        <v>15</v>
      </c>
      <c r="F514" s="28" t="s">
        <v>489</v>
      </c>
      <c r="G514" s="28" t="s">
        <v>64</v>
      </c>
      <c r="H514" s="5">
        <f t="shared" si="40"/>
        <v>-16000</v>
      </c>
      <c r="I514" s="23">
        <f t="shared" si="37"/>
        <v>12.121212121212121</v>
      </c>
      <c r="K514" s="2">
        <v>495</v>
      </c>
    </row>
    <row r="515" spans="2:11" ht="12.75">
      <c r="B515" s="186">
        <v>1000</v>
      </c>
      <c r="C515" s="13" t="s">
        <v>490</v>
      </c>
      <c r="D515" s="13" t="s">
        <v>9</v>
      </c>
      <c r="E515" s="1" t="s">
        <v>15</v>
      </c>
      <c r="F515" s="28" t="s">
        <v>491</v>
      </c>
      <c r="G515" s="28" t="s">
        <v>64</v>
      </c>
      <c r="H515" s="5">
        <f t="shared" si="40"/>
        <v>-17000</v>
      </c>
      <c r="I515" s="23">
        <f t="shared" si="37"/>
        <v>2.0202020202020203</v>
      </c>
      <c r="K515" s="2">
        <v>495</v>
      </c>
    </row>
    <row r="516" spans="2:11" ht="12.75">
      <c r="B516" s="234">
        <v>2000</v>
      </c>
      <c r="C516" s="13" t="s">
        <v>492</v>
      </c>
      <c r="D516" s="13" t="s">
        <v>9</v>
      </c>
      <c r="E516" s="1" t="s">
        <v>15</v>
      </c>
      <c r="F516" s="28" t="s">
        <v>481</v>
      </c>
      <c r="G516" s="28" t="s">
        <v>64</v>
      </c>
      <c r="H516" s="5">
        <f t="shared" si="40"/>
        <v>-19000</v>
      </c>
      <c r="I516" s="23">
        <f t="shared" si="37"/>
        <v>4.040404040404041</v>
      </c>
      <c r="K516" s="2">
        <v>495</v>
      </c>
    </row>
    <row r="517" spans="2:11" ht="12.75">
      <c r="B517" s="186">
        <v>1500</v>
      </c>
      <c r="C517" s="1" t="s">
        <v>493</v>
      </c>
      <c r="D517" s="13" t="s">
        <v>9</v>
      </c>
      <c r="E517" s="1" t="s">
        <v>15</v>
      </c>
      <c r="F517" s="28" t="s">
        <v>481</v>
      </c>
      <c r="G517" s="28" t="s">
        <v>482</v>
      </c>
      <c r="H517" s="5">
        <f t="shared" si="40"/>
        <v>-20500</v>
      </c>
      <c r="I517" s="23">
        <f t="shared" si="37"/>
        <v>3.0303030303030303</v>
      </c>
      <c r="K517" s="2">
        <v>495</v>
      </c>
    </row>
    <row r="518" spans="2:11" ht="12.75">
      <c r="B518" s="186">
        <v>11400</v>
      </c>
      <c r="C518" s="1" t="s">
        <v>494</v>
      </c>
      <c r="D518" s="13" t="s">
        <v>9</v>
      </c>
      <c r="E518" s="1" t="s">
        <v>15</v>
      </c>
      <c r="F518" s="28" t="s">
        <v>481</v>
      </c>
      <c r="G518" s="28" t="s">
        <v>495</v>
      </c>
      <c r="H518" s="5">
        <f t="shared" si="40"/>
        <v>-31900</v>
      </c>
      <c r="I518" s="23">
        <f t="shared" si="37"/>
        <v>23.03030303030303</v>
      </c>
      <c r="K518" s="2">
        <v>495</v>
      </c>
    </row>
    <row r="519" spans="2:11" ht="12.75">
      <c r="B519" s="186">
        <v>17100</v>
      </c>
      <c r="C519" s="1" t="s">
        <v>496</v>
      </c>
      <c r="D519" s="13" t="s">
        <v>9</v>
      </c>
      <c r="E519" s="1" t="s">
        <v>15</v>
      </c>
      <c r="F519" s="28" t="s">
        <v>497</v>
      </c>
      <c r="G519" s="28" t="s">
        <v>484</v>
      </c>
      <c r="H519" s="5">
        <f t="shared" si="40"/>
        <v>-49000</v>
      </c>
      <c r="I519" s="23">
        <f>+B519/K519</f>
        <v>34.54545454545455</v>
      </c>
      <c r="K519" s="2">
        <v>495</v>
      </c>
    </row>
    <row r="520" spans="2:11" ht="12.75">
      <c r="B520" s="186">
        <v>17100</v>
      </c>
      <c r="C520" s="1" t="s">
        <v>498</v>
      </c>
      <c r="D520" s="13" t="s">
        <v>9</v>
      </c>
      <c r="E520" s="1" t="s">
        <v>15</v>
      </c>
      <c r="F520" s="28" t="s">
        <v>499</v>
      </c>
      <c r="G520" s="28" t="s">
        <v>500</v>
      </c>
      <c r="H520" s="5">
        <f t="shared" si="40"/>
        <v>-66100</v>
      </c>
      <c r="I520" s="23">
        <f t="shared" si="37"/>
        <v>34.54545454545455</v>
      </c>
      <c r="K520" s="2">
        <v>495</v>
      </c>
    </row>
    <row r="521" spans="2:11" ht="12.75">
      <c r="B521" s="186">
        <v>11400</v>
      </c>
      <c r="C521" s="1" t="s">
        <v>501</v>
      </c>
      <c r="D521" s="13" t="s">
        <v>9</v>
      </c>
      <c r="E521" s="1" t="s">
        <v>15</v>
      </c>
      <c r="F521" s="28" t="s">
        <v>481</v>
      </c>
      <c r="G521" s="28" t="s">
        <v>256</v>
      </c>
      <c r="H521" s="5">
        <f t="shared" si="40"/>
        <v>-77500</v>
      </c>
      <c r="I521" s="23">
        <f t="shared" si="37"/>
        <v>23.03030303030303</v>
      </c>
      <c r="K521" s="2">
        <v>495</v>
      </c>
    </row>
    <row r="522" spans="2:11" ht="12.75">
      <c r="B522" s="186">
        <v>2000</v>
      </c>
      <c r="C522" s="13" t="s">
        <v>502</v>
      </c>
      <c r="D522" s="13" t="s">
        <v>9</v>
      </c>
      <c r="E522" s="1" t="s">
        <v>15</v>
      </c>
      <c r="F522" s="28" t="s">
        <v>481</v>
      </c>
      <c r="G522" s="28" t="s">
        <v>256</v>
      </c>
      <c r="H522" s="5">
        <f t="shared" si="40"/>
        <v>-79500</v>
      </c>
      <c r="I522" s="23">
        <f t="shared" si="37"/>
        <v>4.040404040404041</v>
      </c>
      <c r="K522" s="2">
        <v>495</v>
      </c>
    </row>
    <row r="523" spans="2:11" ht="12.75">
      <c r="B523" s="186">
        <v>2000</v>
      </c>
      <c r="C523" s="13" t="s">
        <v>503</v>
      </c>
      <c r="D523" s="13" t="s">
        <v>9</v>
      </c>
      <c r="E523" s="1" t="s">
        <v>15</v>
      </c>
      <c r="F523" s="28" t="s">
        <v>504</v>
      </c>
      <c r="G523" s="28" t="s">
        <v>256</v>
      </c>
      <c r="H523" s="5">
        <f t="shared" si="40"/>
        <v>-81500</v>
      </c>
      <c r="I523" s="23">
        <f t="shared" si="37"/>
        <v>4.040404040404041</v>
      </c>
      <c r="K523" s="2">
        <v>495</v>
      </c>
    </row>
    <row r="524" spans="2:11" ht="12.75">
      <c r="B524" s="186">
        <v>5000</v>
      </c>
      <c r="C524" s="1" t="s">
        <v>505</v>
      </c>
      <c r="D524" s="13" t="s">
        <v>9</v>
      </c>
      <c r="E524" s="1" t="s">
        <v>15</v>
      </c>
      <c r="F524" s="28" t="s">
        <v>506</v>
      </c>
      <c r="G524" s="28" t="s">
        <v>260</v>
      </c>
      <c r="H524" s="5">
        <f t="shared" si="40"/>
        <v>-86500</v>
      </c>
      <c r="I524" s="23">
        <f t="shared" si="37"/>
        <v>10.1010101010101</v>
      </c>
      <c r="K524" s="2">
        <v>495</v>
      </c>
    </row>
    <row r="525" spans="2:11" ht="12.75">
      <c r="B525" s="186">
        <v>10000</v>
      </c>
      <c r="C525" s="1" t="s">
        <v>507</v>
      </c>
      <c r="D525" s="13" t="s">
        <v>9</v>
      </c>
      <c r="E525" s="1" t="s">
        <v>15</v>
      </c>
      <c r="F525" s="28" t="s">
        <v>508</v>
      </c>
      <c r="G525" s="28" t="s">
        <v>260</v>
      </c>
      <c r="H525" s="5">
        <f t="shared" si="40"/>
        <v>-96500</v>
      </c>
      <c r="I525" s="23">
        <f t="shared" si="37"/>
        <v>20.2020202020202</v>
      </c>
      <c r="K525" s="2">
        <v>495</v>
      </c>
    </row>
    <row r="526" spans="1:11" s="47" customFormat="1" ht="12.75">
      <c r="A526" s="12"/>
      <c r="B526" s="187">
        <f>SUM(B513:B525)</f>
        <v>96500</v>
      </c>
      <c r="C526" s="12" t="s">
        <v>16</v>
      </c>
      <c r="D526" s="12"/>
      <c r="E526" s="12"/>
      <c r="F526" s="19"/>
      <c r="G526" s="19"/>
      <c r="H526" s="44">
        <v>0</v>
      </c>
      <c r="I526" s="46">
        <f t="shared" si="37"/>
        <v>194.94949494949495</v>
      </c>
      <c r="K526" s="2">
        <v>495</v>
      </c>
    </row>
    <row r="527" spans="2:11" ht="12.75">
      <c r="B527" s="186"/>
      <c r="H527" s="5">
        <f>H526-B527</f>
        <v>0</v>
      </c>
      <c r="I527" s="23">
        <f t="shared" si="37"/>
        <v>0</v>
      </c>
      <c r="K527" s="2">
        <v>495</v>
      </c>
    </row>
    <row r="528" spans="2:11" ht="12.75">
      <c r="B528" s="186"/>
      <c r="H528" s="5">
        <f>H527-B528</f>
        <v>0</v>
      </c>
      <c r="I528" s="23">
        <f t="shared" si="37"/>
        <v>0</v>
      </c>
      <c r="K528" s="2">
        <v>495</v>
      </c>
    </row>
    <row r="529" spans="2:11" ht="12.75">
      <c r="B529" s="234">
        <v>1300</v>
      </c>
      <c r="C529" s="13" t="s">
        <v>17</v>
      </c>
      <c r="D529" s="13" t="s">
        <v>9</v>
      </c>
      <c r="E529" s="13" t="s">
        <v>18</v>
      </c>
      <c r="F529" s="28" t="s">
        <v>481</v>
      </c>
      <c r="G529" s="31" t="s">
        <v>345</v>
      </c>
      <c r="H529" s="5">
        <v>-11300</v>
      </c>
      <c r="I529" s="23">
        <f t="shared" si="37"/>
        <v>2.6262626262626263</v>
      </c>
      <c r="K529" s="2">
        <v>495</v>
      </c>
    </row>
    <row r="530" spans="2:11" ht="12.75">
      <c r="B530" s="186">
        <v>1500</v>
      </c>
      <c r="C530" s="1" t="s">
        <v>17</v>
      </c>
      <c r="D530" s="13" t="s">
        <v>9</v>
      </c>
      <c r="E530" s="1" t="s">
        <v>18</v>
      </c>
      <c r="F530" s="28" t="s">
        <v>481</v>
      </c>
      <c r="G530" s="28" t="s">
        <v>64</v>
      </c>
      <c r="H530" s="5">
        <v>-28800</v>
      </c>
      <c r="I530" s="23">
        <f t="shared" si="37"/>
        <v>3.0303030303030303</v>
      </c>
      <c r="K530" s="2">
        <v>495</v>
      </c>
    </row>
    <row r="531" spans="2:11" ht="12.75">
      <c r="B531" s="186">
        <v>1500</v>
      </c>
      <c r="C531" s="1" t="s">
        <v>17</v>
      </c>
      <c r="D531" s="13" t="s">
        <v>9</v>
      </c>
      <c r="E531" s="1" t="s">
        <v>18</v>
      </c>
      <c r="F531" s="28" t="s">
        <v>481</v>
      </c>
      <c r="G531" s="28" t="s">
        <v>482</v>
      </c>
      <c r="H531" s="5">
        <v>-33800</v>
      </c>
      <c r="I531" s="23">
        <f t="shared" si="37"/>
        <v>3.0303030303030303</v>
      </c>
      <c r="K531" s="2">
        <v>495</v>
      </c>
    </row>
    <row r="532" spans="2:11" ht="12.75">
      <c r="B532" s="186">
        <v>4560</v>
      </c>
      <c r="C532" s="1" t="s">
        <v>17</v>
      </c>
      <c r="D532" s="13" t="s">
        <v>9</v>
      </c>
      <c r="E532" s="1" t="s">
        <v>18</v>
      </c>
      <c r="F532" s="28" t="s">
        <v>481</v>
      </c>
      <c r="G532" s="28" t="s">
        <v>482</v>
      </c>
      <c r="H532" s="5">
        <v>-69430</v>
      </c>
      <c r="I532" s="23">
        <f t="shared" si="37"/>
        <v>9.212121212121213</v>
      </c>
      <c r="K532" s="2">
        <v>495</v>
      </c>
    </row>
    <row r="533" spans="2:11" ht="12.75">
      <c r="B533" s="186">
        <v>7980</v>
      </c>
      <c r="C533" s="1" t="s">
        <v>17</v>
      </c>
      <c r="D533" s="13" t="s">
        <v>9</v>
      </c>
      <c r="E533" s="1" t="s">
        <v>18</v>
      </c>
      <c r="F533" s="28" t="s">
        <v>481</v>
      </c>
      <c r="G533" s="28" t="s">
        <v>484</v>
      </c>
      <c r="H533" s="5">
        <v>-107050</v>
      </c>
      <c r="I533" s="23">
        <f t="shared" si="37"/>
        <v>16.12121212121212</v>
      </c>
      <c r="K533" s="2">
        <v>495</v>
      </c>
    </row>
    <row r="534" spans="2:11" ht="12.75">
      <c r="B534" s="186">
        <v>2850</v>
      </c>
      <c r="C534" s="1" t="s">
        <v>17</v>
      </c>
      <c r="D534" s="13" t="s">
        <v>9</v>
      </c>
      <c r="E534" s="1" t="s">
        <v>18</v>
      </c>
      <c r="F534" s="28" t="s">
        <v>481</v>
      </c>
      <c r="G534" s="28" t="s">
        <v>254</v>
      </c>
      <c r="H534" s="5">
        <v>-127000</v>
      </c>
      <c r="I534" s="23">
        <f t="shared" si="37"/>
        <v>5.757575757575758</v>
      </c>
      <c r="K534" s="2">
        <v>495</v>
      </c>
    </row>
    <row r="535" spans="2:11" ht="12.75">
      <c r="B535" s="186">
        <v>2280</v>
      </c>
      <c r="C535" s="1" t="s">
        <v>17</v>
      </c>
      <c r="D535" s="13" t="s">
        <v>9</v>
      </c>
      <c r="E535" s="1" t="s">
        <v>18</v>
      </c>
      <c r="F535" s="28" t="s">
        <v>481</v>
      </c>
      <c r="G535" s="28" t="s">
        <v>251</v>
      </c>
      <c r="H535" s="5">
        <v>-146380</v>
      </c>
      <c r="I535" s="23">
        <f>+B535/K535</f>
        <v>4.606060606060606</v>
      </c>
      <c r="K535" s="2">
        <v>495</v>
      </c>
    </row>
    <row r="536" spans="2:11" ht="12.75">
      <c r="B536" s="186">
        <v>5700</v>
      </c>
      <c r="C536" s="1" t="s">
        <v>17</v>
      </c>
      <c r="D536" s="13" t="s">
        <v>9</v>
      </c>
      <c r="E536" s="1" t="s">
        <v>18</v>
      </c>
      <c r="F536" s="28" t="s">
        <v>481</v>
      </c>
      <c r="G536" s="28" t="s">
        <v>483</v>
      </c>
      <c r="H536" s="5">
        <v>-168610</v>
      </c>
      <c r="I536" s="23">
        <f t="shared" si="37"/>
        <v>11.515151515151516</v>
      </c>
      <c r="K536" s="2">
        <v>495</v>
      </c>
    </row>
    <row r="537" spans="2:11" ht="12.75">
      <c r="B537" s="186">
        <v>2280</v>
      </c>
      <c r="C537" s="1" t="s">
        <v>17</v>
      </c>
      <c r="D537" s="13" t="s">
        <v>9</v>
      </c>
      <c r="E537" s="1" t="s">
        <v>18</v>
      </c>
      <c r="F537" s="28" t="s">
        <v>481</v>
      </c>
      <c r="G537" s="28" t="s">
        <v>509</v>
      </c>
      <c r="H537" s="5">
        <v>-189700</v>
      </c>
      <c r="I537" s="23">
        <f t="shared" si="37"/>
        <v>4.606060606060606</v>
      </c>
      <c r="K537" s="2">
        <v>495</v>
      </c>
    </row>
    <row r="538" spans="2:11" ht="12.75">
      <c r="B538" s="186">
        <v>3420</v>
      </c>
      <c r="C538" s="1" t="s">
        <v>17</v>
      </c>
      <c r="D538" s="13" t="s">
        <v>9</v>
      </c>
      <c r="E538" s="1" t="s">
        <v>18</v>
      </c>
      <c r="F538" s="28" t="s">
        <v>481</v>
      </c>
      <c r="G538" s="28" t="s">
        <v>485</v>
      </c>
      <c r="H538" s="5">
        <v>-210790</v>
      </c>
      <c r="I538" s="23">
        <f t="shared" si="37"/>
        <v>6.909090909090909</v>
      </c>
      <c r="K538" s="2">
        <v>495</v>
      </c>
    </row>
    <row r="539" spans="2:11" ht="12.75">
      <c r="B539" s="186">
        <v>3420</v>
      </c>
      <c r="C539" s="1" t="s">
        <v>17</v>
      </c>
      <c r="D539" s="13" t="s">
        <v>9</v>
      </c>
      <c r="E539" s="1" t="s">
        <v>18</v>
      </c>
      <c r="F539" s="28" t="s">
        <v>481</v>
      </c>
      <c r="G539" s="28" t="s">
        <v>510</v>
      </c>
      <c r="H539" s="5">
        <v>-237010</v>
      </c>
      <c r="I539" s="23">
        <f t="shared" si="37"/>
        <v>6.909090909090909</v>
      </c>
      <c r="K539" s="2">
        <v>495</v>
      </c>
    </row>
    <row r="540" spans="2:11" ht="12.75">
      <c r="B540" s="186">
        <v>7980</v>
      </c>
      <c r="C540" s="1" t="s">
        <v>17</v>
      </c>
      <c r="D540" s="13" t="s">
        <v>9</v>
      </c>
      <c r="E540" s="1" t="s">
        <v>18</v>
      </c>
      <c r="F540" s="28" t="s">
        <v>481</v>
      </c>
      <c r="G540" s="28" t="s">
        <v>500</v>
      </c>
      <c r="H540" s="5">
        <v>-284320</v>
      </c>
      <c r="I540" s="23">
        <f t="shared" si="37"/>
        <v>16.12121212121212</v>
      </c>
      <c r="K540" s="2">
        <v>495</v>
      </c>
    </row>
    <row r="541" spans="2:11" ht="12.75">
      <c r="B541" s="186">
        <v>1000</v>
      </c>
      <c r="C541" s="13" t="s">
        <v>17</v>
      </c>
      <c r="D541" s="13" t="s">
        <v>9</v>
      </c>
      <c r="E541" s="1" t="s">
        <v>18</v>
      </c>
      <c r="F541" s="28" t="s">
        <v>481</v>
      </c>
      <c r="G541" s="28" t="s">
        <v>256</v>
      </c>
      <c r="H541" s="5">
        <v>-326240</v>
      </c>
      <c r="I541" s="23">
        <f t="shared" si="37"/>
        <v>2.0202020202020203</v>
      </c>
      <c r="K541" s="2">
        <v>495</v>
      </c>
    </row>
    <row r="542" spans="1:11" s="47" customFormat="1" ht="12.75">
      <c r="A542" s="12"/>
      <c r="B542" s="187">
        <f>SUM(B529:B541)</f>
        <v>45770</v>
      </c>
      <c r="C542" s="12"/>
      <c r="D542" s="12"/>
      <c r="E542" s="12" t="s">
        <v>18</v>
      </c>
      <c r="F542" s="19"/>
      <c r="G542" s="19"/>
      <c r="H542" s="44">
        <v>0</v>
      </c>
      <c r="I542" s="46">
        <f t="shared" si="37"/>
        <v>92.46464646464646</v>
      </c>
      <c r="K542" s="2">
        <v>495</v>
      </c>
    </row>
    <row r="543" spans="2:11" ht="12.75">
      <c r="B543" s="186"/>
      <c r="H543" s="5">
        <f aca="true" t="shared" si="41" ref="H543:H555">H542-B543</f>
        <v>0</v>
      </c>
      <c r="I543" s="23">
        <f aca="true" t="shared" si="42" ref="I543:I606">+B543/K543</f>
        <v>0</v>
      </c>
      <c r="K543" s="2">
        <v>495</v>
      </c>
    </row>
    <row r="544" spans="2:11" ht="12.75">
      <c r="B544" s="186"/>
      <c r="H544" s="5">
        <f t="shared" si="41"/>
        <v>0</v>
      </c>
      <c r="I544" s="23">
        <f t="shared" si="42"/>
        <v>0</v>
      </c>
      <c r="K544" s="2">
        <v>495</v>
      </c>
    </row>
    <row r="545" spans="2:11" ht="12.75">
      <c r="B545" s="186">
        <v>5000</v>
      </c>
      <c r="C545" s="1" t="s">
        <v>19</v>
      </c>
      <c r="D545" s="13" t="s">
        <v>9</v>
      </c>
      <c r="E545" s="1" t="s">
        <v>15</v>
      </c>
      <c r="F545" s="28" t="s">
        <v>511</v>
      </c>
      <c r="G545" s="28" t="s">
        <v>64</v>
      </c>
      <c r="H545" s="5">
        <f t="shared" si="41"/>
        <v>-5000</v>
      </c>
      <c r="I545" s="23">
        <f t="shared" si="42"/>
        <v>10.1010101010101</v>
      </c>
      <c r="K545" s="2">
        <v>495</v>
      </c>
    </row>
    <row r="546" spans="2:11" ht="12.75">
      <c r="B546" s="186">
        <v>10260</v>
      </c>
      <c r="C546" s="1" t="s">
        <v>19</v>
      </c>
      <c r="D546" s="13" t="s">
        <v>9</v>
      </c>
      <c r="E546" s="1" t="s">
        <v>15</v>
      </c>
      <c r="F546" s="28" t="s">
        <v>512</v>
      </c>
      <c r="G546" s="28" t="s">
        <v>482</v>
      </c>
      <c r="H546" s="5">
        <f t="shared" si="41"/>
        <v>-15260</v>
      </c>
      <c r="I546" s="23">
        <f t="shared" si="42"/>
        <v>20.727272727272727</v>
      </c>
      <c r="K546" s="2">
        <v>495</v>
      </c>
    </row>
    <row r="547" spans="2:11" ht="12.75">
      <c r="B547" s="186">
        <v>11400</v>
      </c>
      <c r="C547" s="1" t="s">
        <v>19</v>
      </c>
      <c r="D547" s="13" t="s">
        <v>9</v>
      </c>
      <c r="E547" s="1" t="s">
        <v>15</v>
      </c>
      <c r="F547" s="28" t="s">
        <v>513</v>
      </c>
      <c r="G547" s="28" t="s">
        <v>484</v>
      </c>
      <c r="H547" s="5">
        <f t="shared" si="41"/>
        <v>-26660</v>
      </c>
      <c r="I547" s="23">
        <f t="shared" si="42"/>
        <v>23.03030303030303</v>
      </c>
      <c r="K547" s="2">
        <v>495</v>
      </c>
    </row>
    <row r="548" spans="2:11" ht="12.75">
      <c r="B548" s="186">
        <v>11400</v>
      </c>
      <c r="C548" s="1" t="s">
        <v>19</v>
      </c>
      <c r="D548" s="13" t="s">
        <v>9</v>
      </c>
      <c r="E548" s="1" t="s">
        <v>15</v>
      </c>
      <c r="F548" s="28" t="s">
        <v>513</v>
      </c>
      <c r="G548" s="28" t="s">
        <v>254</v>
      </c>
      <c r="H548" s="5">
        <f t="shared" si="41"/>
        <v>-38060</v>
      </c>
      <c r="I548" s="23">
        <f t="shared" si="42"/>
        <v>23.03030303030303</v>
      </c>
      <c r="K548" s="2">
        <v>495</v>
      </c>
    </row>
    <row r="549" spans="2:11" ht="12.75">
      <c r="B549" s="186">
        <v>11400</v>
      </c>
      <c r="C549" s="1" t="s">
        <v>19</v>
      </c>
      <c r="D549" s="13" t="s">
        <v>9</v>
      </c>
      <c r="E549" s="1" t="s">
        <v>15</v>
      </c>
      <c r="F549" s="28" t="s">
        <v>513</v>
      </c>
      <c r="G549" s="28" t="s">
        <v>251</v>
      </c>
      <c r="H549" s="5">
        <f t="shared" si="41"/>
        <v>-49460</v>
      </c>
      <c r="I549" s="23">
        <f t="shared" si="42"/>
        <v>23.03030303030303</v>
      </c>
      <c r="K549" s="2">
        <v>495</v>
      </c>
    </row>
    <row r="550" spans="2:11" ht="12.75">
      <c r="B550" s="186">
        <v>11400</v>
      </c>
      <c r="C550" s="1" t="s">
        <v>19</v>
      </c>
      <c r="D550" s="13" t="s">
        <v>9</v>
      </c>
      <c r="E550" s="1" t="s">
        <v>15</v>
      </c>
      <c r="F550" s="28" t="s">
        <v>513</v>
      </c>
      <c r="G550" s="28" t="s">
        <v>483</v>
      </c>
      <c r="H550" s="5">
        <f t="shared" si="41"/>
        <v>-60860</v>
      </c>
      <c r="I550" s="23">
        <f t="shared" si="42"/>
        <v>23.03030303030303</v>
      </c>
      <c r="K550" s="2">
        <v>495</v>
      </c>
    </row>
    <row r="551" spans="2:11" ht="12.75">
      <c r="B551" s="186">
        <v>11400</v>
      </c>
      <c r="C551" s="1" t="s">
        <v>19</v>
      </c>
      <c r="D551" s="13" t="s">
        <v>9</v>
      </c>
      <c r="E551" s="1" t="s">
        <v>15</v>
      </c>
      <c r="F551" s="28" t="s">
        <v>513</v>
      </c>
      <c r="G551" s="28" t="s">
        <v>509</v>
      </c>
      <c r="H551" s="5">
        <f t="shared" si="41"/>
        <v>-72260</v>
      </c>
      <c r="I551" s="23">
        <f t="shared" si="42"/>
        <v>23.03030303030303</v>
      </c>
      <c r="K551" s="2">
        <v>495</v>
      </c>
    </row>
    <row r="552" spans="2:11" ht="12.75">
      <c r="B552" s="186">
        <v>11400</v>
      </c>
      <c r="C552" s="1" t="s">
        <v>19</v>
      </c>
      <c r="D552" s="13" t="s">
        <v>9</v>
      </c>
      <c r="E552" s="1" t="s">
        <v>15</v>
      </c>
      <c r="F552" s="28" t="s">
        <v>513</v>
      </c>
      <c r="G552" s="28" t="s">
        <v>485</v>
      </c>
      <c r="H552" s="5">
        <f t="shared" si="41"/>
        <v>-83660</v>
      </c>
      <c r="I552" s="23">
        <f t="shared" si="42"/>
        <v>23.03030303030303</v>
      </c>
      <c r="K552" s="2">
        <v>495</v>
      </c>
    </row>
    <row r="553" spans="2:11" ht="12.75">
      <c r="B553" s="186">
        <v>11400</v>
      </c>
      <c r="C553" s="1" t="s">
        <v>19</v>
      </c>
      <c r="D553" s="13" t="s">
        <v>9</v>
      </c>
      <c r="E553" s="1" t="s">
        <v>15</v>
      </c>
      <c r="F553" s="28" t="s">
        <v>513</v>
      </c>
      <c r="G553" s="28" t="s">
        <v>510</v>
      </c>
      <c r="H553" s="5">
        <f t="shared" si="41"/>
        <v>-95060</v>
      </c>
      <c r="I553" s="23">
        <f t="shared" si="42"/>
        <v>23.03030303030303</v>
      </c>
      <c r="K553" s="2">
        <v>495</v>
      </c>
    </row>
    <row r="554" spans="2:11" ht="12.75">
      <c r="B554" s="186">
        <v>10260</v>
      </c>
      <c r="C554" s="1" t="s">
        <v>19</v>
      </c>
      <c r="D554" s="13" t="s">
        <v>9</v>
      </c>
      <c r="E554" s="1" t="s">
        <v>15</v>
      </c>
      <c r="F554" s="28" t="s">
        <v>514</v>
      </c>
      <c r="G554" s="28" t="s">
        <v>500</v>
      </c>
      <c r="H554" s="5">
        <f t="shared" si="41"/>
        <v>-105320</v>
      </c>
      <c r="I554" s="23">
        <f t="shared" si="42"/>
        <v>20.727272727272727</v>
      </c>
      <c r="K554" s="2">
        <v>495</v>
      </c>
    </row>
    <row r="555" spans="2:11" ht="12.75">
      <c r="B555" s="186">
        <v>5000</v>
      </c>
      <c r="C555" s="1" t="s">
        <v>19</v>
      </c>
      <c r="D555" s="13" t="s">
        <v>9</v>
      </c>
      <c r="E555" s="1" t="s">
        <v>15</v>
      </c>
      <c r="F555" s="28" t="s">
        <v>515</v>
      </c>
      <c r="G555" s="28" t="s">
        <v>256</v>
      </c>
      <c r="H555" s="5">
        <f t="shared" si="41"/>
        <v>-110320</v>
      </c>
      <c r="I555" s="23">
        <f t="shared" si="42"/>
        <v>10.1010101010101</v>
      </c>
      <c r="K555" s="2">
        <v>495</v>
      </c>
    </row>
    <row r="556" spans="1:11" s="47" customFormat="1" ht="12.75">
      <c r="A556" s="12"/>
      <c r="B556" s="187">
        <f>SUM(B545:B555)</f>
        <v>110320</v>
      </c>
      <c r="C556" s="12" t="s">
        <v>19</v>
      </c>
      <c r="D556" s="12"/>
      <c r="E556" s="12"/>
      <c r="F556" s="19"/>
      <c r="G556" s="19"/>
      <c r="H556" s="44">
        <v>0</v>
      </c>
      <c r="I556" s="46">
        <f t="shared" si="42"/>
        <v>222.86868686868686</v>
      </c>
      <c r="K556" s="2">
        <v>495</v>
      </c>
    </row>
    <row r="557" spans="2:11" ht="12.75">
      <c r="B557" s="186"/>
      <c r="H557" s="5">
        <f aca="true" t="shared" si="43" ref="H557:H571">H556-B557</f>
        <v>0</v>
      </c>
      <c r="I557" s="23">
        <f t="shared" si="42"/>
        <v>0</v>
      </c>
      <c r="K557" s="2">
        <v>495</v>
      </c>
    </row>
    <row r="558" spans="2:11" ht="12.75">
      <c r="B558" s="186"/>
      <c r="H558" s="5">
        <f t="shared" si="43"/>
        <v>0</v>
      </c>
      <c r="I558" s="23">
        <f t="shared" si="42"/>
        <v>0</v>
      </c>
      <c r="K558" s="2">
        <v>495</v>
      </c>
    </row>
    <row r="559" spans="1:11" ht="12.75">
      <c r="A559" s="13"/>
      <c r="B559" s="234">
        <v>2000</v>
      </c>
      <c r="C559" s="13" t="s">
        <v>20</v>
      </c>
      <c r="D559" s="13" t="s">
        <v>9</v>
      </c>
      <c r="E559" s="13" t="s">
        <v>15</v>
      </c>
      <c r="F559" s="28" t="s">
        <v>481</v>
      </c>
      <c r="G559" s="31" t="s">
        <v>345</v>
      </c>
      <c r="H559" s="5">
        <f t="shared" si="43"/>
        <v>-2000</v>
      </c>
      <c r="I559" s="23">
        <f t="shared" si="42"/>
        <v>4.040404040404041</v>
      </c>
      <c r="J559" s="16"/>
      <c r="K559" s="2">
        <v>495</v>
      </c>
    </row>
    <row r="560" spans="2:11" ht="12.75">
      <c r="B560" s="235">
        <v>2000</v>
      </c>
      <c r="C560" s="39" t="s">
        <v>20</v>
      </c>
      <c r="D560" s="13" t="s">
        <v>9</v>
      </c>
      <c r="E560" s="39" t="s">
        <v>15</v>
      </c>
      <c r="F560" s="28" t="s">
        <v>481</v>
      </c>
      <c r="G560" s="28" t="s">
        <v>64</v>
      </c>
      <c r="H560" s="5">
        <f t="shared" si="43"/>
        <v>-4000</v>
      </c>
      <c r="I560" s="23">
        <f t="shared" si="42"/>
        <v>4.040404040404041</v>
      </c>
      <c r="J560" s="38"/>
      <c r="K560" s="2">
        <v>495</v>
      </c>
    </row>
    <row r="561" spans="2:11" ht="12.75">
      <c r="B561" s="186">
        <v>2000</v>
      </c>
      <c r="C561" s="1" t="s">
        <v>20</v>
      </c>
      <c r="D561" s="13" t="s">
        <v>9</v>
      </c>
      <c r="E561" s="1" t="s">
        <v>15</v>
      </c>
      <c r="F561" s="28" t="s">
        <v>481</v>
      </c>
      <c r="G561" s="28" t="s">
        <v>482</v>
      </c>
      <c r="H561" s="5">
        <f t="shared" si="43"/>
        <v>-6000</v>
      </c>
      <c r="I561" s="23">
        <f t="shared" si="42"/>
        <v>4.040404040404041</v>
      </c>
      <c r="K561" s="2">
        <v>495</v>
      </c>
    </row>
    <row r="562" spans="2:11" ht="12.75">
      <c r="B562" s="186">
        <v>2850</v>
      </c>
      <c r="C562" s="1" t="s">
        <v>20</v>
      </c>
      <c r="D562" s="13" t="s">
        <v>9</v>
      </c>
      <c r="E562" s="1" t="s">
        <v>15</v>
      </c>
      <c r="F562" s="28" t="s">
        <v>481</v>
      </c>
      <c r="G562" s="28" t="s">
        <v>484</v>
      </c>
      <c r="H562" s="5">
        <f t="shared" si="43"/>
        <v>-8850</v>
      </c>
      <c r="I562" s="23">
        <f t="shared" si="42"/>
        <v>5.757575757575758</v>
      </c>
      <c r="K562" s="2">
        <v>495</v>
      </c>
    </row>
    <row r="563" spans="2:11" ht="12.75">
      <c r="B563" s="186">
        <v>2850</v>
      </c>
      <c r="C563" s="1" t="s">
        <v>20</v>
      </c>
      <c r="D563" s="13" t="s">
        <v>9</v>
      </c>
      <c r="E563" s="1" t="s">
        <v>15</v>
      </c>
      <c r="F563" s="28" t="s">
        <v>481</v>
      </c>
      <c r="G563" s="28" t="s">
        <v>254</v>
      </c>
      <c r="H563" s="5">
        <f t="shared" si="43"/>
        <v>-11700</v>
      </c>
      <c r="I563" s="23">
        <f t="shared" si="42"/>
        <v>5.757575757575758</v>
      </c>
      <c r="K563" s="2">
        <v>495</v>
      </c>
    </row>
    <row r="564" spans="2:11" ht="12.75">
      <c r="B564" s="186">
        <v>2850</v>
      </c>
      <c r="C564" s="1" t="s">
        <v>20</v>
      </c>
      <c r="D564" s="13" t="s">
        <v>9</v>
      </c>
      <c r="E564" s="1" t="s">
        <v>15</v>
      </c>
      <c r="F564" s="28" t="s">
        <v>481</v>
      </c>
      <c r="G564" s="28" t="s">
        <v>251</v>
      </c>
      <c r="H564" s="5">
        <f t="shared" si="43"/>
        <v>-14550</v>
      </c>
      <c r="I564" s="23">
        <f t="shared" si="42"/>
        <v>5.757575757575758</v>
      </c>
      <c r="K564" s="2">
        <v>495</v>
      </c>
    </row>
    <row r="565" spans="2:11" ht="12.75">
      <c r="B565" s="186">
        <v>3420</v>
      </c>
      <c r="C565" s="1" t="s">
        <v>20</v>
      </c>
      <c r="D565" s="13" t="s">
        <v>9</v>
      </c>
      <c r="E565" s="1" t="s">
        <v>15</v>
      </c>
      <c r="F565" s="28" t="s">
        <v>481</v>
      </c>
      <c r="G565" s="28" t="s">
        <v>483</v>
      </c>
      <c r="H565" s="5">
        <f t="shared" si="43"/>
        <v>-17970</v>
      </c>
      <c r="I565" s="23">
        <f t="shared" si="42"/>
        <v>6.909090909090909</v>
      </c>
      <c r="K565" s="2">
        <v>495</v>
      </c>
    </row>
    <row r="566" spans="2:11" ht="12.75">
      <c r="B566" s="186">
        <v>2850</v>
      </c>
      <c r="C566" s="1" t="s">
        <v>20</v>
      </c>
      <c r="D566" s="13" t="s">
        <v>9</v>
      </c>
      <c r="E566" s="1" t="s">
        <v>15</v>
      </c>
      <c r="F566" s="28" t="s">
        <v>481</v>
      </c>
      <c r="G566" s="28" t="s">
        <v>509</v>
      </c>
      <c r="H566" s="5">
        <f t="shared" si="43"/>
        <v>-20820</v>
      </c>
      <c r="I566" s="23">
        <f t="shared" si="42"/>
        <v>5.757575757575758</v>
      </c>
      <c r="K566" s="2">
        <v>495</v>
      </c>
    </row>
    <row r="567" spans="2:11" ht="12.75">
      <c r="B567" s="186">
        <v>3420</v>
      </c>
      <c r="C567" s="1" t="s">
        <v>20</v>
      </c>
      <c r="D567" s="13" t="s">
        <v>9</v>
      </c>
      <c r="E567" s="1" t="s">
        <v>15</v>
      </c>
      <c r="F567" s="28" t="s">
        <v>481</v>
      </c>
      <c r="G567" s="28" t="s">
        <v>485</v>
      </c>
      <c r="H567" s="5">
        <f t="shared" si="43"/>
        <v>-24240</v>
      </c>
      <c r="I567" s="23">
        <f t="shared" si="42"/>
        <v>6.909090909090909</v>
      </c>
      <c r="K567" s="2">
        <v>495</v>
      </c>
    </row>
    <row r="568" spans="2:11" ht="12.75">
      <c r="B568" s="186">
        <v>3420</v>
      </c>
      <c r="C568" s="1" t="s">
        <v>20</v>
      </c>
      <c r="D568" s="13" t="s">
        <v>9</v>
      </c>
      <c r="E568" s="1" t="s">
        <v>15</v>
      </c>
      <c r="F568" s="28" t="s">
        <v>481</v>
      </c>
      <c r="G568" s="28" t="s">
        <v>510</v>
      </c>
      <c r="H568" s="5">
        <f t="shared" si="43"/>
        <v>-27660</v>
      </c>
      <c r="I568" s="23">
        <f>+B568/K568</f>
        <v>6.909090909090909</v>
      </c>
      <c r="K568" s="2">
        <v>495</v>
      </c>
    </row>
    <row r="569" spans="2:11" ht="12.75">
      <c r="B569" s="186">
        <v>3420</v>
      </c>
      <c r="C569" s="1" t="s">
        <v>20</v>
      </c>
      <c r="D569" s="13" t="s">
        <v>9</v>
      </c>
      <c r="E569" s="1" t="s">
        <v>15</v>
      </c>
      <c r="F569" s="28" t="s">
        <v>481</v>
      </c>
      <c r="G569" s="28" t="s">
        <v>500</v>
      </c>
      <c r="H569" s="5">
        <f t="shared" si="43"/>
        <v>-31080</v>
      </c>
      <c r="I569" s="23">
        <f t="shared" si="42"/>
        <v>6.909090909090909</v>
      </c>
      <c r="K569" s="2">
        <v>495</v>
      </c>
    </row>
    <row r="570" spans="2:11" ht="12.75">
      <c r="B570" s="186">
        <v>2000</v>
      </c>
      <c r="C570" s="1" t="s">
        <v>20</v>
      </c>
      <c r="D570" s="13" t="s">
        <v>9</v>
      </c>
      <c r="E570" s="1" t="s">
        <v>15</v>
      </c>
      <c r="F570" s="28" t="s">
        <v>481</v>
      </c>
      <c r="G570" s="28" t="s">
        <v>256</v>
      </c>
      <c r="H570" s="5">
        <f t="shared" si="43"/>
        <v>-33080</v>
      </c>
      <c r="I570" s="23">
        <f t="shared" si="42"/>
        <v>4.040404040404041</v>
      </c>
      <c r="K570" s="2">
        <v>495</v>
      </c>
    </row>
    <row r="571" spans="2:11" ht="12.75">
      <c r="B571" s="186">
        <v>2000</v>
      </c>
      <c r="C571" s="1" t="s">
        <v>20</v>
      </c>
      <c r="D571" s="13" t="s">
        <v>9</v>
      </c>
      <c r="E571" s="1" t="s">
        <v>15</v>
      </c>
      <c r="F571" s="28" t="s">
        <v>481</v>
      </c>
      <c r="G571" s="28" t="s">
        <v>260</v>
      </c>
      <c r="H571" s="5">
        <f t="shared" si="43"/>
        <v>-35080</v>
      </c>
      <c r="I571" s="23">
        <f t="shared" si="42"/>
        <v>4.040404040404041</v>
      </c>
      <c r="K571" s="2">
        <v>495</v>
      </c>
    </row>
    <row r="572" spans="1:11" s="47" customFormat="1" ht="12.75">
      <c r="A572" s="12"/>
      <c r="B572" s="187">
        <f>SUM(B559:B571)</f>
        <v>35080</v>
      </c>
      <c r="C572" s="12" t="s">
        <v>20</v>
      </c>
      <c r="D572" s="12"/>
      <c r="E572" s="12"/>
      <c r="F572" s="19"/>
      <c r="G572" s="19"/>
      <c r="H572" s="44">
        <v>0</v>
      </c>
      <c r="I572" s="46">
        <f t="shared" si="42"/>
        <v>70.86868686868686</v>
      </c>
      <c r="K572" s="2">
        <v>495</v>
      </c>
    </row>
    <row r="573" spans="2:11" ht="12.75">
      <c r="B573" s="186"/>
      <c r="H573" s="5">
        <f>H572-B573</f>
        <v>0</v>
      </c>
      <c r="I573" s="23">
        <f t="shared" si="42"/>
        <v>0</v>
      </c>
      <c r="K573" s="2">
        <v>495</v>
      </c>
    </row>
    <row r="574" spans="2:11" ht="12.75">
      <c r="B574" s="186"/>
      <c r="H574" s="5">
        <f>H573-B574</f>
        <v>0</v>
      </c>
      <c r="I574" s="23">
        <f t="shared" si="42"/>
        <v>0</v>
      </c>
      <c r="K574" s="2">
        <v>495</v>
      </c>
    </row>
    <row r="575" spans="2:11" ht="12.75">
      <c r="B575" s="186">
        <v>3990</v>
      </c>
      <c r="C575" s="1" t="s">
        <v>317</v>
      </c>
      <c r="D575" s="13" t="s">
        <v>9</v>
      </c>
      <c r="E575" s="1" t="s">
        <v>318</v>
      </c>
      <c r="F575" s="28" t="s">
        <v>481</v>
      </c>
      <c r="G575" s="28" t="s">
        <v>485</v>
      </c>
      <c r="H575" s="5">
        <f>H574-B575</f>
        <v>-3990</v>
      </c>
      <c r="I575" s="23">
        <f t="shared" si="42"/>
        <v>8.06060606060606</v>
      </c>
      <c r="K575" s="2">
        <v>495</v>
      </c>
    </row>
    <row r="576" spans="2:11" ht="12.75">
      <c r="B576" s="186">
        <v>8550</v>
      </c>
      <c r="C576" s="1" t="s">
        <v>317</v>
      </c>
      <c r="D576" s="13" t="s">
        <v>9</v>
      </c>
      <c r="E576" s="1" t="s">
        <v>318</v>
      </c>
      <c r="F576" s="28" t="s">
        <v>481</v>
      </c>
      <c r="G576" s="28" t="s">
        <v>510</v>
      </c>
      <c r="H576" s="5">
        <f>H575-B576</f>
        <v>-12540</v>
      </c>
      <c r="I576" s="23">
        <f t="shared" si="42"/>
        <v>17.272727272727273</v>
      </c>
      <c r="K576" s="2">
        <v>495</v>
      </c>
    </row>
    <row r="577" spans="1:11" s="47" customFormat="1" ht="12.75">
      <c r="A577" s="12"/>
      <c r="B577" s="187">
        <f>SUM(B575:B576)</f>
        <v>12540</v>
      </c>
      <c r="C577" s="12"/>
      <c r="D577" s="12"/>
      <c r="E577" s="12" t="s">
        <v>318</v>
      </c>
      <c r="F577" s="19"/>
      <c r="G577" s="19"/>
      <c r="H577" s="44">
        <v>0</v>
      </c>
      <c r="I577" s="46">
        <f t="shared" si="42"/>
        <v>25.333333333333332</v>
      </c>
      <c r="K577" s="2">
        <v>495</v>
      </c>
    </row>
    <row r="578" spans="2:11" ht="12.75">
      <c r="B578" s="186"/>
      <c r="H578" s="5">
        <f>H577-B578</f>
        <v>0</v>
      </c>
      <c r="I578" s="23">
        <f t="shared" si="42"/>
        <v>0</v>
      </c>
      <c r="K578" s="2">
        <v>495</v>
      </c>
    </row>
    <row r="579" spans="2:11" ht="12.75">
      <c r="B579" s="186"/>
      <c r="H579" s="5">
        <f>H578-B579</f>
        <v>0</v>
      </c>
      <c r="I579" s="23">
        <f t="shared" si="42"/>
        <v>0</v>
      </c>
      <c r="K579" s="2">
        <v>495</v>
      </c>
    </row>
    <row r="580" spans="2:11" ht="12.75">
      <c r="B580" s="186">
        <v>3420</v>
      </c>
      <c r="C580" s="1" t="s">
        <v>383</v>
      </c>
      <c r="D580" s="13" t="s">
        <v>9</v>
      </c>
      <c r="E580" s="1" t="s">
        <v>277</v>
      </c>
      <c r="F580" s="28" t="s">
        <v>481</v>
      </c>
      <c r="G580" s="28" t="s">
        <v>509</v>
      </c>
      <c r="H580" s="5">
        <f>H579-B580</f>
        <v>-3420</v>
      </c>
      <c r="I580" s="23">
        <f t="shared" si="42"/>
        <v>6.909090909090909</v>
      </c>
      <c r="K580" s="2">
        <v>495</v>
      </c>
    </row>
    <row r="581" spans="1:11" s="47" customFormat="1" ht="12.75">
      <c r="A581" s="12"/>
      <c r="B581" s="187">
        <f>SUM(B580)</f>
        <v>3420</v>
      </c>
      <c r="C581" s="12"/>
      <c r="D581" s="12"/>
      <c r="E581" s="12" t="s">
        <v>277</v>
      </c>
      <c r="F581" s="19"/>
      <c r="G581" s="19"/>
      <c r="H581" s="44">
        <v>0</v>
      </c>
      <c r="I581" s="46">
        <f t="shared" si="42"/>
        <v>6.909090909090909</v>
      </c>
      <c r="K581" s="2">
        <v>495</v>
      </c>
    </row>
    <row r="582" spans="2:11" ht="12.75">
      <c r="B582" s="186"/>
      <c r="H582" s="5">
        <f>H581-B582</f>
        <v>0</v>
      </c>
      <c r="I582" s="23">
        <f t="shared" si="42"/>
        <v>0</v>
      </c>
      <c r="K582" s="2">
        <v>495</v>
      </c>
    </row>
    <row r="583" spans="2:11" ht="12.75">
      <c r="B583" s="186"/>
      <c r="H583" s="5">
        <f>H582-B583</f>
        <v>0</v>
      </c>
      <c r="I583" s="23">
        <f t="shared" si="42"/>
        <v>0</v>
      </c>
      <c r="K583" s="2">
        <v>495</v>
      </c>
    </row>
    <row r="584" spans="2:11" ht="12.75">
      <c r="B584" s="186">
        <v>1500</v>
      </c>
      <c r="C584" s="1" t="s">
        <v>516</v>
      </c>
      <c r="D584" s="13" t="s">
        <v>9</v>
      </c>
      <c r="E584" s="1" t="s">
        <v>111</v>
      </c>
      <c r="F584" s="248" t="s">
        <v>517</v>
      </c>
      <c r="G584" s="28" t="s">
        <v>518</v>
      </c>
      <c r="H584" s="5">
        <f>H583-B584</f>
        <v>-1500</v>
      </c>
      <c r="I584" s="23">
        <f t="shared" si="42"/>
        <v>3.0303030303030303</v>
      </c>
      <c r="K584" s="2">
        <v>495</v>
      </c>
    </row>
    <row r="585" spans="2:11" ht="12.75">
      <c r="B585" s="186">
        <v>1000</v>
      </c>
      <c r="C585" s="1" t="s">
        <v>519</v>
      </c>
      <c r="D585" s="13" t="s">
        <v>9</v>
      </c>
      <c r="E585" s="1" t="s">
        <v>111</v>
      </c>
      <c r="F585" s="248" t="s">
        <v>517</v>
      </c>
      <c r="G585" s="28" t="s">
        <v>518</v>
      </c>
      <c r="H585" s="5">
        <f>H584-B585</f>
        <v>-2500</v>
      </c>
      <c r="I585" s="23">
        <f t="shared" si="42"/>
        <v>2.0202020202020203</v>
      </c>
      <c r="K585" s="2">
        <v>495</v>
      </c>
    </row>
    <row r="586" spans="2:11" ht="12.75">
      <c r="B586" s="186">
        <v>500</v>
      </c>
      <c r="C586" s="1" t="s">
        <v>520</v>
      </c>
      <c r="D586" s="13" t="s">
        <v>9</v>
      </c>
      <c r="E586" s="1" t="s">
        <v>111</v>
      </c>
      <c r="F586" s="248" t="s">
        <v>517</v>
      </c>
      <c r="H586" s="5">
        <f>H585-B586</f>
        <v>-3000</v>
      </c>
      <c r="I586" s="23">
        <f t="shared" si="42"/>
        <v>1.0101010101010102</v>
      </c>
      <c r="K586" s="2">
        <v>495</v>
      </c>
    </row>
    <row r="587" spans="1:11" s="47" customFormat="1" ht="12.75">
      <c r="A587" s="12"/>
      <c r="B587" s="187">
        <f>SUM(B584:B586)</f>
        <v>3000</v>
      </c>
      <c r="C587" s="12"/>
      <c r="D587" s="12"/>
      <c r="E587" s="12" t="s">
        <v>111</v>
      </c>
      <c r="F587" s="49"/>
      <c r="G587" s="19"/>
      <c r="H587" s="44">
        <v>0</v>
      </c>
      <c r="I587" s="46">
        <f t="shared" si="42"/>
        <v>6.0606060606060606</v>
      </c>
      <c r="K587" s="2">
        <v>495</v>
      </c>
    </row>
    <row r="588" spans="2:11" ht="12.75">
      <c r="B588" s="186"/>
      <c r="D588" s="13"/>
      <c r="F588" s="248"/>
      <c r="H588" s="5">
        <f>H587-B588</f>
        <v>0</v>
      </c>
      <c r="I588" s="23">
        <f t="shared" si="42"/>
        <v>0</v>
      </c>
      <c r="K588" s="2">
        <v>495</v>
      </c>
    </row>
    <row r="589" spans="2:11" ht="12.75">
      <c r="B589" s="186"/>
      <c r="H589" s="5">
        <f>H588-B589</f>
        <v>0</v>
      </c>
      <c r="I589" s="23">
        <f t="shared" si="42"/>
        <v>0</v>
      </c>
      <c r="K589" s="2">
        <v>495</v>
      </c>
    </row>
    <row r="590" spans="2:11" ht="12.75">
      <c r="B590" s="186"/>
      <c r="H590" s="5">
        <f>H589-B590</f>
        <v>0</v>
      </c>
      <c r="I590" s="23">
        <f t="shared" si="42"/>
        <v>0</v>
      </c>
      <c r="K590" s="2">
        <v>495</v>
      </c>
    </row>
    <row r="591" spans="2:11" ht="12.75">
      <c r="B591" s="186"/>
      <c r="H591" s="5">
        <f>H590-B591</f>
        <v>0</v>
      </c>
      <c r="I591" s="23">
        <f t="shared" si="42"/>
        <v>0</v>
      </c>
      <c r="K591" s="2">
        <v>495</v>
      </c>
    </row>
    <row r="592" spans="1:11" s="47" customFormat="1" ht="12.75">
      <c r="A592" s="12"/>
      <c r="B592" s="187">
        <f>+B596+B601</f>
        <v>3000</v>
      </c>
      <c r="C592" s="51" t="s">
        <v>73</v>
      </c>
      <c r="D592" s="54" t="s">
        <v>74</v>
      </c>
      <c r="E592" s="51" t="s">
        <v>71</v>
      </c>
      <c r="F592" s="52" t="s">
        <v>72</v>
      </c>
      <c r="G592" s="53" t="s">
        <v>75</v>
      </c>
      <c r="H592" s="44"/>
      <c r="I592" s="46">
        <f t="shared" si="42"/>
        <v>6.0606060606060606</v>
      </c>
      <c r="J592" s="46"/>
      <c r="K592" s="2">
        <v>495</v>
      </c>
    </row>
    <row r="593" spans="2:11" ht="12.75">
      <c r="B593" s="186"/>
      <c r="H593" s="5">
        <f>H592-B593</f>
        <v>0</v>
      </c>
      <c r="I593" s="23">
        <f t="shared" si="42"/>
        <v>0</v>
      </c>
      <c r="K593" s="2">
        <v>495</v>
      </c>
    </row>
    <row r="594" spans="2:11" ht="12.75">
      <c r="B594" s="234">
        <v>1000</v>
      </c>
      <c r="C594" s="34" t="s">
        <v>69</v>
      </c>
      <c r="D594" s="13" t="s">
        <v>9</v>
      </c>
      <c r="E594" s="34" t="s">
        <v>67</v>
      </c>
      <c r="F594" s="28" t="s">
        <v>521</v>
      </c>
      <c r="G594" s="32" t="s">
        <v>345</v>
      </c>
      <c r="H594" s="5">
        <v>-1500</v>
      </c>
      <c r="I594" s="23">
        <f t="shared" si="42"/>
        <v>2.0202020202020203</v>
      </c>
      <c r="K594" s="2">
        <v>495</v>
      </c>
    </row>
    <row r="595" spans="2:11" ht="12.75">
      <c r="B595" s="234">
        <v>1000</v>
      </c>
      <c r="C595" s="13" t="s">
        <v>69</v>
      </c>
      <c r="D595" s="13" t="s">
        <v>9</v>
      </c>
      <c r="E595" s="13" t="s">
        <v>67</v>
      </c>
      <c r="F595" s="28" t="s">
        <v>521</v>
      </c>
      <c r="G595" s="31" t="s">
        <v>64</v>
      </c>
      <c r="H595" s="5">
        <v>-3000</v>
      </c>
      <c r="I595" s="23">
        <f t="shared" si="42"/>
        <v>2.0202020202020203</v>
      </c>
      <c r="K595" s="2">
        <v>495</v>
      </c>
    </row>
    <row r="596" spans="1:11" s="47" customFormat="1" ht="12.75">
      <c r="A596" s="12"/>
      <c r="B596" s="187">
        <f>SUM(B594:B595)</f>
        <v>2000</v>
      </c>
      <c r="C596" s="12" t="s">
        <v>120</v>
      </c>
      <c r="D596" s="12"/>
      <c r="E596" s="12"/>
      <c r="F596" s="19"/>
      <c r="G596" s="19"/>
      <c r="H596" s="44">
        <v>0</v>
      </c>
      <c r="I596" s="46">
        <f t="shared" si="42"/>
        <v>4.040404040404041</v>
      </c>
      <c r="K596" s="2">
        <v>495</v>
      </c>
    </row>
    <row r="597" spans="2:11" ht="12.75">
      <c r="B597" s="186"/>
      <c r="H597" s="5">
        <f>H596-B597</f>
        <v>0</v>
      </c>
      <c r="I597" s="23">
        <f t="shared" si="42"/>
        <v>0</v>
      </c>
      <c r="K597" s="2">
        <v>495</v>
      </c>
    </row>
    <row r="598" spans="2:11" ht="12.75">
      <c r="B598" s="186"/>
      <c r="H598" s="5">
        <f>H597-B598</f>
        <v>0</v>
      </c>
      <c r="I598" s="23">
        <f t="shared" si="42"/>
        <v>0</v>
      </c>
      <c r="K598" s="2">
        <v>495</v>
      </c>
    </row>
    <row r="599" spans="2:11" ht="12.75">
      <c r="B599" s="234">
        <v>500</v>
      </c>
      <c r="C599" s="1" t="s">
        <v>17</v>
      </c>
      <c r="D599" s="13" t="s">
        <v>9</v>
      </c>
      <c r="E599" s="1" t="s">
        <v>18</v>
      </c>
      <c r="F599" s="28" t="s">
        <v>521</v>
      </c>
      <c r="G599" s="32" t="s">
        <v>345</v>
      </c>
      <c r="H599" s="5">
        <v>-500</v>
      </c>
      <c r="I599" s="23">
        <f t="shared" si="42"/>
        <v>1.0101010101010102</v>
      </c>
      <c r="K599" s="2">
        <v>495</v>
      </c>
    </row>
    <row r="600" spans="2:11" ht="12.75">
      <c r="B600" s="234">
        <v>500</v>
      </c>
      <c r="C600" s="13" t="s">
        <v>17</v>
      </c>
      <c r="D600" s="13" t="s">
        <v>9</v>
      </c>
      <c r="E600" s="36" t="s">
        <v>18</v>
      </c>
      <c r="F600" s="28" t="s">
        <v>521</v>
      </c>
      <c r="G600" s="37" t="s">
        <v>64</v>
      </c>
      <c r="H600" s="5">
        <v>-2000</v>
      </c>
      <c r="I600" s="23">
        <f t="shared" si="42"/>
        <v>1.0101010101010102</v>
      </c>
      <c r="K600" s="2">
        <v>495</v>
      </c>
    </row>
    <row r="601" spans="1:11" s="47" customFormat="1" ht="12.75">
      <c r="A601" s="12"/>
      <c r="B601" s="187">
        <f>SUM(B599:B600)</f>
        <v>1000</v>
      </c>
      <c r="C601" s="12"/>
      <c r="D601" s="12"/>
      <c r="E601" s="253" t="s">
        <v>18</v>
      </c>
      <c r="F601" s="19"/>
      <c r="G601" s="19"/>
      <c r="H601" s="44">
        <v>0</v>
      </c>
      <c r="I601" s="46">
        <f t="shared" si="42"/>
        <v>2.0202020202020203</v>
      </c>
      <c r="K601" s="2">
        <v>495</v>
      </c>
    </row>
    <row r="602" spans="2:11" ht="12.75">
      <c r="B602" s="186"/>
      <c r="H602" s="5">
        <f>H601-B602</f>
        <v>0</v>
      </c>
      <c r="I602" s="23">
        <f t="shared" si="42"/>
        <v>0</v>
      </c>
      <c r="K602" s="2">
        <v>495</v>
      </c>
    </row>
    <row r="603" spans="2:11" ht="12.75">
      <c r="B603" s="186"/>
      <c r="H603" s="5">
        <f>H602-B603</f>
        <v>0</v>
      </c>
      <c r="I603" s="23">
        <f t="shared" si="42"/>
        <v>0</v>
      </c>
      <c r="K603" s="2">
        <v>495</v>
      </c>
    </row>
    <row r="604" spans="2:11" ht="12.75">
      <c r="B604" s="186"/>
      <c r="H604" s="5">
        <f>H603-B604</f>
        <v>0</v>
      </c>
      <c r="I604" s="23">
        <f t="shared" si="42"/>
        <v>0</v>
      </c>
      <c r="K604" s="2">
        <v>495</v>
      </c>
    </row>
    <row r="605" spans="2:11" ht="12.75">
      <c r="B605" s="186"/>
      <c r="H605" s="5">
        <f>H604-B605</f>
        <v>0</v>
      </c>
      <c r="I605" s="23">
        <f t="shared" si="42"/>
        <v>0</v>
      </c>
      <c r="K605" s="2">
        <v>495</v>
      </c>
    </row>
    <row r="606" spans="1:11" s="47" customFormat="1" ht="12.75">
      <c r="A606" s="12"/>
      <c r="B606" s="187">
        <f>+B623+B634+B645+B654+B661+B665</f>
        <v>91900</v>
      </c>
      <c r="C606" s="51" t="s">
        <v>77</v>
      </c>
      <c r="D606" s="54" t="s">
        <v>78</v>
      </c>
      <c r="E606" s="51" t="s">
        <v>79</v>
      </c>
      <c r="F606" s="52" t="s">
        <v>80</v>
      </c>
      <c r="G606" s="53" t="s">
        <v>24</v>
      </c>
      <c r="H606" s="44"/>
      <c r="I606" s="46">
        <f t="shared" si="42"/>
        <v>185.65656565656565</v>
      </c>
      <c r="J606" s="46"/>
      <c r="K606" s="2">
        <v>495</v>
      </c>
    </row>
    <row r="607" spans="2:11" ht="12.75">
      <c r="B607" s="186"/>
      <c r="H607" s="5">
        <f aca="true" t="shared" si="44" ref="H607:H622">H606-B607</f>
        <v>0</v>
      </c>
      <c r="I607" s="23">
        <f aca="true" t="shared" si="45" ref="I607:I670">+B607/K607</f>
        <v>0</v>
      </c>
      <c r="K607" s="2">
        <v>495</v>
      </c>
    </row>
    <row r="608" spans="2:11" ht="12.75">
      <c r="B608" s="186">
        <v>2500</v>
      </c>
      <c r="C608" s="13" t="s">
        <v>0</v>
      </c>
      <c r="D608" s="1" t="s">
        <v>9</v>
      </c>
      <c r="E608" s="1" t="s">
        <v>327</v>
      </c>
      <c r="F608" s="248" t="s">
        <v>522</v>
      </c>
      <c r="G608" s="28" t="s">
        <v>482</v>
      </c>
      <c r="H608" s="5">
        <f t="shared" si="44"/>
        <v>-2500</v>
      </c>
      <c r="I608" s="23">
        <f t="shared" si="45"/>
        <v>5.05050505050505</v>
      </c>
      <c r="J608" s="23"/>
      <c r="K608" s="2">
        <v>495</v>
      </c>
    </row>
    <row r="609" spans="2:11" ht="12.75">
      <c r="B609" s="186">
        <v>3000</v>
      </c>
      <c r="C609" s="13" t="s">
        <v>0</v>
      </c>
      <c r="D609" s="1" t="s">
        <v>9</v>
      </c>
      <c r="E609" s="1" t="s">
        <v>282</v>
      </c>
      <c r="F609" s="251" t="s">
        <v>523</v>
      </c>
      <c r="G609" s="28" t="s">
        <v>482</v>
      </c>
      <c r="H609" s="5">
        <f t="shared" si="44"/>
        <v>-5500</v>
      </c>
      <c r="I609" s="23">
        <f t="shared" si="45"/>
        <v>6.0606060606060606</v>
      </c>
      <c r="J609" s="23"/>
      <c r="K609" s="2">
        <v>495</v>
      </c>
    </row>
    <row r="610" spans="2:11" ht="12.75">
      <c r="B610" s="186">
        <v>2500</v>
      </c>
      <c r="C610" s="13" t="s">
        <v>0</v>
      </c>
      <c r="D610" s="1" t="s">
        <v>9</v>
      </c>
      <c r="E610" s="1" t="s">
        <v>327</v>
      </c>
      <c r="F610" s="248" t="s">
        <v>524</v>
      </c>
      <c r="G610" s="28" t="s">
        <v>484</v>
      </c>
      <c r="H610" s="5">
        <f t="shared" si="44"/>
        <v>-8000</v>
      </c>
      <c r="I610" s="23">
        <f t="shared" si="45"/>
        <v>5.05050505050505</v>
      </c>
      <c r="J610" s="23"/>
      <c r="K610" s="2">
        <v>495</v>
      </c>
    </row>
    <row r="611" spans="2:11" ht="12.75">
      <c r="B611" s="186">
        <v>3000</v>
      </c>
      <c r="C611" s="13" t="s">
        <v>0</v>
      </c>
      <c r="D611" s="1" t="s">
        <v>9</v>
      </c>
      <c r="E611" s="1" t="s">
        <v>282</v>
      </c>
      <c r="F611" s="251" t="s">
        <v>525</v>
      </c>
      <c r="G611" s="28" t="s">
        <v>484</v>
      </c>
      <c r="H611" s="5">
        <f t="shared" si="44"/>
        <v>-11000</v>
      </c>
      <c r="I611" s="23">
        <f>+B611/K611</f>
        <v>6.0606060606060606</v>
      </c>
      <c r="J611" s="23"/>
      <c r="K611" s="2">
        <v>495</v>
      </c>
    </row>
    <row r="612" spans="2:11" ht="12.75">
      <c r="B612" s="186">
        <v>2000</v>
      </c>
      <c r="C612" s="13" t="s">
        <v>0</v>
      </c>
      <c r="D612" s="1" t="s">
        <v>9</v>
      </c>
      <c r="E612" s="1" t="s">
        <v>327</v>
      </c>
      <c r="F612" s="248" t="s">
        <v>526</v>
      </c>
      <c r="G612" s="28" t="s">
        <v>254</v>
      </c>
      <c r="H612" s="5">
        <f t="shared" si="44"/>
        <v>-13000</v>
      </c>
      <c r="I612" s="23">
        <f t="shared" si="45"/>
        <v>4.040404040404041</v>
      </c>
      <c r="J612" s="23"/>
      <c r="K612" s="2">
        <v>495</v>
      </c>
    </row>
    <row r="613" spans="2:11" ht="12.75">
      <c r="B613" s="186">
        <v>5000</v>
      </c>
      <c r="C613" s="13" t="s">
        <v>0</v>
      </c>
      <c r="D613" s="1" t="s">
        <v>9</v>
      </c>
      <c r="E613" s="1" t="s">
        <v>282</v>
      </c>
      <c r="F613" s="251" t="s">
        <v>527</v>
      </c>
      <c r="G613" s="28" t="s">
        <v>254</v>
      </c>
      <c r="H613" s="5">
        <f t="shared" si="44"/>
        <v>-18000</v>
      </c>
      <c r="I613" s="23">
        <f t="shared" si="45"/>
        <v>10.1010101010101</v>
      </c>
      <c r="J613" s="23"/>
      <c r="K613" s="2">
        <v>495</v>
      </c>
    </row>
    <row r="614" spans="2:11" ht="12.75">
      <c r="B614" s="186">
        <v>2000</v>
      </c>
      <c r="C614" s="13" t="s">
        <v>0</v>
      </c>
      <c r="D614" s="1" t="s">
        <v>9</v>
      </c>
      <c r="E614" s="1" t="s">
        <v>327</v>
      </c>
      <c r="F614" s="248" t="s">
        <v>528</v>
      </c>
      <c r="G614" s="28" t="s">
        <v>251</v>
      </c>
      <c r="H614" s="5">
        <f t="shared" si="44"/>
        <v>-20000</v>
      </c>
      <c r="I614" s="23">
        <f t="shared" si="45"/>
        <v>4.040404040404041</v>
      </c>
      <c r="J614" s="23"/>
      <c r="K614" s="2">
        <v>495</v>
      </c>
    </row>
    <row r="615" spans="2:11" ht="12.75">
      <c r="B615" s="186">
        <v>3000</v>
      </c>
      <c r="C615" s="13" t="s">
        <v>0</v>
      </c>
      <c r="D615" s="1" t="s">
        <v>9</v>
      </c>
      <c r="E615" s="1" t="s">
        <v>282</v>
      </c>
      <c r="F615" s="251" t="s">
        <v>529</v>
      </c>
      <c r="G615" s="28" t="s">
        <v>251</v>
      </c>
      <c r="H615" s="5">
        <f t="shared" si="44"/>
        <v>-23000</v>
      </c>
      <c r="I615" s="23">
        <f t="shared" si="45"/>
        <v>6.0606060606060606</v>
      </c>
      <c r="J615" s="23"/>
      <c r="K615" s="2">
        <v>495</v>
      </c>
    </row>
    <row r="616" spans="2:11" ht="12.75">
      <c r="B616" s="186">
        <v>2000</v>
      </c>
      <c r="C616" s="13" t="s">
        <v>0</v>
      </c>
      <c r="D616" s="1" t="s">
        <v>9</v>
      </c>
      <c r="E616" s="1" t="s">
        <v>327</v>
      </c>
      <c r="F616" s="248" t="s">
        <v>530</v>
      </c>
      <c r="G616" s="28" t="s">
        <v>483</v>
      </c>
      <c r="H616" s="5">
        <f t="shared" si="44"/>
        <v>-25000</v>
      </c>
      <c r="I616" s="23">
        <f t="shared" si="45"/>
        <v>4.040404040404041</v>
      </c>
      <c r="J616" s="23"/>
      <c r="K616" s="2">
        <v>495</v>
      </c>
    </row>
    <row r="617" spans="2:11" ht="12.75">
      <c r="B617" s="186">
        <v>2000</v>
      </c>
      <c r="C617" s="13" t="s">
        <v>0</v>
      </c>
      <c r="D617" s="1" t="s">
        <v>9</v>
      </c>
      <c r="E617" s="1" t="s">
        <v>282</v>
      </c>
      <c r="F617" s="251" t="s">
        <v>531</v>
      </c>
      <c r="G617" s="28" t="s">
        <v>483</v>
      </c>
      <c r="H617" s="5">
        <f t="shared" si="44"/>
        <v>-27000</v>
      </c>
      <c r="I617" s="23">
        <f t="shared" si="45"/>
        <v>4.040404040404041</v>
      </c>
      <c r="J617" s="23"/>
      <c r="K617" s="2">
        <v>495</v>
      </c>
    </row>
    <row r="618" spans="2:11" ht="12.75">
      <c r="B618" s="186">
        <v>2000</v>
      </c>
      <c r="C618" s="13" t="s">
        <v>0</v>
      </c>
      <c r="D618" s="1" t="s">
        <v>9</v>
      </c>
      <c r="E618" s="1" t="s">
        <v>327</v>
      </c>
      <c r="F618" s="248" t="s">
        <v>532</v>
      </c>
      <c r="G618" s="28" t="s">
        <v>509</v>
      </c>
      <c r="H618" s="5">
        <f t="shared" si="44"/>
        <v>-29000</v>
      </c>
      <c r="I618" s="23">
        <f t="shared" si="45"/>
        <v>4.040404040404041</v>
      </c>
      <c r="J618" s="23"/>
      <c r="K618" s="2">
        <v>495</v>
      </c>
    </row>
    <row r="619" spans="2:11" ht="12.75">
      <c r="B619" s="186">
        <v>2000</v>
      </c>
      <c r="C619" s="13" t="s">
        <v>0</v>
      </c>
      <c r="D619" s="1" t="s">
        <v>9</v>
      </c>
      <c r="E619" s="1" t="s">
        <v>282</v>
      </c>
      <c r="F619" s="251" t="s">
        <v>533</v>
      </c>
      <c r="G619" s="28" t="s">
        <v>509</v>
      </c>
      <c r="H619" s="5">
        <f t="shared" si="44"/>
        <v>-31000</v>
      </c>
      <c r="I619" s="23">
        <f t="shared" si="45"/>
        <v>4.040404040404041</v>
      </c>
      <c r="J619" s="23"/>
      <c r="K619" s="2">
        <v>495</v>
      </c>
    </row>
    <row r="620" spans="2:11" ht="12.75">
      <c r="B620" s="186">
        <v>3000</v>
      </c>
      <c r="C620" s="13" t="s">
        <v>0</v>
      </c>
      <c r="D620" s="1" t="s">
        <v>9</v>
      </c>
      <c r="E620" s="1" t="s">
        <v>282</v>
      </c>
      <c r="F620" s="251" t="s">
        <v>534</v>
      </c>
      <c r="G620" s="28" t="s">
        <v>485</v>
      </c>
      <c r="H620" s="5">
        <f t="shared" si="44"/>
        <v>-34000</v>
      </c>
      <c r="I620" s="23">
        <f t="shared" si="45"/>
        <v>6.0606060606060606</v>
      </c>
      <c r="J620" s="23"/>
      <c r="K620" s="2">
        <v>495</v>
      </c>
    </row>
    <row r="621" spans="2:11" ht="12.75">
      <c r="B621" s="186">
        <v>2000</v>
      </c>
      <c r="C621" s="13" t="s">
        <v>0</v>
      </c>
      <c r="D621" s="1" t="s">
        <v>9</v>
      </c>
      <c r="E621" s="1" t="s">
        <v>282</v>
      </c>
      <c r="F621" s="251" t="s">
        <v>535</v>
      </c>
      <c r="G621" s="28" t="s">
        <v>510</v>
      </c>
      <c r="H621" s="5">
        <f t="shared" si="44"/>
        <v>-36000</v>
      </c>
      <c r="I621" s="23">
        <f t="shared" si="45"/>
        <v>4.040404040404041</v>
      </c>
      <c r="J621" s="23"/>
      <c r="K621" s="2">
        <v>495</v>
      </c>
    </row>
    <row r="622" spans="2:11" ht="12.75">
      <c r="B622" s="186">
        <v>4000</v>
      </c>
      <c r="C622" s="13" t="s">
        <v>0</v>
      </c>
      <c r="D622" s="1" t="s">
        <v>9</v>
      </c>
      <c r="E622" s="1" t="s">
        <v>327</v>
      </c>
      <c r="F622" s="248" t="s">
        <v>536</v>
      </c>
      <c r="G622" s="28" t="s">
        <v>510</v>
      </c>
      <c r="H622" s="5">
        <f t="shared" si="44"/>
        <v>-40000</v>
      </c>
      <c r="I622" s="23">
        <f t="shared" si="45"/>
        <v>8.080808080808081</v>
      </c>
      <c r="J622" s="23"/>
      <c r="K622" s="2">
        <v>495</v>
      </c>
    </row>
    <row r="623" spans="1:11" s="47" customFormat="1" ht="12.75">
      <c r="A623" s="12"/>
      <c r="B623" s="187">
        <f>SUM(B608:B622)</f>
        <v>40000</v>
      </c>
      <c r="C623" s="12" t="s">
        <v>0</v>
      </c>
      <c r="D623" s="12"/>
      <c r="E623" s="12"/>
      <c r="F623" s="19"/>
      <c r="G623" s="19"/>
      <c r="H623" s="44">
        <v>0</v>
      </c>
      <c r="I623" s="46">
        <f t="shared" si="45"/>
        <v>80.8080808080808</v>
      </c>
      <c r="K623" s="2">
        <v>495</v>
      </c>
    </row>
    <row r="624" spans="2:11" ht="12.75">
      <c r="B624" s="186"/>
      <c r="H624" s="5">
        <f aca="true" t="shared" si="46" ref="H624:H633">H623-B624</f>
        <v>0</v>
      </c>
      <c r="I624" s="23">
        <f t="shared" si="45"/>
        <v>0</v>
      </c>
      <c r="K624" s="2">
        <v>495</v>
      </c>
    </row>
    <row r="625" spans="2:11" ht="12.75">
      <c r="B625" s="186"/>
      <c r="H625" s="5">
        <f t="shared" si="46"/>
        <v>0</v>
      </c>
      <c r="I625" s="23">
        <f t="shared" si="45"/>
        <v>0</v>
      </c>
      <c r="K625" s="2">
        <v>495</v>
      </c>
    </row>
    <row r="626" spans="2:11" ht="12.75">
      <c r="B626" s="186">
        <v>3000</v>
      </c>
      <c r="C626" s="1" t="s">
        <v>336</v>
      </c>
      <c r="D626" s="13" t="s">
        <v>9</v>
      </c>
      <c r="E626" s="1" t="s">
        <v>15</v>
      </c>
      <c r="F626" s="28" t="s">
        <v>537</v>
      </c>
      <c r="G626" s="28" t="s">
        <v>482</v>
      </c>
      <c r="H626" s="5">
        <f t="shared" si="46"/>
        <v>-3000</v>
      </c>
      <c r="I626" s="23">
        <f t="shared" si="45"/>
        <v>6.0606060606060606</v>
      </c>
      <c r="K626" s="2">
        <v>495</v>
      </c>
    </row>
    <row r="627" spans="2:11" ht="12.75">
      <c r="B627" s="186">
        <v>2000</v>
      </c>
      <c r="C627" s="1" t="s">
        <v>538</v>
      </c>
      <c r="D627" s="13" t="s">
        <v>9</v>
      </c>
      <c r="E627" s="1" t="s">
        <v>15</v>
      </c>
      <c r="F627" s="28" t="s">
        <v>539</v>
      </c>
      <c r="G627" s="28" t="s">
        <v>484</v>
      </c>
      <c r="H627" s="5">
        <f t="shared" si="46"/>
        <v>-5000</v>
      </c>
      <c r="I627" s="23">
        <f t="shared" si="45"/>
        <v>4.040404040404041</v>
      </c>
      <c r="K627" s="2">
        <v>495</v>
      </c>
    </row>
    <row r="628" spans="2:11" ht="12.75">
      <c r="B628" s="186">
        <v>2000</v>
      </c>
      <c r="C628" s="1" t="s">
        <v>540</v>
      </c>
      <c r="D628" s="13" t="s">
        <v>9</v>
      </c>
      <c r="E628" s="1" t="s">
        <v>15</v>
      </c>
      <c r="F628" s="28" t="s">
        <v>541</v>
      </c>
      <c r="G628" s="28" t="s">
        <v>254</v>
      </c>
      <c r="H628" s="5">
        <f t="shared" si="46"/>
        <v>-7000</v>
      </c>
      <c r="I628" s="23">
        <f t="shared" si="45"/>
        <v>4.040404040404041</v>
      </c>
      <c r="K628" s="2">
        <v>495</v>
      </c>
    </row>
    <row r="629" spans="2:11" ht="12.75">
      <c r="B629" s="186">
        <v>2000</v>
      </c>
      <c r="C629" s="1" t="s">
        <v>542</v>
      </c>
      <c r="D629" s="13" t="s">
        <v>9</v>
      </c>
      <c r="E629" s="1" t="s">
        <v>15</v>
      </c>
      <c r="F629" s="28" t="s">
        <v>541</v>
      </c>
      <c r="G629" s="28" t="s">
        <v>254</v>
      </c>
      <c r="H629" s="5">
        <f t="shared" si="46"/>
        <v>-9000</v>
      </c>
      <c r="I629" s="23">
        <f t="shared" si="45"/>
        <v>4.040404040404041</v>
      </c>
      <c r="K629" s="2">
        <v>495</v>
      </c>
    </row>
    <row r="630" spans="2:11" ht="12.75">
      <c r="B630" s="186">
        <v>2000</v>
      </c>
      <c r="C630" s="1" t="s">
        <v>543</v>
      </c>
      <c r="D630" s="13" t="s">
        <v>9</v>
      </c>
      <c r="E630" s="1" t="s">
        <v>15</v>
      </c>
      <c r="F630" s="28" t="s">
        <v>544</v>
      </c>
      <c r="G630" s="28" t="s">
        <v>483</v>
      </c>
      <c r="H630" s="5">
        <f t="shared" si="46"/>
        <v>-11000</v>
      </c>
      <c r="I630" s="23">
        <f t="shared" si="45"/>
        <v>4.040404040404041</v>
      </c>
      <c r="K630" s="2">
        <v>495</v>
      </c>
    </row>
    <row r="631" spans="2:11" ht="12.75">
      <c r="B631" s="186">
        <v>2000</v>
      </c>
      <c r="C631" s="1" t="s">
        <v>545</v>
      </c>
      <c r="D631" s="13" t="s">
        <v>9</v>
      </c>
      <c r="E631" s="1" t="s">
        <v>15</v>
      </c>
      <c r="F631" s="28" t="s">
        <v>541</v>
      </c>
      <c r="G631" s="28" t="s">
        <v>483</v>
      </c>
      <c r="H631" s="5">
        <f t="shared" si="46"/>
        <v>-13000</v>
      </c>
      <c r="I631" s="23">
        <f>+B631/K631</f>
        <v>4.040404040404041</v>
      </c>
      <c r="K631" s="2">
        <v>495</v>
      </c>
    </row>
    <row r="632" spans="2:11" ht="12.75">
      <c r="B632" s="186">
        <v>2000</v>
      </c>
      <c r="C632" s="1" t="s">
        <v>546</v>
      </c>
      <c r="D632" s="13" t="s">
        <v>9</v>
      </c>
      <c r="E632" s="1" t="s">
        <v>15</v>
      </c>
      <c r="F632" s="28" t="s">
        <v>547</v>
      </c>
      <c r="G632" s="28" t="s">
        <v>509</v>
      </c>
      <c r="H632" s="5">
        <f t="shared" si="46"/>
        <v>-15000</v>
      </c>
      <c r="I632" s="23">
        <f t="shared" si="45"/>
        <v>4.040404040404041</v>
      </c>
      <c r="K632" s="2">
        <v>495</v>
      </c>
    </row>
    <row r="633" spans="2:11" ht="12.75">
      <c r="B633" s="186">
        <v>3000</v>
      </c>
      <c r="C633" s="1" t="s">
        <v>342</v>
      </c>
      <c r="D633" s="13" t="s">
        <v>9</v>
      </c>
      <c r="E633" s="1" t="s">
        <v>15</v>
      </c>
      <c r="F633" s="28" t="s">
        <v>548</v>
      </c>
      <c r="G633" s="28" t="s">
        <v>485</v>
      </c>
      <c r="H633" s="5">
        <f t="shared" si="46"/>
        <v>-18000</v>
      </c>
      <c r="I633" s="23">
        <f t="shared" si="45"/>
        <v>6.0606060606060606</v>
      </c>
      <c r="K633" s="2">
        <v>495</v>
      </c>
    </row>
    <row r="634" spans="1:11" s="47" customFormat="1" ht="12.75">
      <c r="A634" s="12"/>
      <c r="B634" s="187">
        <f>SUM(B626:B633)</f>
        <v>18000</v>
      </c>
      <c r="C634" s="12" t="s">
        <v>16</v>
      </c>
      <c r="D634" s="12"/>
      <c r="E634" s="12"/>
      <c r="F634" s="19"/>
      <c r="G634" s="19"/>
      <c r="H634" s="44">
        <v>0</v>
      </c>
      <c r="I634" s="46">
        <f t="shared" si="45"/>
        <v>36.36363636363637</v>
      </c>
      <c r="K634" s="2">
        <v>495</v>
      </c>
    </row>
    <row r="635" spans="2:11" ht="12.75">
      <c r="B635" s="186"/>
      <c r="H635" s="5">
        <f aca="true" t="shared" si="47" ref="H635:H644">H634-B635</f>
        <v>0</v>
      </c>
      <c r="I635" s="23">
        <f t="shared" si="45"/>
        <v>0</v>
      </c>
      <c r="K635" s="2">
        <v>495</v>
      </c>
    </row>
    <row r="636" spans="2:11" ht="12.75">
      <c r="B636" s="186"/>
      <c r="H636" s="5">
        <f t="shared" si="47"/>
        <v>0</v>
      </c>
      <c r="I636" s="23">
        <f t="shared" si="45"/>
        <v>0</v>
      </c>
      <c r="K636" s="2">
        <v>495</v>
      </c>
    </row>
    <row r="637" spans="1:11" s="16" customFormat="1" ht="12.75">
      <c r="A637" s="13"/>
      <c r="B637" s="234">
        <v>1200</v>
      </c>
      <c r="C637" s="13" t="s">
        <v>17</v>
      </c>
      <c r="D637" s="13" t="s">
        <v>9</v>
      </c>
      <c r="E637" s="13" t="s">
        <v>18</v>
      </c>
      <c r="F637" s="31" t="s">
        <v>541</v>
      </c>
      <c r="G637" s="31" t="s">
        <v>64</v>
      </c>
      <c r="H637" s="30">
        <f t="shared" si="47"/>
        <v>-1200</v>
      </c>
      <c r="I637" s="23">
        <f t="shared" si="45"/>
        <v>2.4242424242424243</v>
      </c>
      <c r="K637" s="2">
        <v>495</v>
      </c>
    </row>
    <row r="638" spans="2:11" ht="12.75">
      <c r="B638" s="186">
        <v>1100</v>
      </c>
      <c r="C638" s="1" t="s">
        <v>17</v>
      </c>
      <c r="D638" s="13" t="s">
        <v>9</v>
      </c>
      <c r="E638" s="1" t="s">
        <v>18</v>
      </c>
      <c r="F638" s="28" t="s">
        <v>541</v>
      </c>
      <c r="G638" s="28" t="s">
        <v>482</v>
      </c>
      <c r="H638" s="5">
        <f t="shared" si="47"/>
        <v>-2300</v>
      </c>
      <c r="I638" s="23">
        <f t="shared" si="45"/>
        <v>2.2222222222222223</v>
      </c>
      <c r="K638" s="2">
        <v>495</v>
      </c>
    </row>
    <row r="639" spans="2:11" ht="12.75">
      <c r="B639" s="186">
        <v>1700</v>
      </c>
      <c r="C639" s="1" t="s">
        <v>17</v>
      </c>
      <c r="D639" s="13" t="s">
        <v>9</v>
      </c>
      <c r="E639" s="1" t="s">
        <v>18</v>
      </c>
      <c r="F639" s="28" t="s">
        <v>541</v>
      </c>
      <c r="G639" s="28" t="s">
        <v>484</v>
      </c>
      <c r="H639" s="5">
        <f t="shared" si="47"/>
        <v>-4000</v>
      </c>
      <c r="I639" s="23">
        <f t="shared" si="45"/>
        <v>3.4343434343434343</v>
      </c>
      <c r="K639" s="2">
        <v>495</v>
      </c>
    </row>
    <row r="640" spans="2:11" ht="12.75">
      <c r="B640" s="186">
        <v>1800</v>
      </c>
      <c r="C640" s="1" t="s">
        <v>17</v>
      </c>
      <c r="D640" s="13" t="s">
        <v>9</v>
      </c>
      <c r="E640" s="1" t="s">
        <v>18</v>
      </c>
      <c r="F640" s="28" t="s">
        <v>541</v>
      </c>
      <c r="G640" s="28" t="s">
        <v>254</v>
      </c>
      <c r="H640" s="5">
        <f t="shared" si="47"/>
        <v>-5800</v>
      </c>
      <c r="I640" s="23">
        <f t="shared" si="45"/>
        <v>3.6363636363636362</v>
      </c>
      <c r="K640" s="2">
        <v>495</v>
      </c>
    </row>
    <row r="641" spans="2:11" ht="12.75">
      <c r="B641" s="186">
        <v>1500</v>
      </c>
      <c r="C641" s="1" t="s">
        <v>17</v>
      </c>
      <c r="D641" s="13" t="s">
        <v>9</v>
      </c>
      <c r="E641" s="1" t="s">
        <v>18</v>
      </c>
      <c r="F641" s="28" t="s">
        <v>541</v>
      </c>
      <c r="G641" s="28" t="s">
        <v>251</v>
      </c>
      <c r="H641" s="5">
        <f t="shared" si="47"/>
        <v>-7300</v>
      </c>
      <c r="I641" s="23">
        <f t="shared" si="45"/>
        <v>3.0303030303030303</v>
      </c>
      <c r="K641" s="2">
        <v>495</v>
      </c>
    </row>
    <row r="642" spans="2:11" ht="12.75">
      <c r="B642" s="186">
        <v>1900</v>
      </c>
      <c r="C642" s="1" t="s">
        <v>17</v>
      </c>
      <c r="D642" s="13" t="s">
        <v>9</v>
      </c>
      <c r="E642" s="1" t="s">
        <v>18</v>
      </c>
      <c r="F642" s="28" t="s">
        <v>541</v>
      </c>
      <c r="G642" s="28" t="s">
        <v>483</v>
      </c>
      <c r="H642" s="5">
        <f t="shared" si="47"/>
        <v>-9200</v>
      </c>
      <c r="I642" s="23">
        <f t="shared" si="45"/>
        <v>3.8383838383838382</v>
      </c>
      <c r="K642" s="2">
        <v>495</v>
      </c>
    </row>
    <row r="643" spans="2:11" ht="12.75">
      <c r="B643" s="186">
        <v>1200</v>
      </c>
      <c r="C643" s="1" t="s">
        <v>17</v>
      </c>
      <c r="D643" s="13" t="s">
        <v>9</v>
      </c>
      <c r="E643" s="1" t="s">
        <v>18</v>
      </c>
      <c r="F643" s="28" t="s">
        <v>541</v>
      </c>
      <c r="G643" s="28" t="s">
        <v>509</v>
      </c>
      <c r="H643" s="5">
        <f t="shared" si="47"/>
        <v>-10400</v>
      </c>
      <c r="I643" s="23">
        <f t="shared" si="45"/>
        <v>2.4242424242424243</v>
      </c>
      <c r="K643" s="2">
        <v>495</v>
      </c>
    </row>
    <row r="644" spans="2:11" ht="12.75">
      <c r="B644" s="186">
        <v>500</v>
      </c>
      <c r="C644" s="1" t="s">
        <v>17</v>
      </c>
      <c r="D644" s="13" t="s">
        <v>9</v>
      </c>
      <c r="E644" s="1" t="s">
        <v>18</v>
      </c>
      <c r="F644" s="28" t="s">
        <v>541</v>
      </c>
      <c r="G644" s="28" t="s">
        <v>485</v>
      </c>
      <c r="H644" s="5">
        <f t="shared" si="47"/>
        <v>-10900</v>
      </c>
      <c r="I644" s="23">
        <f t="shared" si="45"/>
        <v>1.0101010101010102</v>
      </c>
      <c r="K644" s="2">
        <v>495</v>
      </c>
    </row>
    <row r="645" spans="1:11" s="47" customFormat="1" ht="12.75">
      <c r="A645" s="12"/>
      <c r="B645" s="187">
        <f>SUM(B637:B644)</f>
        <v>10900</v>
      </c>
      <c r="C645" s="12"/>
      <c r="D645" s="12"/>
      <c r="E645" s="12" t="s">
        <v>18</v>
      </c>
      <c r="F645" s="19"/>
      <c r="G645" s="19"/>
      <c r="H645" s="44">
        <v>0</v>
      </c>
      <c r="I645" s="46">
        <f t="shared" si="45"/>
        <v>22.02020202020202</v>
      </c>
      <c r="K645" s="2">
        <v>495</v>
      </c>
    </row>
    <row r="646" spans="2:11" ht="12.75">
      <c r="B646" s="186"/>
      <c r="H646" s="5">
        <f aca="true" t="shared" si="48" ref="H646:H653">H645-B646</f>
        <v>0</v>
      </c>
      <c r="I646" s="23">
        <f t="shared" si="45"/>
        <v>0</v>
      </c>
      <c r="K646" s="2">
        <v>495</v>
      </c>
    </row>
    <row r="647" spans="2:11" ht="12.75">
      <c r="B647" s="234"/>
      <c r="C647" s="13"/>
      <c r="D647" s="13"/>
      <c r="E647" s="13"/>
      <c r="F647" s="31"/>
      <c r="H647" s="5">
        <f t="shared" si="48"/>
        <v>0</v>
      </c>
      <c r="I647" s="23">
        <f t="shared" si="45"/>
        <v>0</v>
      </c>
      <c r="K647" s="2">
        <v>495</v>
      </c>
    </row>
    <row r="648" spans="2:11" ht="12.75">
      <c r="B648" s="186">
        <v>3000</v>
      </c>
      <c r="C648" s="1" t="s">
        <v>19</v>
      </c>
      <c r="D648" s="13" t="s">
        <v>9</v>
      </c>
      <c r="E648" s="1" t="s">
        <v>15</v>
      </c>
      <c r="F648" s="28" t="s">
        <v>549</v>
      </c>
      <c r="G648" s="28" t="s">
        <v>482</v>
      </c>
      <c r="H648" s="5">
        <f t="shared" si="48"/>
        <v>-3000</v>
      </c>
      <c r="I648" s="23">
        <f t="shared" si="45"/>
        <v>6.0606060606060606</v>
      </c>
      <c r="K648" s="2">
        <v>495</v>
      </c>
    </row>
    <row r="649" spans="2:11" ht="12.75">
      <c r="B649" s="186">
        <v>3000</v>
      </c>
      <c r="C649" s="1" t="s">
        <v>19</v>
      </c>
      <c r="D649" s="13" t="s">
        <v>9</v>
      </c>
      <c r="E649" s="1" t="s">
        <v>15</v>
      </c>
      <c r="F649" s="28" t="s">
        <v>550</v>
      </c>
      <c r="G649" s="28" t="s">
        <v>484</v>
      </c>
      <c r="H649" s="5">
        <f t="shared" si="48"/>
        <v>-6000</v>
      </c>
      <c r="I649" s="23">
        <f t="shared" si="45"/>
        <v>6.0606060606060606</v>
      </c>
      <c r="K649" s="2">
        <v>495</v>
      </c>
    </row>
    <row r="650" spans="2:11" ht="12.75">
      <c r="B650" s="186">
        <v>3000</v>
      </c>
      <c r="C650" s="1" t="s">
        <v>19</v>
      </c>
      <c r="D650" s="13" t="s">
        <v>9</v>
      </c>
      <c r="E650" s="1" t="s">
        <v>15</v>
      </c>
      <c r="F650" s="28" t="s">
        <v>541</v>
      </c>
      <c r="G650" s="28" t="s">
        <v>254</v>
      </c>
      <c r="H650" s="5">
        <f t="shared" si="48"/>
        <v>-9000</v>
      </c>
      <c r="I650" s="23">
        <f t="shared" si="45"/>
        <v>6.0606060606060606</v>
      </c>
      <c r="K650" s="2">
        <v>495</v>
      </c>
    </row>
    <row r="651" spans="2:11" ht="12.75">
      <c r="B651" s="186">
        <v>3000</v>
      </c>
      <c r="C651" s="1" t="s">
        <v>19</v>
      </c>
      <c r="D651" s="13" t="s">
        <v>9</v>
      </c>
      <c r="E651" s="1" t="s">
        <v>15</v>
      </c>
      <c r="F651" s="28" t="s">
        <v>541</v>
      </c>
      <c r="G651" s="28" t="s">
        <v>251</v>
      </c>
      <c r="H651" s="5">
        <f t="shared" si="48"/>
        <v>-12000</v>
      </c>
      <c r="I651" s="23">
        <f t="shared" si="45"/>
        <v>6.0606060606060606</v>
      </c>
      <c r="K651" s="2">
        <v>495</v>
      </c>
    </row>
    <row r="652" spans="2:11" ht="12.75">
      <c r="B652" s="186">
        <v>3000</v>
      </c>
      <c r="C652" s="1" t="s">
        <v>19</v>
      </c>
      <c r="D652" s="13" t="s">
        <v>9</v>
      </c>
      <c r="E652" s="1" t="s">
        <v>15</v>
      </c>
      <c r="F652" s="28" t="s">
        <v>551</v>
      </c>
      <c r="G652" s="28" t="s">
        <v>483</v>
      </c>
      <c r="H652" s="5">
        <f t="shared" si="48"/>
        <v>-15000</v>
      </c>
      <c r="I652" s="23">
        <f t="shared" si="45"/>
        <v>6.0606060606060606</v>
      </c>
      <c r="K652" s="2">
        <v>495</v>
      </c>
    </row>
    <row r="653" spans="1:11" s="16" customFormat="1" ht="12.75">
      <c r="A653" s="1"/>
      <c r="B653" s="186">
        <v>3000</v>
      </c>
      <c r="C653" s="1" t="s">
        <v>19</v>
      </c>
      <c r="D653" s="13" t="s">
        <v>9</v>
      </c>
      <c r="E653" s="1" t="s">
        <v>15</v>
      </c>
      <c r="F653" s="28" t="s">
        <v>552</v>
      </c>
      <c r="G653" s="28" t="s">
        <v>509</v>
      </c>
      <c r="H653" s="5">
        <f t="shared" si="48"/>
        <v>-18000</v>
      </c>
      <c r="I653" s="23">
        <f t="shared" si="45"/>
        <v>6.0606060606060606</v>
      </c>
      <c r="J653"/>
      <c r="K653" s="2">
        <v>495</v>
      </c>
    </row>
    <row r="654" spans="1:11" s="47" customFormat="1" ht="12.75">
      <c r="A654" s="12"/>
      <c r="B654" s="187">
        <f>SUM(B648:B653)</f>
        <v>18000</v>
      </c>
      <c r="C654" s="12" t="s">
        <v>19</v>
      </c>
      <c r="D654" s="12"/>
      <c r="E654" s="12"/>
      <c r="F654" s="19"/>
      <c r="G654" s="19"/>
      <c r="H654" s="44">
        <v>0</v>
      </c>
      <c r="I654" s="46">
        <f t="shared" si="45"/>
        <v>36.36363636363637</v>
      </c>
      <c r="K654" s="2">
        <v>495</v>
      </c>
    </row>
    <row r="655" spans="2:11" ht="12.75">
      <c r="B655" s="186"/>
      <c r="H655" s="5">
        <f aca="true" t="shared" si="49" ref="H655:H660">H654-B655</f>
        <v>0</v>
      </c>
      <c r="I655" s="23">
        <f t="shared" si="45"/>
        <v>0</v>
      </c>
      <c r="K655" s="2">
        <v>495</v>
      </c>
    </row>
    <row r="656" spans="2:11" ht="12.75">
      <c r="B656" s="186"/>
      <c r="H656" s="5">
        <f t="shared" si="49"/>
        <v>0</v>
      </c>
      <c r="I656" s="23">
        <f t="shared" si="45"/>
        <v>0</v>
      </c>
      <c r="K656" s="2">
        <v>495</v>
      </c>
    </row>
    <row r="657" spans="2:12" ht="12.75">
      <c r="B657" s="186">
        <v>1000</v>
      </c>
      <c r="C657" s="13" t="s">
        <v>317</v>
      </c>
      <c r="D657" s="13" t="s">
        <v>9</v>
      </c>
      <c r="E657" s="1" t="s">
        <v>318</v>
      </c>
      <c r="F657" s="28" t="s">
        <v>541</v>
      </c>
      <c r="G657" s="28" t="s">
        <v>484</v>
      </c>
      <c r="H657" s="5">
        <f t="shared" si="49"/>
        <v>-1000</v>
      </c>
      <c r="I657" s="23">
        <f t="shared" si="45"/>
        <v>2.0202020202020203</v>
      </c>
      <c r="K657" s="2">
        <v>495</v>
      </c>
      <c r="L657" s="41">
        <v>500</v>
      </c>
    </row>
    <row r="658" spans="2:11" ht="12.75">
      <c r="B658" s="186">
        <v>1000</v>
      </c>
      <c r="C658" s="13" t="s">
        <v>317</v>
      </c>
      <c r="D658" s="13" t="s">
        <v>9</v>
      </c>
      <c r="E658" s="1" t="s">
        <v>318</v>
      </c>
      <c r="F658" s="28" t="s">
        <v>541</v>
      </c>
      <c r="G658" s="28" t="s">
        <v>254</v>
      </c>
      <c r="H658" s="5">
        <f t="shared" si="49"/>
        <v>-2000</v>
      </c>
      <c r="I658" s="23">
        <f t="shared" si="45"/>
        <v>2.0202020202020203</v>
      </c>
      <c r="K658" s="2">
        <v>495</v>
      </c>
    </row>
    <row r="659" spans="2:11" ht="12.75">
      <c r="B659" s="186">
        <v>1000</v>
      </c>
      <c r="C659" s="13" t="s">
        <v>317</v>
      </c>
      <c r="D659" s="13" t="s">
        <v>9</v>
      </c>
      <c r="E659" s="1" t="s">
        <v>318</v>
      </c>
      <c r="F659" s="28" t="s">
        <v>541</v>
      </c>
      <c r="G659" s="28" t="s">
        <v>251</v>
      </c>
      <c r="H659" s="5">
        <f t="shared" si="49"/>
        <v>-3000</v>
      </c>
      <c r="I659" s="23">
        <f t="shared" si="45"/>
        <v>2.0202020202020203</v>
      </c>
      <c r="K659" s="2">
        <v>495</v>
      </c>
    </row>
    <row r="660" spans="2:11" ht="12.75">
      <c r="B660" s="186">
        <v>1000</v>
      </c>
      <c r="C660" s="13" t="s">
        <v>317</v>
      </c>
      <c r="D660" s="13" t="s">
        <v>9</v>
      </c>
      <c r="E660" s="1" t="s">
        <v>318</v>
      </c>
      <c r="F660" s="28" t="s">
        <v>541</v>
      </c>
      <c r="G660" s="28" t="s">
        <v>483</v>
      </c>
      <c r="H660" s="5">
        <f t="shared" si="49"/>
        <v>-4000</v>
      </c>
      <c r="I660" s="23">
        <f t="shared" si="45"/>
        <v>2.0202020202020203</v>
      </c>
      <c r="K660" s="2">
        <v>495</v>
      </c>
    </row>
    <row r="661" spans="1:11" s="47" customFormat="1" ht="12.75">
      <c r="A661" s="12"/>
      <c r="B661" s="187">
        <f>SUM(B657:B660)</f>
        <v>4000</v>
      </c>
      <c r="C661" s="12"/>
      <c r="D661" s="12"/>
      <c r="E661" s="12" t="s">
        <v>318</v>
      </c>
      <c r="F661" s="19"/>
      <c r="G661" s="19"/>
      <c r="H661" s="44">
        <v>0</v>
      </c>
      <c r="I661" s="46">
        <f t="shared" si="45"/>
        <v>8.080808080808081</v>
      </c>
      <c r="K661" s="2">
        <v>495</v>
      </c>
    </row>
    <row r="662" spans="2:11" ht="12.75">
      <c r="B662" s="186"/>
      <c r="H662" s="5">
        <f>H661-B662</f>
        <v>0</v>
      </c>
      <c r="I662" s="23">
        <f t="shared" si="45"/>
        <v>0</v>
      </c>
      <c r="K662" s="2">
        <v>495</v>
      </c>
    </row>
    <row r="663" spans="2:11" ht="12.75">
      <c r="B663" s="186"/>
      <c r="H663" s="5">
        <f>H662-B663</f>
        <v>0</v>
      </c>
      <c r="I663" s="23">
        <f t="shared" si="45"/>
        <v>0</v>
      </c>
      <c r="K663" s="2">
        <v>495</v>
      </c>
    </row>
    <row r="664" spans="2:11" ht="12.75">
      <c r="B664" s="186">
        <v>1000</v>
      </c>
      <c r="C664" s="13" t="s">
        <v>553</v>
      </c>
      <c r="D664" s="13" t="s">
        <v>9</v>
      </c>
      <c r="E664" s="1" t="s">
        <v>277</v>
      </c>
      <c r="F664" s="28" t="s">
        <v>541</v>
      </c>
      <c r="G664" s="28" t="s">
        <v>484</v>
      </c>
      <c r="H664" s="5">
        <f>H663-B664</f>
        <v>-1000</v>
      </c>
      <c r="I664" s="23">
        <f t="shared" si="45"/>
        <v>2.0202020202020203</v>
      </c>
      <c r="K664" s="2">
        <v>495</v>
      </c>
    </row>
    <row r="665" spans="1:11" s="47" customFormat="1" ht="12.75">
      <c r="A665" s="12"/>
      <c r="B665" s="187">
        <f>SUM(B664)</f>
        <v>1000</v>
      </c>
      <c r="C665" s="12"/>
      <c r="D665" s="12"/>
      <c r="E665" s="12" t="s">
        <v>277</v>
      </c>
      <c r="F665" s="19"/>
      <c r="G665" s="19"/>
      <c r="H665" s="44">
        <v>0</v>
      </c>
      <c r="I665" s="46">
        <f t="shared" si="45"/>
        <v>2.0202020202020203</v>
      </c>
      <c r="K665" s="2">
        <v>495</v>
      </c>
    </row>
    <row r="666" spans="2:11" ht="12.75">
      <c r="B666" s="186"/>
      <c r="H666" s="5">
        <f>H665-B666</f>
        <v>0</v>
      </c>
      <c r="I666" s="23">
        <f t="shared" si="45"/>
        <v>0</v>
      </c>
      <c r="K666" s="2">
        <v>495</v>
      </c>
    </row>
    <row r="667" spans="2:11" ht="12.75">
      <c r="B667" s="186"/>
      <c r="H667" s="5">
        <f>H666-B667</f>
        <v>0</v>
      </c>
      <c r="I667" s="23">
        <f t="shared" si="45"/>
        <v>0</v>
      </c>
      <c r="K667" s="2">
        <v>495</v>
      </c>
    </row>
    <row r="668" spans="2:11" ht="12.75">
      <c r="B668" s="186"/>
      <c r="H668" s="5">
        <f>H667-B668</f>
        <v>0</v>
      </c>
      <c r="I668" s="23">
        <f t="shared" si="45"/>
        <v>0</v>
      </c>
      <c r="K668" s="2">
        <v>495</v>
      </c>
    </row>
    <row r="669" spans="2:11" ht="12.75">
      <c r="B669" s="186"/>
      <c r="H669" s="5">
        <f>H668-B669</f>
        <v>0</v>
      </c>
      <c r="I669" s="23">
        <f t="shared" si="45"/>
        <v>0</v>
      </c>
      <c r="K669" s="2">
        <v>495</v>
      </c>
    </row>
    <row r="670" spans="1:11" s="47" customFormat="1" ht="12.75">
      <c r="A670" s="12"/>
      <c r="B670" s="187">
        <f>+B677+B685+B693+B699+B704+B712+B708</f>
        <v>44700</v>
      </c>
      <c r="C670" s="51" t="s">
        <v>81</v>
      </c>
      <c r="D670" s="54" t="s">
        <v>78</v>
      </c>
      <c r="E670" s="51" t="s">
        <v>79</v>
      </c>
      <c r="F670" s="52" t="s">
        <v>128</v>
      </c>
      <c r="G670" s="53" t="s">
        <v>141</v>
      </c>
      <c r="H670" s="44"/>
      <c r="I670" s="46">
        <f t="shared" si="45"/>
        <v>90.3030303030303</v>
      </c>
      <c r="J670" s="46"/>
      <c r="K670" s="2">
        <v>495</v>
      </c>
    </row>
    <row r="671" spans="2:11" ht="12.75">
      <c r="B671" s="234"/>
      <c r="C671" s="13"/>
      <c r="D671" s="13"/>
      <c r="E671" s="13"/>
      <c r="F671" s="31"/>
      <c r="H671" s="5">
        <f aca="true" t="shared" si="50" ref="H671:H676">H670-B671</f>
        <v>0</v>
      </c>
      <c r="I671" s="23">
        <f aca="true" t="shared" si="51" ref="I671:I734">+B671/K671</f>
        <v>0</v>
      </c>
      <c r="K671" s="2">
        <v>495</v>
      </c>
    </row>
    <row r="672" spans="2:11" ht="12.75">
      <c r="B672" s="186">
        <v>3000</v>
      </c>
      <c r="C672" s="13" t="s">
        <v>0</v>
      </c>
      <c r="D672" s="1" t="s">
        <v>9</v>
      </c>
      <c r="E672" s="1" t="s">
        <v>349</v>
      </c>
      <c r="F672" s="248" t="s">
        <v>554</v>
      </c>
      <c r="G672" s="28" t="s">
        <v>482</v>
      </c>
      <c r="H672" s="5">
        <f t="shared" si="50"/>
        <v>-3000</v>
      </c>
      <c r="I672" s="23">
        <f t="shared" si="51"/>
        <v>6.0606060606060606</v>
      </c>
      <c r="J672" s="23"/>
      <c r="K672" s="2">
        <v>495</v>
      </c>
    </row>
    <row r="673" spans="2:11" ht="12.75">
      <c r="B673" s="186">
        <v>3000</v>
      </c>
      <c r="C673" s="13" t="s">
        <v>0</v>
      </c>
      <c r="D673" s="1" t="s">
        <v>9</v>
      </c>
      <c r="E673" s="1" t="s">
        <v>349</v>
      </c>
      <c r="F673" s="248" t="s">
        <v>555</v>
      </c>
      <c r="G673" s="28" t="s">
        <v>484</v>
      </c>
      <c r="H673" s="5">
        <f t="shared" si="50"/>
        <v>-6000</v>
      </c>
      <c r="I673" s="23">
        <f t="shared" si="51"/>
        <v>6.0606060606060606</v>
      </c>
      <c r="J673" s="23"/>
      <c r="K673" s="2">
        <v>495</v>
      </c>
    </row>
    <row r="674" spans="2:11" ht="12.75">
      <c r="B674" s="186">
        <v>2000</v>
      </c>
      <c r="C674" s="13" t="s">
        <v>0</v>
      </c>
      <c r="D674" s="1" t="s">
        <v>9</v>
      </c>
      <c r="E674" s="1" t="s">
        <v>349</v>
      </c>
      <c r="F674" s="248" t="s">
        <v>556</v>
      </c>
      <c r="G674" s="28" t="s">
        <v>254</v>
      </c>
      <c r="H674" s="5">
        <f t="shared" si="50"/>
        <v>-8000</v>
      </c>
      <c r="I674" s="23">
        <f t="shared" si="51"/>
        <v>4.040404040404041</v>
      </c>
      <c r="J674" s="23"/>
      <c r="K674" s="2">
        <v>495</v>
      </c>
    </row>
    <row r="675" spans="2:11" ht="12.75">
      <c r="B675" s="186">
        <v>2000</v>
      </c>
      <c r="C675" s="13" t="s">
        <v>0</v>
      </c>
      <c r="D675" s="1" t="s">
        <v>9</v>
      </c>
      <c r="E675" s="1" t="s">
        <v>349</v>
      </c>
      <c r="F675" s="248" t="s">
        <v>557</v>
      </c>
      <c r="G675" s="28" t="s">
        <v>251</v>
      </c>
      <c r="H675" s="5">
        <f t="shared" si="50"/>
        <v>-10000</v>
      </c>
      <c r="I675" s="23">
        <f t="shared" si="51"/>
        <v>4.040404040404041</v>
      </c>
      <c r="J675" s="23"/>
      <c r="K675" s="2">
        <v>495</v>
      </c>
    </row>
    <row r="676" spans="1:11" s="16" customFormat="1" ht="12.75">
      <c r="A676" s="1"/>
      <c r="B676" s="186">
        <v>2000</v>
      </c>
      <c r="C676" s="13" t="s">
        <v>0</v>
      </c>
      <c r="D676" s="1" t="s">
        <v>9</v>
      </c>
      <c r="E676" s="1" t="s">
        <v>349</v>
      </c>
      <c r="F676" s="248" t="s">
        <v>558</v>
      </c>
      <c r="G676" s="28" t="s">
        <v>483</v>
      </c>
      <c r="H676" s="5">
        <f t="shared" si="50"/>
        <v>-12000</v>
      </c>
      <c r="I676" s="23">
        <f t="shared" si="51"/>
        <v>4.040404040404041</v>
      </c>
      <c r="J676" s="23"/>
      <c r="K676" s="2">
        <v>495</v>
      </c>
    </row>
    <row r="677" spans="1:11" s="47" customFormat="1" ht="12.75">
      <c r="A677" s="12"/>
      <c r="B677" s="187">
        <f>SUM(B672:B676)</f>
        <v>12000</v>
      </c>
      <c r="C677" s="12" t="s">
        <v>0</v>
      </c>
      <c r="D677" s="12"/>
      <c r="E677" s="12"/>
      <c r="F677" s="19"/>
      <c r="G677" s="19"/>
      <c r="H677" s="44">
        <v>0</v>
      </c>
      <c r="I677" s="46">
        <f t="shared" si="51"/>
        <v>24.242424242424242</v>
      </c>
      <c r="K677" s="2">
        <v>495</v>
      </c>
    </row>
    <row r="678" spans="2:11" ht="12.75">
      <c r="B678" s="186"/>
      <c r="H678" s="5">
        <f aca="true" t="shared" si="52" ref="H678:H684">H677-B678</f>
        <v>0</v>
      </c>
      <c r="I678" s="23">
        <f t="shared" si="51"/>
        <v>0</v>
      </c>
      <c r="K678" s="2">
        <v>495</v>
      </c>
    </row>
    <row r="679" spans="2:11" ht="12.75">
      <c r="B679" s="186"/>
      <c r="H679" s="5">
        <f t="shared" si="52"/>
        <v>0</v>
      </c>
      <c r="I679" s="23">
        <f t="shared" si="51"/>
        <v>0</v>
      </c>
      <c r="K679" s="2">
        <v>495</v>
      </c>
    </row>
    <row r="680" spans="2:12" ht="12.75">
      <c r="B680" s="186">
        <v>4900</v>
      </c>
      <c r="C680" s="1" t="s">
        <v>559</v>
      </c>
      <c r="D680" s="13" t="s">
        <v>9</v>
      </c>
      <c r="E680" s="1" t="s">
        <v>15</v>
      </c>
      <c r="F680" s="28" t="s">
        <v>560</v>
      </c>
      <c r="G680" s="28" t="s">
        <v>482</v>
      </c>
      <c r="H680" s="5">
        <f t="shared" si="52"/>
        <v>-4900</v>
      </c>
      <c r="I680" s="23">
        <f t="shared" si="51"/>
        <v>9.8989898989899</v>
      </c>
      <c r="K680" s="2">
        <v>495</v>
      </c>
      <c r="L680" s="41">
        <v>500</v>
      </c>
    </row>
    <row r="681" spans="2:11" ht="12.75">
      <c r="B681" s="186">
        <v>2500</v>
      </c>
      <c r="C681" s="1" t="s">
        <v>561</v>
      </c>
      <c r="D681" s="13" t="s">
        <v>9</v>
      </c>
      <c r="E681" s="1" t="s">
        <v>15</v>
      </c>
      <c r="F681" s="28" t="s">
        <v>562</v>
      </c>
      <c r="G681" s="28" t="s">
        <v>484</v>
      </c>
      <c r="H681" s="5">
        <f t="shared" si="52"/>
        <v>-7400</v>
      </c>
      <c r="I681" s="23">
        <f t="shared" si="51"/>
        <v>5.05050505050505</v>
      </c>
      <c r="K681" s="2">
        <v>495</v>
      </c>
    </row>
    <row r="682" spans="2:11" ht="12.75">
      <c r="B682" s="186">
        <v>1500</v>
      </c>
      <c r="C682" s="1" t="s">
        <v>563</v>
      </c>
      <c r="D682" s="13" t="s">
        <v>9</v>
      </c>
      <c r="E682" s="1" t="s">
        <v>15</v>
      </c>
      <c r="F682" s="28" t="s">
        <v>564</v>
      </c>
      <c r="G682" s="28" t="s">
        <v>251</v>
      </c>
      <c r="H682" s="5">
        <f t="shared" si="52"/>
        <v>-8900</v>
      </c>
      <c r="I682" s="23">
        <f t="shared" si="51"/>
        <v>3.0303030303030303</v>
      </c>
      <c r="K682" s="2">
        <v>495</v>
      </c>
    </row>
    <row r="683" spans="2:11" ht="12.75">
      <c r="B683" s="186">
        <v>2500</v>
      </c>
      <c r="C683" s="1" t="s">
        <v>565</v>
      </c>
      <c r="D683" s="13" t="s">
        <v>9</v>
      </c>
      <c r="E683" s="1" t="s">
        <v>15</v>
      </c>
      <c r="F683" s="28" t="s">
        <v>566</v>
      </c>
      <c r="G683" s="28" t="s">
        <v>251</v>
      </c>
      <c r="H683" s="5">
        <f t="shared" si="52"/>
        <v>-11400</v>
      </c>
      <c r="I683" s="23">
        <f t="shared" si="51"/>
        <v>5.05050505050505</v>
      </c>
      <c r="K683" s="2">
        <v>495</v>
      </c>
    </row>
    <row r="684" spans="2:11" ht="12.75">
      <c r="B684" s="186">
        <v>4900</v>
      </c>
      <c r="C684" s="1" t="s">
        <v>567</v>
      </c>
      <c r="D684" s="13" t="s">
        <v>9</v>
      </c>
      <c r="E684" s="1" t="s">
        <v>15</v>
      </c>
      <c r="F684" s="28" t="s">
        <v>568</v>
      </c>
      <c r="G684" s="28" t="s">
        <v>483</v>
      </c>
      <c r="H684" s="5">
        <f t="shared" si="52"/>
        <v>-16300</v>
      </c>
      <c r="I684" s="23">
        <f t="shared" si="51"/>
        <v>9.8989898989899</v>
      </c>
      <c r="K684" s="2">
        <v>495</v>
      </c>
    </row>
    <row r="685" spans="1:11" s="47" customFormat="1" ht="12.75">
      <c r="A685" s="12"/>
      <c r="B685" s="187">
        <f>SUM(B680:B684)</f>
        <v>16300</v>
      </c>
      <c r="C685" s="12" t="s">
        <v>16</v>
      </c>
      <c r="D685" s="12"/>
      <c r="E685" s="12"/>
      <c r="F685" s="19"/>
      <c r="G685" s="19"/>
      <c r="H685" s="44">
        <v>0</v>
      </c>
      <c r="I685" s="46">
        <f t="shared" si="51"/>
        <v>32.92929292929293</v>
      </c>
      <c r="K685" s="2">
        <v>495</v>
      </c>
    </row>
    <row r="686" spans="2:11" ht="12.75">
      <c r="B686" s="186"/>
      <c r="H686" s="5">
        <f aca="true" t="shared" si="53" ref="H686:H692">H685-B686</f>
        <v>0</v>
      </c>
      <c r="I686" s="23">
        <f t="shared" si="51"/>
        <v>0</v>
      </c>
      <c r="K686" s="2">
        <v>495</v>
      </c>
    </row>
    <row r="687" spans="2:11" ht="12.75">
      <c r="B687" s="186"/>
      <c r="H687" s="5">
        <f t="shared" si="53"/>
        <v>0</v>
      </c>
      <c r="I687" s="23">
        <f t="shared" si="51"/>
        <v>0</v>
      </c>
      <c r="K687" s="2">
        <v>495</v>
      </c>
    </row>
    <row r="688" spans="2:11" ht="12.75">
      <c r="B688" s="186">
        <v>1900</v>
      </c>
      <c r="C688" s="1" t="s">
        <v>17</v>
      </c>
      <c r="D688" s="13" t="s">
        <v>9</v>
      </c>
      <c r="E688" s="1" t="s">
        <v>18</v>
      </c>
      <c r="F688" s="28" t="s">
        <v>564</v>
      </c>
      <c r="G688" s="28" t="s">
        <v>482</v>
      </c>
      <c r="H688" s="5">
        <f t="shared" si="53"/>
        <v>-1900</v>
      </c>
      <c r="I688" s="23">
        <f t="shared" si="51"/>
        <v>3.8383838383838382</v>
      </c>
      <c r="K688" s="2">
        <v>495</v>
      </c>
    </row>
    <row r="689" spans="2:11" ht="12.75">
      <c r="B689" s="186">
        <v>1200</v>
      </c>
      <c r="C689" s="1" t="s">
        <v>17</v>
      </c>
      <c r="D689" s="13" t="s">
        <v>9</v>
      </c>
      <c r="E689" s="1" t="s">
        <v>18</v>
      </c>
      <c r="F689" s="28" t="s">
        <v>564</v>
      </c>
      <c r="G689" s="28" t="s">
        <v>484</v>
      </c>
      <c r="H689" s="5">
        <f t="shared" si="53"/>
        <v>-3100</v>
      </c>
      <c r="I689" s="23">
        <f t="shared" si="51"/>
        <v>2.4242424242424243</v>
      </c>
      <c r="K689" s="2">
        <v>495</v>
      </c>
    </row>
    <row r="690" spans="2:11" ht="12.75">
      <c r="B690" s="186">
        <v>1000</v>
      </c>
      <c r="C690" s="1" t="s">
        <v>17</v>
      </c>
      <c r="D690" s="13" t="s">
        <v>9</v>
      </c>
      <c r="E690" s="1" t="s">
        <v>18</v>
      </c>
      <c r="F690" s="28" t="s">
        <v>564</v>
      </c>
      <c r="G690" s="28" t="s">
        <v>254</v>
      </c>
      <c r="H690" s="5">
        <f t="shared" si="53"/>
        <v>-4100</v>
      </c>
      <c r="I690" s="23">
        <f t="shared" si="51"/>
        <v>2.0202020202020203</v>
      </c>
      <c r="K690" s="2">
        <v>495</v>
      </c>
    </row>
    <row r="691" spans="2:11" ht="12.75">
      <c r="B691" s="186">
        <v>1000</v>
      </c>
      <c r="C691" s="1" t="s">
        <v>17</v>
      </c>
      <c r="D691" s="13" t="s">
        <v>9</v>
      </c>
      <c r="E691" s="1" t="s">
        <v>18</v>
      </c>
      <c r="F691" s="28" t="s">
        <v>569</v>
      </c>
      <c r="G691" s="28" t="s">
        <v>251</v>
      </c>
      <c r="H691" s="5">
        <f t="shared" si="53"/>
        <v>-5100</v>
      </c>
      <c r="I691" s="23">
        <f t="shared" si="51"/>
        <v>2.0202020202020203</v>
      </c>
      <c r="K691" s="2">
        <v>495</v>
      </c>
    </row>
    <row r="692" spans="1:11" ht="12.75">
      <c r="A692" s="13"/>
      <c r="B692" s="234">
        <v>1500</v>
      </c>
      <c r="C692" s="13" t="s">
        <v>17</v>
      </c>
      <c r="D692" s="13" t="s">
        <v>9</v>
      </c>
      <c r="E692" s="13" t="s">
        <v>18</v>
      </c>
      <c r="F692" s="31" t="s">
        <v>564</v>
      </c>
      <c r="G692" s="31" t="s">
        <v>483</v>
      </c>
      <c r="H692" s="5">
        <f t="shared" si="53"/>
        <v>-6600</v>
      </c>
      <c r="I692" s="23">
        <f t="shared" si="51"/>
        <v>3.0303030303030303</v>
      </c>
      <c r="J692" s="16"/>
      <c r="K692" s="2">
        <v>495</v>
      </c>
    </row>
    <row r="693" spans="1:11" s="47" customFormat="1" ht="12.75">
      <c r="A693" s="12"/>
      <c r="B693" s="187">
        <f>SUM(B688:B692)</f>
        <v>6600</v>
      </c>
      <c r="C693" s="12"/>
      <c r="D693" s="12"/>
      <c r="E693" s="12" t="s">
        <v>18</v>
      </c>
      <c r="F693" s="19"/>
      <c r="G693" s="19"/>
      <c r="H693" s="44">
        <v>0</v>
      </c>
      <c r="I693" s="46">
        <f t="shared" si="51"/>
        <v>13.333333333333334</v>
      </c>
      <c r="K693" s="2">
        <v>495</v>
      </c>
    </row>
    <row r="694" spans="2:11" ht="12.75">
      <c r="B694" s="234"/>
      <c r="C694" s="13"/>
      <c r="D694" s="13"/>
      <c r="E694" s="13"/>
      <c r="F694" s="31"/>
      <c r="H694" s="5">
        <f>H693-B694</f>
        <v>0</v>
      </c>
      <c r="I694" s="23">
        <f t="shared" si="51"/>
        <v>0</v>
      </c>
      <c r="K694" s="2">
        <v>495</v>
      </c>
    </row>
    <row r="695" spans="2:11" ht="12.75">
      <c r="B695" s="186"/>
      <c r="D695" s="13"/>
      <c r="H695" s="5">
        <f>H694-B695</f>
        <v>0</v>
      </c>
      <c r="I695" s="23">
        <f t="shared" si="51"/>
        <v>0</v>
      </c>
      <c r="K695" s="2">
        <v>495</v>
      </c>
    </row>
    <row r="696" spans="2:11" ht="12.75">
      <c r="B696" s="186">
        <v>2500</v>
      </c>
      <c r="C696" s="1" t="s">
        <v>19</v>
      </c>
      <c r="D696" s="13" t="s">
        <v>9</v>
      </c>
      <c r="E696" s="1" t="s">
        <v>15</v>
      </c>
      <c r="F696" s="28" t="s">
        <v>570</v>
      </c>
      <c r="G696" s="28" t="s">
        <v>482</v>
      </c>
      <c r="H696" s="5">
        <f>H695-B696</f>
        <v>-2500</v>
      </c>
      <c r="I696" s="23">
        <f t="shared" si="51"/>
        <v>5.05050505050505</v>
      </c>
      <c r="K696" s="2">
        <v>495</v>
      </c>
    </row>
    <row r="697" spans="2:11" ht="12.75">
      <c r="B697" s="186">
        <v>1500</v>
      </c>
      <c r="C697" s="1" t="s">
        <v>19</v>
      </c>
      <c r="D697" s="13" t="s">
        <v>9</v>
      </c>
      <c r="E697" s="1" t="s">
        <v>15</v>
      </c>
      <c r="F697" s="28" t="s">
        <v>564</v>
      </c>
      <c r="G697" s="28" t="s">
        <v>484</v>
      </c>
      <c r="H697" s="5">
        <f>H696-B697</f>
        <v>-4000</v>
      </c>
      <c r="I697" s="23">
        <f t="shared" si="51"/>
        <v>3.0303030303030303</v>
      </c>
      <c r="K697" s="2">
        <v>495</v>
      </c>
    </row>
    <row r="698" spans="2:11" ht="12.75">
      <c r="B698" s="186">
        <v>1500</v>
      </c>
      <c r="C698" s="1" t="s">
        <v>19</v>
      </c>
      <c r="D698" s="13" t="s">
        <v>9</v>
      </c>
      <c r="E698" s="1" t="s">
        <v>15</v>
      </c>
      <c r="F698" s="28" t="s">
        <v>571</v>
      </c>
      <c r="G698" s="28" t="s">
        <v>254</v>
      </c>
      <c r="H698" s="5">
        <f>H697-B698</f>
        <v>-5500</v>
      </c>
      <c r="I698" s="23">
        <f t="shared" si="51"/>
        <v>3.0303030303030303</v>
      </c>
      <c r="K698" s="2">
        <v>495</v>
      </c>
    </row>
    <row r="699" spans="1:11" s="47" customFormat="1" ht="12.75">
      <c r="A699" s="12"/>
      <c r="B699" s="187">
        <f>SUM(B696:B698)</f>
        <v>5500</v>
      </c>
      <c r="C699" s="12" t="s">
        <v>19</v>
      </c>
      <c r="D699" s="12"/>
      <c r="E699" s="12"/>
      <c r="F699" s="19"/>
      <c r="G699" s="19"/>
      <c r="H699" s="44">
        <v>0</v>
      </c>
      <c r="I699" s="46">
        <f t="shared" si="51"/>
        <v>11.11111111111111</v>
      </c>
      <c r="K699" s="2">
        <v>495</v>
      </c>
    </row>
    <row r="700" spans="1:11" s="16" customFormat="1" ht="12.75">
      <c r="A700" s="13"/>
      <c r="B700" s="234"/>
      <c r="C700" s="13"/>
      <c r="D700" s="13"/>
      <c r="E700" s="13"/>
      <c r="F700" s="28"/>
      <c r="G700" s="31"/>
      <c r="H700" s="5">
        <f>H699-B700</f>
        <v>0</v>
      </c>
      <c r="I700" s="23">
        <f t="shared" si="51"/>
        <v>0</v>
      </c>
      <c r="K700" s="2">
        <v>495</v>
      </c>
    </row>
    <row r="701" spans="2:11" ht="12.75">
      <c r="B701" s="186"/>
      <c r="C701" s="13"/>
      <c r="D701" s="13"/>
      <c r="H701" s="5">
        <f>H700-B701</f>
        <v>0</v>
      </c>
      <c r="I701" s="23">
        <f t="shared" si="51"/>
        <v>0</v>
      </c>
      <c r="K701" s="2">
        <v>495</v>
      </c>
    </row>
    <row r="702" spans="2:11" ht="12.75">
      <c r="B702" s="234">
        <v>2000</v>
      </c>
      <c r="C702" s="13" t="s">
        <v>317</v>
      </c>
      <c r="D702" s="13" t="s">
        <v>9</v>
      </c>
      <c r="E702" s="1" t="s">
        <v>318</v>
      </c>
      <c r="F702" s="28" t="s">
        <v>564</v>
      </c>
      <c r="G702" s="28" t="s">
        <v>484</v>
      </c>
      <c r="H702" s="5">
        <f>H701-B702</f>
        <v>-2000</v>
      </c>
      <c r="I702" s="23">
        <f t="shared" si="51"/>
        <v>4.040404040404041</v>
      </c>
      <c r="K702" s="2">
        <v>495</v>
      </c>
    </row>
    <row r="703" spans="2:11" ht="12.75">
      <c r="B703" s="186">
        <v>1000</v>
      </c>
      <c r="C703" s="13" t="s">
        <v>317</v>
      </c>
      <c r="D703" s="13" t="s">
        <v>9</v>
      </c>
      <c r="E703" s="1" t="s">
        <v>318</v>
      </c>
      <c r="F703" s="28" t="s">
        <v>564</v>
      </c>
      <c r="G703" s="28" t="s">
        <v>254</v>
      </c>
      <c r="H703" s="5">
        <f>H702-B703</f>
        <v>-3000</v>
      </c>
      <c r="I703" s="23">
        <f t="shared" si="51"/>
        <v>2.0202020202020203</v>
      </c>
      <c r="K703" s="2">
        <v>495</v>
      </c>
    </row>
    <row r="704" spans="1:12" s="47" customFormat="1" ht="12.75">
      <c r="A704" s="12"/>
      <c r="B704" s="256">
        <f>SUM(B702:B703)</f>
        <v>3000</v>
      </c>
      <c r="C704" s="58"/>
      <c r="D704" s="58"/>
      <c r="E704" s="12" t="s">
        <v>318</v>
      </c>
      <c r="F704" s="19"/>
      <c r="G704" s="257"/>
      <c r="H704" s="44">
        <v>0</v>
      </c>
      <c r="I704" s="46">
        <f t="shared" si="51"/>
        <v>6.0606060606060606</v>
      </c>
      <c r="J704" s="58"/>
      <c r="K704" s="2">
        <v>495</v>
      </c>
      <c r="L704" s="258">
        <v>500</v>
      </c>
    </row>
    <row r="705" spans="2:11" ht="12.75">
      <c r="B705" s="186"/>
      <c r="H705" s="5">
        <f>H704-B705</f>
        <v>0</v>
      </c>
      <c r="I705" s="23">
        <f t="shared" si="51"/>
        <v>0</v>
      </c>
      <c r="K705" s="2">
        <v>495</v>
      </c>
    </row>
    <row r="706" spans="2:11" ht="12.75">
      <c r="B706" s="186"/>
      <c r="H706" s="5">
        <f>H705-B706</f>
        <v>0</v>
      </c>
      <c r="I706" s="23">
        <f t="shared" si="51"/>
        <v>0</v>
      </c>
      <c r="K706" s="2">
        <v>495</v>
      </c>
    </row>
    <row r="707" spans="2:11" ht="12.75">
      <c r="B707" s="186">
        <v>1000</v>
      </c>
      <c r="C707" s="1" t="s">
        <v>383</v>
      </c>
      <c r="D707" s="13" t="s">
        <v>9</v>
      </c>
      <c r="E707" s="1" t="s">
        <v>277</v>
      </c>
      <c r="F707" s="28" t="s">
        <v>564</v>
      </c>
      <c r="G707" s="28" t="s">
        <v>484</v>
      </c>
      <c r="H707" s="5">
        <f>H706-B707</f>
        <v>-1000</v>
      </c>
      <c r="I707" s="23">
        <f t="shared" si="51"/>
        <v>2.0202020202020203</v>
      </c>
      <c r="K707" s="2">
        <v>495</v>
      </c>
    </row>
    <row r="708" spans="1:11" s="47" customFormat="1" ht="12.75">
      <c r="A708" s="12"/>
      <c r="B708" s="187">
        <f>SUM(B707)</f>
        <v>1000</v>
      </c>
      <c r="C708" s="12"/>
      <c r="D708" s="12"/>
      <c r="E708" s="12" t="s">
        <v>277</v>
      </c>
      <c r="F708" s="19"/>
      <c r="G708" s="19"/>
      <c r="H708" s="44">
        <v>0</v>
      </c>
      <c r="I708" s="46">
        <f t="shared" si="51"/>
        <v>2.0202020202020203</v>
      </c>
      <c r="K708" s="2">
        <v>495</v>
      </c>
    </row>
    <row r="709" spans="2:11" ht="12.75">
      <c r="B709" s="186"/>
      <c r="H709" s="5">
        <f>H708-B709</f>
        <v>0</v>
      </c>
      <c r="I709" s="23">
        <f t="shared" si="51"/>
        <v>0</v>
      </c>
      <c r="K709" s="2">
        <v>495</v>
      </c>
    </row>
    <row r="710" spans="2:11" ht="12.75">
      <c r="B710" s="186"/>
      <c r="H710" s="5">
        <f>H709-B710</f>
        <v>0</v>
      </c>
      <c r="I710" s="23">
        <f t="shared" si="51"/>
        <v>0</v>
      </c>
      <c r="K710" s="2">
        <v>495</v>
      </c>
    </row>
    <row r="711" spans="1:11" s="16" customFormat="1" ht="12.75">
      <c r="A711" s="13"/>
      <c r="B711" s="234">
        <v>300</v>
      </c>
      <c r="C711" s="13" t="s">
        <v>572</v>
      </c>
      <c r="D711" s="13" t="s">
        <v>9</v>
      </c>
      <c r="E711" s="13" t="s">
        <v>573</v>
      </c>
      <c r="F711" s="31" t="s">
        <v>564</v>
      </c>
      <c r="G711" s="31" t="s">
        <v>482</v>
      </c>
      <c r="H711" s="30">
        <f>H710-B711</f>
        <v>-300</v>
      </c>
      <c r="I711" s="23">
        <f t="shared" si="51"/>
        <v>0.6060606060606061</v>
      </c>
      <c r="K711" s="2">
        <v>495</v>
      </c>
    </row>
    <row r="712" spans="1:11" s="47" customFormat="1" ht="12.75">
      <c r="A712" s="12"/>
      <c r="B712" s="187">
        <f>SUM(B711)</f>
        <v>300</v>
      </c>
      <c r="C712" s="12"/>
      <c r="D712" s="12"/>
      <c r="E712" s="12" t="s">
        <v>573</v>
      </c>
      <c r="F712" s="19"/>
      <c r="G712" s="19"/>
      <c r="H712" s="44">
        <v>0</v>
      </c>
      <c r="I712" s="46">
        <f t="shared" si="51"/>
        <v>0.6060606060606061</v>
      </c>
      <c r="K712" s="2">
        <v>495</v>
      </c>
    </row>
    <row r="713" spans="8:11" ht="12.75">
      <c r="H713" s="5">
        <f>H712-B713</f>
        <v>0</v>
      </c>
      <c r="I713" s="23">
        <f t="shared" si="51"/>
        <v>0</v>
      </c>
      <c r="K713" s="2">
        <v>495</v>
      </c>
    </row>
    <row r="714" spans="8:11" ht="12.75">
      <c r="H714" s="5">
        <f>H713-B714</f>
        <v>0</v>
      </c>
      <c r="I714" s="23">
        <f t="shared" si="51"/>
        <v>0</v>
      </c>
      <c r="K714" s="2">
        <v>495</v>
      </c>
    </row>
    <row r="715" spans="8:11" ht="12.75">
      <c r="H715" s="5">
        <f>H714-B715</f>
        <v>0</v>
      </c>
      <c r="I715" s="23">
        <f t="shared" si="51"/>
        <v>0</v>
      </c>
      <c r="K715" s="2">
        <v>495</v>
      </c>
    </row>
    <row r="716" spans="8:11" ht="12.75">
      <c r="H716" s="5">
        <f>H715-B716</f>
        <v>0</v>
      </c>
      <c r="I716" s="23">
        <f t="shared" si="51"/>
        <v>0</v>
      </c>
      <c r="K716" s="2">
        <v>495</v>
      </c>
    </row>
    <row r="717" spans="1:11" s="47" customFormat="1" ht="12.75">
      <c r="A717" s="12"/>
      <c r="B717" s="50">
        <f>+B723+B736+B743+B748+B755+B761</f>
        <v>66000</v>
      </c>
      <c r="C717" s="51" t="s">
        <v>82</v>
      </c>
      <c r="D717" s="54" t="s">
        <v>83</v>
      </c>
      <c r="E717" s="51" t="s">
        <v>59</v>
      </c>
      <c r="F717" s="52" t="s">
        <v>60</v>
      </c>
      <c r="G717" s="53" t="s">
        <v>24</v>
      </c>
      <c r="H717" s="44"/>
      <c r="I717" s="46">
        <f t="shared" si="51"/>
        <v>133.33333333333334</v>
      </c>
      <c r="J717" s="46"/>
      <c r="K717" s="2">
        <v>495</v>
      </c>
    </row>
    <row r="718" spans="2:11" ht="12.75">
      <c r="B718" s="30"/>
      <c r="C718" s="13"/>
      <c r="D718" s="13"/>
      <c r="E718" s="13"/>
      <c r="F718" s="31"/>
      <c r="H718" s="5">
        <f>H717-B718</f>
        <v>0</v>
      </c>
      <c r="I718" s="23">
        <f t="shared" si="51"/>
        <v>0</v>
      </c>
      <c r="K718" s="2">
        <v>495</v>
      </c>
    </row>
    <row r="719" spans="2:11" ht="12.75">
      <c r="B719" s="186">
        <v>5000</v>
      </c>
      <c r="C719" s="13" t="s">
        <v>0</v>
      </c>
      <c r="D719" s="1" t="s">
        <v>9</v>
      </c>
      <c r="E719" s="1" t="s">
        <v>257</v>
      </c>
      <c r="F719" s="248" t="s">
        <v>574</v>
      </c>
      <c r="G719" s="28" t="s">
        <v>482</v>
      </c>
      <c r="H719" s="5">
        <f>H718-B719</f>
        <v>-5000</v>
      </c>
      <c r="I719" s="23">
        <f t="shared" si="51"/>
        <v>10.1010101010101</v>
      </c>
      <c r="J719" s="23"/>
      <c r="K719" s="2">
        <v>495</v>
      </c>
    </row>
    <row r="720" spans="2:11" ht="12.75">
      <c r="B720" s="186">
        <v>5000</v>
      </c>
      <c r="C720" s="13" t="s">
        <v>0</v>
      </c>
      <c r="D720" s="1" t="s">
        <v>9</v>
      </c>
      <c r="E720" s="1" t="s">
        <v>257</v>
      </c>
      <c r="F720" s="248" t="s">
        <v>575</v>
      </c>
      <c r="G720" s="28" t="s">
        <v>484</v>
      </c>
      <c r="H720" s="5">
        <f>H719-B720</f>
        <v>-10000</v>
      </c>
      <c r="I720" s="23">
        <f t="shared" si="51"/>
        <v>10.1010101010101</v>
      </c>
      <c r="J720" s="23"/>
      <c r="K720" s="2">
        <v>495</v>
      </c>
    </row>
    <row r="721" spans="2:11" ht="12.75">
      <c r="B721" s="186">
        <v>5000</v>
      </c>
      <c r="C721" s="13" t="s">
        <v>0</v>
      </c>
      <c r="D721" s="1" t="s">
        <v>9</v>
      </c>
      <c r="E721" s="1" t="s">
        <v>257</v>
      </c>
      <c r="F721" s="248" t="s">
        <v>576</v>
      </c>
      <c r="G721" s="28" t="s">
        <v>254</v>
      </c>
      <c r="H721" s="5">
        <f>H720-B721</f>
        <v>-15000</v>
      </c>
      <c r="I721" s="23">
        <f t="shared" si="51"/>
        <v>10.1010101010101</v>
      </c>
      <c r="J721" s="23"/>
      <c r="K721" s="2">
        <v>495</v>
      </c>
    </row>
    <row r="722" spans="2:11" ht="12.75">
      <c r="B722" s="186">
        <v>5000</v>
      </c>
      <c r="C722" s="13" t="s">
        <v>0</v>
      </c>
      <c r="D722" s="1" t="s">
        <v>9</v>
      </c>
      <c r="E722" s="1" t="s">
        <v>257</v>
      </c>
      <c r="F722" s="248" t="s">
        <v>577</v>
      </c>
      <c r="G722" s="28" t="s">
        <v>251</v>
      </c>
      <c r="H722" s="5">
        <f>H721-B722</f>
        <v>-20000</v>
      </c>
      <c r="I722" s="23">
        <f t="shared" si="51"/>
        <v>10.1010101010101</v>
      </c>
      <c r="J722" s="23"/>
      <c r="K722" s="2">
        <v>495</v>
      </c>
    </row>
    <row r="723" spans="1:11" s="47" customFormat="1" ht="12.75">
      <c r="A723" s="12"/>
      <c r="B723" s="187">
        <f>SUM(B719:B722)</f>
        <v>20000</v>
      </c>
      <c r="C723" s="12" t="s">
        <v>0</v>
      </c>
      <c r="D723" s="12"/>
      <c r="E723" s="12"/>
      <c r="F723" s="19"/>
      <c r="G723" s="19"/>
      <c r="H723" s="44">
        <v>0</v>
      </c>
      <c r="I723" s="46">
        <f t="shared" si="51"/>
        <v>40.4040404040404</v>
      </c>
      <c r="K723" s="2">
        <v>495</v>
      </c>
    </row>
    <row r="724" spans="1:11" s="16" customFormat="1" ht="12.75">
      <c r="A724" s="13"/>
      <c r="B724" s="234"/>
      <c r="C724" s="13"/>
      <c r="D724" s="13"/>
      <c r="E724" s="13"/>
      <c r="F724" s="28"/>
      <c r="G724" s="31"/>
      <c r="H724" s="5">
        <f aca="true" t="shared" si="54" ref="H724:H735">H723-B724</f>
        <v>0</v>
      </c>
      <c r="I724" s="23">
        <f t="shared" si="51"/>
        <v>0</v>
      </c>
      <c r="K724" s="2">
        <v>495</v>
      </c>
    </row>
    <row r="725" spans="2:11" ht="12.75">
      <c r="B725" s="186"/>
      <c r="C725" s="13"/>
      <c r="D725" s="13"/>
      <c r="H725" s="5">
        <f t="shared" si="54"/>
        <v>0</v>
      </c>
      <c r="I725" s="23">
        <f t="shared" si="51"/>
        <v>0</v>
      </c>
      <c r="K725" s="2">
        <v>495</v>
      </c>
    </row>
    <row r="726" spans="2:11" ht="12.75">
      <c r="B726" s="186">
        <v>5000</v>
      </c>
      <c r="C726" s="1" t="s">
        <v>436</v>
      </c>
      <c r="D726" s="13" t="s">
        <v>9</v>
      </c>
      <c r="E726" s="1" t="s">
        <v>15</v>
      </c>
      <c r="F726" s="28" t="s">
        <v>578</v>
      </c>
      <c r="G726" s="28" t="s">
        <v>482</v>
      </c>
      <c r="H726" s="5">
        <f t="shared" si="54"/>
        <v>-5000</v>
      </c>
      <c r="I726" s="23">
        <f t="shared" si="51"/>
        <v>10.1010101010101</v>
      </c>
      <c r="K726" s="2">
        <v>495</v>
      </c>
    </row>
    <row r="727" spans="2:11" ht="12.75">
      <c r="B727" s="186">
        <v>1000</v>
      </c>
      <c r="C727" s="1" t="s">
        <v>579</v>
      </c>
      <c r="D727" s="13" t="s">
        <v>9</v>
      </c>
      <c r="E727" s="1" t="s">
        <v>15</v>
      </c>
      <c r="F727" s="28" t="s">
        <v>250</v>
      </c>
      <c r="G727" s="28" t="s">
        <v>484</v>
      </c>
      <c r="H727" s="5">
        <f t="shared" si="54"/>
        <v>-6000</v>
      </c>
      <c r="I727" s="23">
        <f t="shared" si="51"/>
        <v>2.0202020202020203</v>
      </c>
      <c r="K727" s="2">
        <v>495</v>
      </c>
    </row>
    <row r="728" spans="2:12" ht="12.75">
      <c r="B728" s="186">
        <v>1000</v>
      </c>
      <c r="C728" s="1" t="s">
        <v>579</v>
      </c>
      <c r="D728" s="13" t="s">
        <v>9</v>
      </c>
      <c r="E728" s="1" t="s">
        <v>15</v>
      </c>
      <c r="F728" s="28" t="s">
        <v>250</v>
      </c>
      <c r="G728" s="28" t="s">
        <v>484</v>
      </c>
      <c r="H728" s="5">
        <f t="shared" si="54"/>
        <v>-7000</v>
      </c>
      <c r="I728" s="23">
        <f t="shared" si="51"/>
        <v>2.0202020202020203</v>
      </c>
      <c r="K728" s="2">
        <v>495</v>
      </c>
      <c r="L728" s="41">
        <v>500</v>
      </c>
    </row>
    <row r="729" spans="2:11" ht="12.75">
      <c r="B729" s="186">
        <v>1000</v>
      </c>
      <c r="C729" s="1" t="s">
        <v>269</v>
      </c>
      <c r="D729" s="13" t="s">
        <v>9</v>
      </c>
      <c r="E729" s="1" t="s">
        <v>15</v>
      </c>
      <c r="F729" s="28" t="s">
        <v>250</v>
      </c>
      <c r="G729" s="28" t="s">
        <v>484</v>
      </c>
      <c r="H729" s="5">
        <f t="shared" si="54"/>
        <v>-8000</v>
      </c>
      <c r="I729" s="23">
        <f t="shared" si="51"/>
        <v>2.0202020202020203</v>
      </c>
      <c r="K729" s="2">
        <v>495</v>
      </c>
    </row>
    <row r="730" spans="2:11" ht="12.75">
      <c r="B730" s="186">
        <v>1000</v>
      </c>
      <c r="C730" s="1" t="s">
        <v>269</v>
      </c>
      <c r="D730" s="13" t="s">
        <v>9</v>
      </c>
      <c r="E730" s="1" t="s">
        <v>15</v>
      </c>
      <c r="F730" s="28" t="s">
        <v>250</v>
      </c>
      <c r="G730" s="28" t="s">
        <v>484</v>
      </c>
      <c r="H730" s="5">
        <f t="shared" si="54"/>
        <v>-9000</v>
      </c>
      <c r="I730" s="23">
        <f t="shared" si="51"/>
        <v>2.0202020202020203</v>
      </c>
      <c r="K730" s="2">
        <v>495</v>
      </c>
    </row>
    <row r="731" spans="2:11" ht="12.75">
      <c r="B731" s="186">
        <v>1000</v>
      </c>
      <c r="C731" s="1" t="s">
        <v>449</v>
      </c>
      <c r="D731" s="13" t="s">
        <v>9</v>
      </c>
      <c r="E731" s="1" t="s">
        <v>15</v>
      </c>
      <c r="F731" s="28" t="s">
        <v>250</v>
      </c>
      <c r="G731" s="28" t="s">
        <v>254</v>
      </c>
      <c r="H731" s="5">
        <f t="shared" si="54"/>
        <v>-10000</v>
      </c>
      <c r="I731" s="23">
        <f t="shared" si="51"/>
        <v>2.0202020202020203</v>
      </c>
      <c r="K731" s="2">
        <v>495</v>
      </c>
    </row>
    <row r="732" spans="2:11" ht="12.75">
      <c r="B732" s="186">
        <v>2000</v>
      </c>
      <c r="C732" s="1" t="s">
        <v>579</v>
      </c>
      <c r="D732" s="13" t="s">
        <v>9</v>
      </c>
      <c r="E732" s="1" t="s">
        <v>15</v>
      </c>
      <c r="F732" s="28" t="s">
        <v>250</v>
      </c>
      <c r="G732" s="28" t="s">
        <v>254</v>
      </c>
      <c r="H732" s="5">
        <f t="shared" si="54"/>
        <v>-12000</v>
      </c>
      <c r="I732" s="23">
        <f t="shared" si="51"/>
        <v>4.040404040404041</v>
      </c>
      <c r="K732" s="2">
        <v>495</v>
      </c>
    </row>
    <row r="733" spans="2:11" ht="12.75">
      <c r="B733" s="186">
        <v>500</v>
      </c>
      <c r="C733" s="1" t="s">
        <v>269</v>
      </c>
      <c r="D733" s="13" t="s">
        <v>9</v>
      </c>
      <c r="E733" s="1" t="s">
        <v>15</v>
      </c>
      <c r="F733" s="28" t="s">
        <v>250</v>
      </c>
      <c r="G733" s="28" t="s">
        <v>254</v>
      </c>
      <c r="H733" s="5">
        <f t="shared" si="54"/>
        <v>-12500</v>
      </c>
      <c r="I733" s="23">
        <f t="shared" si="51"/>
        <v>1.0101010101010102</v>
      </c>
      <c r="K733" s="2">
        <v>495</v>
      </c>
    </row>
    <row r="734" spans="2:11" ht="12.75">
      <c r="B734" s="128">
        <v>500</v>
      </c>
      <c r="C734" s="59" t="s">
        <v>249</v>
      </c>
      <c r="D734" s="13" t="s">
        <v>9</v>
      </c>
      <c r="E734" s="1" t="s">
        <v>15</v>
      </c>
      <c r="F734" s="28" t="s">
        <v>250</v>
      </c>
      <c r="G734" s="28" t="s">
        <v>251</v>
      </c>
      <c r="H734" s="5">
        <f t="shared" si="54"/>
        <v>-13000</v>
      </c>
      <c r="I734" s="23">
        <f t="shared" si="51"/>
        <v>1.0101010101010102</v>
      </c>
      <c r="K734" s="2">
        <v>495</v>
      </c>
    </row>
    <row r="735" spans="2:11" ht="12.75">
      <c r="B735" s="186">
        <v>5000</v>
      </c>
      <c r="C735" s="59" t="s">
        <v>451</v>
      </c>
      <c r="D735" s="13" t="s">
        <v>9</v>
      </c>
      <c r="E735" s="1" t="s">
        <v>15</v>
      </c>
      <c r="F735" s="28" t="s">
        <v>580</v>
      </c>
      <c r="G735" s="28" t="s">
        <v>251</v>
      </c>
      <c r="H735" s="5">
        <f t="shared" si="54"/>
        <v>-18000</v>
      </c>
      <c r="I735" s="23">
        <f aca="true" t="shared" si="55" ref="I735:I798">+B735/K735</f>
        <v>10.1010101010101</v>
      </c>
      <c r="K735" s="2">
        <v>495</v>
      </c>
    </row>
    <row r="736" spans="1:11" s="47" customFormat="1" ht="12.75">
      <c r="A736" s="12"/>
      <c r="B736" s="44">
        <f>SUM(B726:B735)</f>
        <v>18000</v>
      </c>
      <c r="C736" s="12" t="s">
        <v>16</v>
      </c>
      <c r="D736" s="12"/>
      <c r="E736" s="12"/>
      <c r="F736" s="19"/>
      <c r="G736" s="19"/>
      <c r="H736" s="44">
        <v>0</v>
      </c>
      <c r="I736" s="46">
        <f t="shared" si="55"/>
        <v>36.36363636363637</v>
      </c>
      <c r="K736" s="2">
        <v>495</v>
      </c>
    </row>
    <row r="737" spans="8:11" ht="12.75">
      <c r="H737" s="5">
        <f aca="true" t="shared" si="56" ref="H737:H742">H736-B737</f>
        <v>0</v>
      </c>
      <c r="I737" s="23">
        <f t="shared" si="55"/>
        <v>0</v>
      </c>
      <c r="K737" s="2">
        <v>495</v>
      </c>
    </row>
    <row r="738" spans="8:11" ht="12.75">
      <c r="H738" s="5">
        <f t="shared" si="56"/>
        <v>0</v>
      </c>
      <c r="I738" s="23">
        <f t="shared" si="55"/>
        <v>0</v>
      </c>
      <c r="K738" s="2">
        <v>495</v>
      </c>
    </row>
    <row r="739" spans="2:11" ht="12.75">
      <c r="B739" s="186">
        <v>2000</v>
      </c>
      <c r="C739" s="1" t="s">
        <v>17</v>
      </c>
      <c r="D739" s="13" t="s">
        <v>9</v>
      </c>
      <c r="E739" s="1" t="s">
        <v>18</v>
      </c>
      <c r="F739" s="28" t="s">
        <v>250</v>
      </c>
      <c r="G739" s="28" t="s">
        <v>482</v>
      </c>
      <c r="H739" s="5">
        <f t="shared" si="56"/>
        <v>-2000</v>
      </c>
      <c r="I739" s="23">
        <f t="shared" si="55"/>
        <v>4.040404040404041</v>
      </c>
      <c r="K739" s="2">
        <v>495</v>
      </c>
    </row>
    <row r="740" spans="2:11" ht="12.75">
      <c r="B740" s="186">
        <v>2000</v>
      </c>
      <c r="C740" s="1" t="s">
        <v>17</v>
      </c>
      <c r="D740" s="13" t="s">
        <v>9</v>
      </c>
      <c r="E740" s="1" t="s">
        <v>18</v>
      </c>
      <c r="F740" s="28" t="s">
        <v>250</v>
      </c>
      <c r="G740" s="28" t="s">
        <v>484</v>
      </c>
      <c r="H740" s="5">
        <f t="shared" si="56"/>
        <v>-4000</v>
      </c>
      <c r="I740" s="23">
        <f t="shared" si="55"/>
        <v>4.040404040404041</v>
      </c>
      <c r="K740" s="2">
        <v>495</v>
      </c>
    </row>
    <row r="741" spans="2:11" ht="12.75">
      <c r="B741" s="186">
        <v>2000</v>
      </c>
      <c r="C741" s="1" t="s">
        <v>17</v>
      </c>
      <c r="D741" s="13" t="s">
        <v>9</v>
      </c>
      <c r="E741" s="1" t="s">
        <v>18</v>
      </c>
      <c r="F741" s="28" t="s">
        <v>250</v>
      </c>
      <c r="G741" s="28" t="s">
        <v>254</v>
      </c>
      <c r="H741" s="5">
        <f t="shared" si="56"/>
        <v>-6000</v>
      </c>
      <c r="I741" s="23">
        <f t="shared" si="55"/>
        <v>4.040404040404041</v>
      </c>
      <c r="K741" s="2">
        <v>495</v>
      </c>
    </row>
    <row r="742" spans="2:11" ht="12.75">
      <c r="B742" s="186">
        <v>1000</v>
      </c>
      <c r="C742" s="1" t="s">
        <v>17</v>
      </c>
      <c r="D742" s="13" t="s">
        <v>9</v>
      </c>
      <c r="E742" s="1" t="s">
        <v>18</v>
      </c>
      <c r="F742" s="28" t="s">
        <v>250</v>
      </c>
      <c r="G742" s="28" t="s">
        <v>251</v>
      </c>
      <c r="H742" s="5">
        <f t="shared" si="56"/>
        <v>-7000</v>
      </c>
      <c r="I742" s="23">
        <f t="shared" si="55"/>
        <v>2.0202020202020203</v>
      </c>
      <c r="K742" s="2">
        <v>495</v>
      </c>
    </row>
    <row r="743" spans="1:11" s="260" customFormat="1" ht="12.75">
      <c r="A743" s="253"/>
      <c r="B743" s="187">
        <f>SUM(B739:B742)</f>
        <v>7000</v>
      </c>
      <c r="C743" s="253"/>
      <c r="D743" s="253"/>
      <c r="E743" s="253" t="s">
        <v>18</v>
      </c>
      <c r="F743" s="245"/>
      <c r="G743" s="245"/>
      <c r="H743" s="259">
        <v>0</v>
      </c>
      <c r="I743" s="46">
        <f t="shared" si="55"/>
        <v>14.141414141414142</v>
      </c>
      <c r="K743" s="2">
        <v>495</v>
      </c>
    </row>
    <row r="744" spans="2:11" ht="12.75">
      <c r="B744" s="234"/>
      <c r="D744" s="13"/>
      <c r="G744" s="32"/>
      <c r="H744" s="5">
        <v>0</v>
      </c>
      <c r="I744" s="23">
        <f t="shared" si="55"/>
        <v>0</v>
      </c>
      <c r="K744" s="2">
        <v>495</v>
      </c>
    </row>
    <row r="745" spans="2:11" ht="12.75">
      <c r="B745" s="234"/>
      <c r="C745" s="34"/>
      <c r="D745" s="13"/>
      <c r="E745" s="34"/>
      <c r="G745" s="32"/>
      <c r="H745" s="5">
        <f>H744-B745</f>
        <v>0</v>
      </c>
      <c r="I745" s="23">
        <f t="shared" si="55"/>
        <v>0</v>
      </c>
      <c r="K745" s="2">
        <v>495</v>
      </c>
    </row>
    <row r="746" spans="2:11" ht="12.75">
      <c r="B746" s="186">
        <v>5000</v>
      </c>
      <c r="C746" s="1" t="s">
        <v>19</v>
      </c>
      <c r="D746" s="13" t="s">
        <v>9</v>
      </c>
      <c r="E746" s="1" t="s">
        <v>15</v>
      </c>
      <c r="F746" s="28" t="s">
        <v>581</v>
      </c>
      <c r="G746" s="28" t="s">
        <v>482</v>
      </c>
      <c r="H746" s="5">
        <f>H745-B746</f>
        <v>-5000</v>
      </c>
      <c r="I746" s="23">
        <f t="shared" si="55"/>
        <v>10.1010101010101</v>
      </c>
      <c r="K746" s="2">
        <v>495</v>
      </c>
    </row>
    <row r="747" spans="2:11" ht="12.75">
      <c r="B747" s="186">
        <v>5000</v>
      </c>
      <c r="C747" s="1" t="s">
        <v>19</v>
      </c>
      <c r="D747" s="13" t="s">
        <v>9</v>
      </c>
      <c r="E747" s="1" t="s">
        <v>15</v>
      </c>
      <c r="F747" s="28" t="s">
        <v>581</v>
      </c>
      <c r="G747" s="28" t="s">
        <v>484</v>
      </c>
      <c r="H747" s="5">
        <f>H746-B747</f>
        <v>-10000</v>
      </c>
      <c r="I747" s="23">
        <f t="shared" si="55"/>
        <v>10.1010101010101</v>
      </c>
      <c r="K747" s="2">
        <v>495</v>
      </c>
    </row>
    <row r="748" spans="1:11" s="47" customFormat="1" ht="12.75">
      <c r="A748" s="12"/>
      <c r="B748" s="187">
        <f>SUM(B746:B747)</f>
        <v>10000</v>
      </c>
      <c r="C748" s="12" t="s">
        <v>19</v>
      </c>
      <c r="D748" s="12"/>
      <c r="E748" s="12"/>
      <c r="F748" s="19"/>
      <c r="G748" s="19"/>
      <c r="H748" s="44">
        <v>0</v>
      </c>
      <c r="I748" s="46">
        <f t="shared" si="55"/>
        <v>20.2020202020202</v>
      </c>
      <c r="K748" s="2">
        <v>495</v>
      </c>
    </row>
    <row r="749" spans="2:11" ht="12.75">
      <c r="B749" s="186"/>
      <c r="C749" s="13"/>
      <c r="D749" s="13"/>
      <c r="H749" s="5">
        <f aca="true" t="shared" si="57" ref="H749:H754">H748-B749</f>
        <v>0</v>
      </c>
      <c r="I749" s="23">
        <f t="shared" si="55"/>
        <v>0</v>
      </c>
      <c r="K749" s="2">
        <v>495</v>
      </c>
    </row>
    <row r="750" spans="2:11" ht="12.75">
      <c r="B750" s="186"/>
      <c r="H750" s="5">
        <f t="shared" si="57"/>
        <v>0</v>
      </c>
      <c r="I750" s="23">
        <f t="shared" si="55"/>
        <v>0</v>
      </c>
      <c r="K750" s="2">
        <v>495</v>
      </c>
    </row>
    <row r="751" spans="2:11" ht="12.75">
      <c r="B751" s="186">
        <v>2000</v>
      </c>
      <c r="C751" s="1" t="s">
        <v>20</v>
      </c>
      <c r="D751" s="13" t="s">
        <v>9</v>
      </c>
      <c r="E751" s="1" t="s">
        <v>15</v>
      </c>
      <c r="F751" s="28" t="s">
        <v>250</v>
      </c>
      <c r="G751" s="28" t="s">
        <v>482</v>
      </c>
      <c r="H751" s="5">
        <f t="shared" si="57"/>
        <v>-2000</v>
      </c>
      <c r="I751" s="23">
        <f t="shared" si="55"/>
        <v>4.040404040404041</v>
      </c>
      <c r="K751" s="2">
        <v>495</v>
      </c>
    </row>
    <row r="752" spans="2:12" ht="12.75">
      <c r="B752" s="186">
        <v>2000</v>
      </c>
      <c r="C752" s="1" t="s">
        <v>20</v>
      </c>
      <c r="D752" s="13" t="s">
        <v>9</v>
      </c>
      <c r="E752" s="1" t="s">
        <v>15</v>
      </c>
      <c r="F752" s="28" t="s">
        <v>250</v>
      </c>
      <c r="G752" s="28" t="s">
        <v>484</v>
      </c>
      <c r="H752" s="5">
        <f t="shared" si="57"/>
        <v>-4000</v>
      </c>
      <c r="I752" s="23">
        <f t="shared" si="55"/>
        <v>4.040404040404041</v>
      </c>
      <c r="K752" s="2">
        <v>495</v>
      </c>
      <c r="L752" s="41">
        <v>500</v>
      </c>
    </row>
    <row r="753" spans="2:11" ht="12.75">
      <c r="B753" s="186">
        <v>2000</v>
      </c>
      <c r="C753" s="1" t="s">
        <v>20</v>
      </c>
      <c r="D753" s="13" t="s">
        <v>9</v>
      </c>
      <c r="E753" s="1" t="s">
        <v>15</v>
      </c>
      <c r="F753" s="28" t="s">
        <v>250</v>
      </c>
      <c r="G753" s="28" t="s">
        <v>254</v>
      </c>
      <c r="H753" s="5">
        <f t="shared" si="57"/>
        <v>-6000</v>
      </c>
      <c r="I753" s="23">
        <f t="shared" si="55"/>
        <v>4.040404040404041</v>
      </c>
      <c r="K753" s="2">
        <v>495</v>
      </c>
    </row>
    <row r="754" spans="2:11" ht="12.75">
      <c r="B754" s="254">
        <v>2000</v>
      </c>
      <c r="C754" s="1" t="s">
        <v>20</v>
      </c>
      <c r="D754" s="13" t="s">
        <v>9</v>
      </c>
      <c r="E754" s="1" t="s">
        <v>15</v>
      </c>
      <c r="F754" s="28" t="s">
        <v>250</v>
      </c>
      <c r="G754" s="28" t="s">
        <v>251</v>
      </c>
      <c r="H754" s="5">
        <f t="shared" si="57"/>
        <v>-8000</v>
      </c>
      <c r="I754" s="23">
        <f t="shared" si="55"/>
        <v>4.040404040404041</v>
      </c>
      <c r="K754" s="2">
        <v>495</v>
      </c>
    </row>
    <row r="755" spans="1:11" s="47" customFormat="1" ht="12.75">
      <c r="A755" s="12"/>
      <c r="B755" s="187">
        <f>SUM(B751:B754)</f>
        <v>8000</v>
      </c>
      <c r="C755" s="12" t="s">
        <v>20</v>
      </c>
      <c r="D755" s="12"/>
      <c r="E755" s="12"/>
      <c r="F755" s="19"/>
      <c r="G755" s="19"/>
      <c r="H755" s="44">
        <v>0</v>
      </c>
      <c r="I755" s="46">
        <f t="shared" si="55"/>
        <v>16.161616161616163</v>
      </c>
      <c r="K755" s="2">
        <v>495</v>
      </c>
    </row>
    <row r="756" spans="2:11" ht="12.75">
      <c r="B756" s="186"/>
      <c r="H756" s="5">
        <f>H755-B756</f>
        <v>0</v>
      </c>
      <c r="I756" s="23">
        <f t="shared" si="55"/>
        <v>0</v>
      </c>
      <c r="K756" s="2">
        <v>495</v>
      </c>
    </row>
    <row r="757" spans="2:11" ht="12.75">
      <c r="B757" s="186"/>
      <c r="H757" s="5">
        <f>H756-B757</f>
        <v>0</v>
      </c>
      <c r="I757" s="23">
        <f t="shared" si="55"/>
        <v>0</v>
      </c>
      <c r="K757" s="2">
        <v>495</v>
      </c>
    </row>
    <row r="758" spans="2:11" ht="12.75">
      <c r="B758" s="186">
        <v>1000</v>
      </c>
      <c r="C758" s="1" t="s">
        <v>582</v>
      </c>
      <c r="D758" s="13" t="s">
        <v>9</v>
      </c>
      <c r="E758" s="1" t="s">
        <v>277</v>
      </c>
      <c r="F758" s="28" t="s">
        <v>250</v>
      </c>
      <c r="G758" s="28" t="s">
        <v>484</v>
      </c>
      <c r="H758" s="5">
        <f>H757-B758</f>
        <v>-1000</v>
      </c>
      <c r="I758" s="23">
        <f t="shared" si="55"/>
        <v>2.0202020202020203</v>
      </c>
      <c r="K758" s="2">
        <v>495</v>
      </c>
    </row>
    <row r="759" spans="2:11" ht="12.75">
      <c r="B759" s="186">
        <v>1500</v>
      </c>
      <c r="C759" s="1" t="s">
        <v>583</v>
      </c>
      <c r="D759" s="13" t="s">
        <v>9</v>
      </c>
      <c r="E759" s="1" t="s">
        <v>277</v>
      </c>
      <c r="F759" s="28" t="s">
        <v>250</v>
      </c>
      <c r="G759" s="28" t="s">
        <v>254</v>
      </c>
      <c r="H759" s="5">
        <f>H758-B759</f>
        <v>-2500</v>
      </c>
      <c r="I759" s="23">
        <f t="shared" si="55"/>
        <v>3.0303030303030303</v>
      </c>
      <c r="K759" s="2">
        <v>495</v>
      </c>
    </row>
    <row r="760" spans="2:11" ht="12.75">
      <c r="B760" s="186">
        <v>500</v>
      </c>
      <c r="C760" s="1" t="s">
        <v>584</v>
      </c>
      <c r="D760" s="13" t="s">
        <v>9</v>
      </c>
      <c r="E760" s="1" t="s">
        <v>277</v>
      </c>
      <c r="F760" s="28" t="s">
        <v>250</v>
      </c>
      <c r="G760" s="28" t="s">
        <v>254</v>
      </c>
      <c r="H760" s="5">
        <f>H759-B760</f>
        <v>-3000</v>
      </c>
      <c r="I760" s="23">
        <f t="shared" si="55"/>
        <v>1.0101010101010102</v>
      </c>
      <c r="K760" s="2">
        <v>495</v>
      </c>
    </row>
    <row r="761" spans="1:11" s="47" customFormat="1" ht="12.75">
      <c r="A761" s="12"/>
      <c r="B761" s="187">
        <f>SUM(B758:B760)</f>
        <v>3000</v>
      </c>
      <c r="C761" s="12"/>
      <c r="D761" s="12"/>
      <c r="E761" s="12" t="s">
        <v>277</v>
      </c>
      <c r="F761" s="19"/>
      <c r="G761" s="19"/>
      <c r="H761" s="44">
        <v>0</v>
      </c>
      <c r="I761" s="46">
        <f t="shared" si="55"/>
        <v>6.0606060606060606</v>
      </c>
      <c r="K761" s="2">
        <v>495</v>
      </c>
    </row>
    <row r="762" spans="8:11" ht="12.75">
      <c r="H762" s="5">
        <f>H761-B762</f>
        <v>0</v>
      </c>
      <c r="I762" s="23">
        <f t="shared" si="55"/>
        <v>0</v>
      </c>
      <c r="K762" s="2">
        <v>495</v>
      </c>
    </row>
    <row r="763" spans="8:11" ht="12.75">
      <c r="H763" s="5">
        <f>H762-B763</f>
        <v>0</v>
      </c>
      <c r="I763" s="23">
        <f t="shared" si="55"/>
        <v>0</v>
      </c>
      <c r="K763" s="2">
        <v>495</v>
      </c>
    </row>
    <row r="764" spans="8:11" ht="12.75">
      <c r="H764" s="5">
        <f>H763-B764</f>
        <v>0</v>
      </c>
      <c r="I764" s="23">
        <f t="shared" si="55"/>
        <v>0</v>
      </c>
      <c r="K764" s="2">
        <v>495</v>
      </c>
    </row>
    <row r="765" spans="8:11" ht="12.75">
      <c r="H765" s="5">
        <f>H764-B765</f>
        <v>0</v>
      </c>
      <c r="I765" s="23">
        <f t="shared" si="55"/>
        <v>0</v>
      </c>
      <c r="K765" s="2">
        <v>495</v>
      </c>
    </row>
    <row r="766" spans="1:11" s="47" customFormat="1" ht="12.75">
      <c r="A766" s="12"/>
      <c r="B766" s="225">
        <f>+B770+B775</f>
        <v>6000</v>
      </c>
      <c r="C766" s="51" t="s">
        <v>84</v>
      </c>
      <c r="D766" s="54" t="s">
        <v>94</v>
      </c>
      <c r="E766" s="51" t="s">
        <v>71</v>
      </c>
      <c r="F766" s="52" t="s">
        <v>72</v>
      </c>
      <c r="G766" s="53" t="s">
        <v>75</v>
      </c>
      <c r="H766" s="44"/>
      <c r="I766" s="46">
        <f t="shared" si="55"/>
        <v>12.121212121212121</v>
      </c>
      <c r="J766" s="46"/>
      <c r="K766" s="2">
        <v>495</v>
      </c>
    </row>
    <row r="767" spans="2:11" ht="12.75">
      <c r="B767" s="128"/>
      <c r="D767" s="13"/>
      <c r="H767" s="5">
        <f>H766-B767</f>
        <v>0</v>
      </c>
      <c r="I767" s="23">
        <f t="shared" si="55"/>
        <v>0</v>
      </c>
      <c r="K767" s="2">
        <v>495</v>
      </c>
    </row>
    <row r="768" spans="2:11" ht="12.75">
      <c r="B768" s="128">
        <v>1800</v>
      </c>
      <c r="C768" s="1" t="s">
        <v>252</v>
      </c>
      <c r="D768" s="13" t="s">
        <v>9</v>
      </c>
      <c r="E768" s="1" t="s">
        <v>67</v>
      </c>
      <c r="F768" s="28" t="s">
        <v>253</v>
      </c>
      <c r="G768" s="28" t="s">
        <v>254</v>
      </c>
      <c r="H768" s="5">
        <f>H767-B768</f>
        <v>-1800</v>
      </c>
      <c r="I768" s="23">
        <f t="shared" si="55"/>
        <v>3.6363636363636362</v>
      </c>
      <c r="K768" s="2">
        <v>495</v>
      </c>
    </row>
    <row r="769" spans="2:11" ht="12.75">
      <c r="B769" s="128">
        <v>1800</v>
      </c>
      <c r="C769" s="1" t="s">
        <v>252</v>
      </c>
      <c r="D769" s="13" t="s">
        <v>9</v>
      </c>
      <c r="E769" s="1" t="s">
        <v>67</v>
      </c>
      <c r="F769" s="28" t="s">
        <v>253</v>
      </c>
      <c r="G769" s="28" t="s">
        <v>251</v>
      </c>
      <c r="H769" s="5">
        <f>H768-B769</f>
        <v>-3600</v>
      </c>
      <c r="I769" s="23">
        <f t="shared" si="55"/>
        <v>3.6363636363636362</v>
      </c>
      <c r="K769" s="2">
        <v>495</v>
      </c>
    </row>
    <row r="770" spans="1:11" s="47" customFormat="1" ht="12.75">
      <c r="A770" s="12"/>
      <c r="B770" s="225">
        <f>SUM(B768:B769)</f>
        <v>3600</v>
      </c>
      <c r="C770" s="12"/>
      <c r="D770" s="12"/>
      <c r="E770" s="12" t="s">
        <v>67</v>
      </c>
      <c r="F770" s="19"/>
      <c r="G770" s="245"/>
      <c r="H770" s="44">
        <v>0</v>
      </c>
      <c r="I770" s="46">
        <f t="shared" si="55"/>
        <v>7.2727272727272725</v>
      </c>
      <c r="K770" s="2">
        <v>495</v>
      </c>
    </row>
    <row r="771" spans="2:11" ht="12.75">
      <c r="B771" s="246"/>
      <c r="C771" s="13"/>
      <c r="D771" s="13"/>
      <c r="E771" s="13"/>
      <c r="G771" s="31"/>
      <c r="H771" s="5">
        <f>H770-B771</f>
        <v>0</v>
      </c>
      <c r="I771" s="23">
        <f t="shared" si="55"/>
        <v>0</v>
      </c>
      <c r="K771" s="2">
        <v>495</v>
      </c>
    </row>
    <row r="772" spans="1:11" s="16" customFormat="1" ht="12.75">
      <c r="A772" s="13"/>
      <c r="B772" s="246"/>
      <c r="C772" s="13"/>
      <c r="D772" s="13"/>
      <c r="E772" s="13"/>
      <c r="F772" s="28"/>
      <c r="G772" s="31"/>
      <c r="H772" s="5">
        <f>H771-B772</f>
        <v>0</v>
      </c>
      <c r="I772" s="23">
        <f t="shared" si="55"/>
        <v>0</v>
      </c>
      <c r="K772" s="2">
        <v>495</v>
      </c>
    </row>
    <row r="773" spans="2:12" ht="12.75">
      <c r="B773" s="247">
        <v>1200</v>
      </c>
      <c r="C773" s="39" t="s">
        <v>17</v>
      </c>
      <c r="D773" s="13" t="s">
        <v>9</v>
      </c>
      <c r="E773" s="39" t="s">
        <v>18</v>
      </c>
      <c r="F773" s="28" t="s">
        <v>253</v>
      </c>
      <c r="G773" s="28" t="s">
        <v>64</v>
      </c>
      <c r="H773" s="5">
        <f>H772-B773</f>
        <v>-1200</v>
      </c>
      <c r="I773" s="23">
        <f t="shared" si="55"/>
        <v>2.4242424242424243</v>
      </c>
      <c r="J773" s="38"/>
      <c r="K773" s="2">
        <v>495</v>
      </c>
      <c r="L773" s="41">
        <v>500</v>
      </c>
    </row>
    <row r="774" spans="2:11" ht="12.75">
      <c r="B774" s="128">
        <v>1200</v>
      </c>
      <c r="C774" s="1" t="s">
        <v>17</v>
      </c>
      <c r="D774" s="13" t="s">
        <v>9</v>
      </c>
      <c r="E774" s="1" t="s">
        <v>18</v>
      </c>
      <c r="F774" s="28" t="s">
        <v>253</v>
      </c>
      <c r="G774" s="28" t="s">
        <v>251</v>
      </c>
      <c r="H774" s="5">
        <f>H773-B774</f>
        <v>-2400</v>
      </c>
      <c r="I774" s="23">
        <f t="shared" si="55"/>
        <v>2.4242424242424243</v>
      </c>
      <c r="K774" s="2">
        <v>495</v>
      </c>
    </row>
    <row r="775" spans="1:11" s="47" customFormat="1" ht="12.75">
      <c r="A775" s="12"/>
      <c r="B775" s="225">
        <f>SUM(B773:B774)</f>
        <v>2400</v>
      </c>
      <c r="C775" s="12"/>
      <c r="D775" s="12"/>
      <c r="E775" s="12" t="s">
        <v>18</v>
      </c>
      <c r="F775" s="19"/>
      <c r="G775" s="19"/>
      <c r="H775" s="44">
        <v>0</v>
      </c>
      <c r="I775" s="46">
        <f t="shared" si="55"/>
        <v>4.848484848484849</v>
      </c>
      <c r="K775" s="2">
        <v>495</v>
      </c>
    </row>
    <row r="776" spans="2:12" ht="12.75">
      <c r="B776" s="38"/>
      <c r="C776" s="39"/>
      <c r="D776" s="39"/>
      <c r="E776" s="39"/>
      <c r="G776" s="40"/>
      <c r="H776" s="5">
        <f>H775-B776</f>
        <v>0</v>
      </c>
      <c r="I776" s="23">
        <f t="shared" si="55"/>
        <v>0</v>
      </c>
      <c r="J776" s="38"/>
      <c r="K776" s="2">
        <v>495</v>
      </c>
      <c r="L776" s="41">
        <v>500</v>
      </c>
    </row>
    <row r="777" spans="8:11" ht="12.75">
      <c r="H777" s="5">
        <f>H776-B777</f>
        <v>0</v>
      </c>
      <c r="I777" s="23">
        <f t="shared" si="55"/>
        <v>0</v>
      </c>
      <c r="K777" s="2">
        <v>495</v>
      </c>
    </row>
    <row r="778" spans="8:11" ht="12.75">
      <c r="H778" s="5">
        <f>H777-B778</f>
        <v>0</v>
      </c>
      <c r="I778" s="23">
        <f t="shared" si="55"/>
        <v>0</v>
      </c>
      <c r="K778" s="2">
        <v>495</v>
      </c>
    </row>
    <row r="779" spans="8:11" ht="12.75">
      <c r="H779" s="5">
        <f>H778-B779</f>
        <v>0</v>
      </c>
      <c r="I779" s="46">
        <f t="shared" si="55"/>
        <v>0</v>
      </c>
      <c r="K779" s="2">
        <v>495</v>
      </c>
    </row>
    <row r="780" spans="1:11" s="47" customFormat="1" ht="12.75">
      <c r="A780" s="12"/>
      <c r="B780" s="187">
        <f>+B784+B792+B801</f>
        <v>22500</v>
      </c>
      <c r="C780" s="51" t="s">
        <v>85</v>
      </c>
      <c r="D780" s="54" t="s">
        <v>86</v>
      </c>
      <c r="E780" s="51" t="s">
        <v>59</v>
      </c>
      <c r="F780" s="52" t="s">
        <v>60</v>
      </c>
      <c r="G780" s="53" t="s">
        <v>75</v>
      </c>
      <c r="H780" s="44"/>
      <c r="I780" s="46">
        <f t="shared" si="55"/>
        <v>45.45454545454545</v>
      </c>
      <c r="J780" s="46"/>
      <c r="K780" s="2">
        <v>495</v>
      </c>
    </row>
    <row r="781" spans="1:11" s="16" customFormat="1" ht="12.75">
      <c r="A781" s="13"/>
      <c r="B781" s="234"/>
      <c r="C781" s="60"/>
      <c r="D781" s="61"/>
      <c r="E781" s="60"/>
      <c r="F781" s="62"/>
      <c r="G781" s="63"/>
      <c r="H781" s="5">
        <f>H780-B781</f>
        <v>0</v>
      </c>
      <c r="I781" s="23">
        <f t="shared" si="55"/>
        <v>0</v>
      </c>
      <c r="J781" s="42"/>
      <c r="K781" s="2">
        <v>495</v>
      </c>
    </row>
    <row r="782" spans="1:11" s="16" customFormat="1" ht="12.75">
      <c r="A782" s="13"/>
      <c r="B782" s="234">
        <v>5000</v>
      </c>
      <c r="C782" s="13" t="s">
        <v>436</v>
      </c>
      <c r="D782" s="13" t="s">
        <v>9</v>
      </c>
      <c r="E782" s="13" t="s">
        <v>15</v>
      </c>
      <c r="F782" s="28" t="s">
        <v>585</v>
      </c>
      <c r="G782" s="31" t="s">
        <v>254</v>
      </c>
      <c r="H782" s="5">
        <f>H781-B782</f>
        <v>-5000</v>
      </c>
      <c r="I782" s="23">
        <f t="shared" si="55"/>
        <v>10.1010101010101</v>
      </c>
      <c r="K782" s="2">
        <v>495</v>
      </c>
    </row>
    <row r="783" spans="1:11" s="16" customFormat="1" ht="12.75">
      <c r="A783" s="1"/>
      <c r="B783" s="186">
        <v>5000</v>
      </c>
      <c r="C783" s="1" t="s">
        <v>451</v>
      </c>
      <c r="D783" s="13" t="s">
        <v>9</v>
      </c>
      <c r="E783" s="1" t="s">
        <v>15</v>
      </c>
      <c r="F783" s="28" t="s">
        <v>586</v>
      </c>
      <c r="G783" s="28" t="s">
        <v>500</v>
      </c>
      <c r="H783" s="5">
        <f>H782-B783</f>
        <v>-10000</v>
      </c>
      <c r="I783" s="23">
        <f t="shared" si="55"/>
        <v>10.1010101010101</v>
      </c>
      <c r="J783"/>
      <c r="K783" s="2">
        <v>495</v>
      </c>
    </row>
    <row r="784" spans="1:11" s="47" customFormat="1" ht="12.75">
      <c r="A784" s="12"/>
      <c r="B784" s="187">
        <f>SUM(B782:B783)</f>
        <v>10000</v>
      </c>
      <c r="C784" s="12" t="s">
        <v>16</v>
      </c>
      <c r="D784" s="54"/>
      <c r="E784" s="51"/>
      <c r="F784" s="52"/>
      <c r="G784" s="53"/>
      <c r="H784" s="44">
        <v>0</v>
      </c>
      <c r="I784" s="46">
        <f t="shared" si="55"/>
        <v>20.2020202020202</v>
      </c>
      <c r="J784" s="46"/>
      <c r="K784" s="2">
        <v>495</v>
      </c>
    </row>
    <row r="785" spans="1:11" s="16" customFormat="1" ht="12.75">
      <c r="A785" s="13"/>
      <c r="B785" s="234"/>
      <c r="C785" s="60"/>
      <c r="D785" s="61"/>
      <c r="E785" s="60"/>
      <c r="F785" s="62"/>
      <c r="G785" s="63"/>
      <c r="H785" s="5">
        <f aca="true" t="shared" si="58" ref="H785:H791">H784-B785</f>
        <v>0</v>
      </c>
      <c r="I785" s="23">
        <f t="shared" si="55"/>
        <v>0</v>
      </c>
      <c r="J785" s="42"/>
      <c r="K785" s="2">
        <v>495</v>
      </c>
    </row>
    <row r="786" spans="1:11" s="16" customFormat="1" ht="12.75">
      <c r="A786" s="13"/>
      <c r="B786" s="234"/>
      <c r="C786" s="13"/>
      <c r="D786" s="13"/>
      <c r="E786" s="13"/>
      <c r="F786" s="31"/>
      <c r="G786" s="31"/>
      <c r="H786" s="5">
        <f t="shared" si="58"/>
        <v>0</v>
      </c>
      <c r="I786" s="23">
        <f t="shared" si="55"/>
        <v>0</v>
      </c>
      <c r="K786" s="2">
        <v>495</v>
      </c>
    </row>
    <row r="787" spans="2:11" ht="12.75">
      <c r="B787" s="186">
        <v>1600</v>
      </c>
      <c r="C787" s="1" t="s">
        <v>252</v>
      </c>
      <c r="D787" s="13" t="s">
        <v>9</v>
      </c>
      <c r="E787" s="1" t="s">
        <v>67</v>
      </c>
      <c r="F787" s="28" t="s">
        <v>587</v>
      </c>
      <c r="G787" s="28" t="s">
        <v>251</v>
      </c>
      <c r="H787" s="5">
        <f t="shared" si="58"/>
        <v>-1600</v>
      </c>
      <c r="I787" s="23">
        <f t="shared" si="55"/>
        <v>3.2323232323232323</v>
      </c>
      <c r="K787" s="2">
        <v>495</v>
      </c>
    </row>
    <row r="788" spans="2:11" ht="12.75">
      <c r="B788" s="235">
        <v>1600</v>
      </c>
      <c r="C788" s="39" t="s">
        <v>252</v>
      </c>
      <c r="D788" s="13" t="s">
        <v>9</v>
      </c>
      <c r="E788" s="39" t="s">
        <v>67</v>
      </c>
      <c r="F788" s="28" t="s">
        <v>587</v>
      </c>
      <c r="G788" s="28" t="s">
        <v>483</v>
      </c>
      <c r="H788" s="5">
        <f t="shared" si="58"/>
        <v>-3200</v>
      </c>
      <c r="I788" s="23">
        <f t="shared" si="55"/>
        <v>3.2323232323232323</v>
      </c>
      <c r="J788" s="38"/>
      <c r="K788" s="2">
        <v>495</v>
      </c>
    </row>
    <row r="789" spans="2:11" ht="12.75">
      <c r="B789" s="186">
        <v>1800</v>
      </c>
      <c r="C789" s="1" t="s">
        <v>588</v>
      </c>
      <c r="D789" s="13" t="s">
        <v>9</v>
      </c>
      <c r="E789" s="1" t="s">
        <v>67</v>
      </c>
      <c r="F789" s="28" t="s">
        <v>587</v>
      </c>
      <c r="G789" s="28" t="s">
        <v>509</v>
      </c>
      <c r="H789" s="5">
        <f t="shared" si="58"/>
        <v>-5000</v>
      </c>
      <c r="I789" s="23">
        <f t="shared" si="55"/>
        <v>3.6363636363636362</v>
      </c>
      <c r="K789" s="2">
        <v>495</v>
      </c>
    </row>
    <row r="790" spans="2:11" ht="12.75">
      <c r="B790" s="186">
        <v>1800</v>
      </c>
      <c r="C790" s="1" t="s">
        <v>588</v>
      </c>
      <c r="D790" s="13" t="s">
        <v>9</v>
      </c>
      <c r="E790" s="1" t="s">
        <v>67</v>
      </c>
      <c r="F790" s="28" t="s">
        <v>587</v>
      </c>
      <c r="G790" s="28" t="s">
        <v>485</v>
      </c>
      <c r="H790" s="5">
        <f t="shared" si="58"/>
        <v>-6800</v>
      </c>
      <c r="I790" s="23">
        <f t="shared" si="55"/>
        <v>3.6363636363636362</v>
      </c>
      <c r="K790" s="2">
        <v>495</v>
      </c>
    </row>
    <row r="791" spans="2:11" ht="12.75">
      <c r="B791" s="186">
        <v>1800</v>
      </c>
      <c r="C791" s="1" t="s">
        <v>588</v>
      </c>
      <c r="D791" s="13" t="s">
        <v>9</v>
      </c>
      <c r="E791" s="1" t="s">
        <v>67</v>
      </c>
      <c r="F791" s="28" t="s">
        <v>587</v>
      </c>
      <c r="G791" s="28" t="s">
        <v>589</v>
      </c>
      <c r="H791" s="5">
        <f t="shared" si="58"/>
        <v>-8600</v>
      </c>
      <c r="I791" s="42">
        <f t="shared" si="55"/>
        <v>3.6363636363636362</v>
      </c>
      <c r="K791" s="2">
        <v>495</v>
      </c>
    </row>
    <row r="792" spans="1:11" s="47" customFormat="1" ht="12.75">
      <c r="A792" s="12"/>
      <c r="B792" s="187">
        <f>SUM(B787:B791)</f>
        <v>8600</v>
      </c>
      <c r="C792" s="12" t="s">
        <v>120</v>
      </c>
      <c r="D792" s="12"/>
      <c r="E792" s="12"/>
      <c r="F792" s="19"/>
      <c r="G792" s="19"/>
      <c r="H792" s="44">
        <v>0</v>
      </c>
      <c r="I792" s="46">
        <f t="shared" si="55"/>
        <v>17.373737373737374</v>
      </c>
      <c r="K792" s="2">
        <v>495</v>
      </c>
    </row>
    <row r="793" spans="2:11" ht="12.75">
      <c r="B793" s="186"/>
      <c r="H793" s="5">
        <f aca="true" t="shared" si="59" ref="H793:H800">H792-B793</f>
        <v>0</v>
      </c>
      <c r="I793" s="23">
        <f t="shared" si="55"/>
        <v>0</v>
      </c>
      <c r="K793" s="2">
        <v>495</v>
      </c>
    </row>
    <row r="794" spans="2:11" ht="12.75">
      <c r="B794" s="234"/>
      <c r="C794" s="13"/>
      <c r="D794" s="13"/>
      <c r="E794" s="13"/>
      <c r="F794" s="31"/>
      <c r="H794" s="5">
        <f t="shared" si="59"/>
        <v>0</v>
      </c>
      <c r="I794" s="23">
        <f t="shared" si="55"/>
        <v>0</v>
      </c>
      <c r="K794" s="2">
        <v>495</v>
      </c>
    </row>
    <row r="795" spans="2:11" ht="12.75">
      <c r="B795" s="186">
        <v>1200</v>
      </c>
      <c r="C795" s="13" t="s">
        <v>17</v>
      </c>
      <c r="D795" s="13" t="s">
        <v>9</v>
      </c>
      <c r="E795" s="1" t="s">
        <v>18</v>
      </c>
      <c r="F795" s="28" t="s">
        <v>587</v>
      </c>
      <c r="G795" s="28" t="s">
        <v>254</v>
      </c>
      <c r="H795" s="5">
        <f t="shared" si="59"/>
        <v>-1200</v>
      </c>
      <c r="I795" s="23">
        <f t="shared" si="55"/>
        <v>2.4242424242424243</v>
      </c>
      <c r="K795" s="2">
        <v>495</v>
      </c>
    </row>
    <row r="796" spans="2:11" ht="12.75">
      <c r="B796" s="186">
        <v>400</v>
      </c>
      <c r="C796" s="1" t="s">
        <v>17</v>
      </c>
      <c r="D796" s="13" t="s">
        <v>9</v>
      </c>
      <c r="E796" s="1" t="s">
        <v>18</v>
      </c>
      <c r="F796" s="28" t="s">
        <v>587</v>
      </c>
      <c r="G796" s="28" t="s">
        <v>483</v>
      </c>
      <c r="H796" s="5">
        <f t="shared" si="59"/>
        <v>-1600</v>
      </c>
      <c r="I796" s="23">
        <f t="shared" si="55"/>
        <v>0.8080808080808081</v>
      </c>
      <c r="K796" s="2">
        <v>495</v>
      </c>
    </row>
    <row r="797" spans="2:11" ht="12.75">
      <c r="B797" s="186">
        <v>700</v>
      </c>
      <c r="C797" s="1" t="s">
        <v>17</v>
      </c>
      <c r="D797" s="13" t="s">
        <v>9</v>
      </c>
      <c r="E797" s="1" t="s">
        <v>18</v>
      </c>
      <c r="F797" s="28" t="s">
        <v>587</v>
      </c>
      <c r="G797" s="28" t="s">
        <v>509</v>
      </c>
      <c r="H797" s="5">
        <f t="shared" si="59"/>
        <v>-2300</v>
      </c>
      <c r="I797" s="23">
        <f t="shared" si="55"/>
        <v>1.4141414141414141</v>
      </c>
      <c r="K797" s="2">
        <v>495</v>
      </c>
    </row>
    <row r="798" spans="2:11" ht="12.75">
      <c r="B798" s="186">
        <v>600</v>
      </c>
      <c r="C798" s="1" t="s">
        <v>17</v>
      </c>
      <c r="D798" s="13" t="s">
        <v>9</v>
      </c>
      <c r="E798" s="1" t="s">
        <v>18</v>
      </c>
      <c r="F798" s="28" t="s">
        <v>587</v>
      </c>
      <c r="G798" s="28" t="s">
        <v>485</v>
      </c>
      <c r="H798" s="5">
        <f t="shared" si="59"/>
        <v>-2900</v>
      </c>
      <c r="I798" s="23">
        <f t="shared" si="55"/>
        <v>1.2121212121212122</v>
      </c>
      <c r="K798" s="2">
        <v>495</v>
      </c>
    </row>
    <row r="799" spans="2:11" ht="12.75">
      <c r="B799" s="186">
        <v>600</v>
      </c>
      <c r="C799" s="1" t="s">
        <v>17</v>
      </c>
      <c r="D799" s="13" t="s">
        <v>9</v>
      </c>
      <c r="E799" s="1" t="s">
        <v>18</v>
      </c>
      <c r="F799" s="28" t="s">
        <v>587</v>
      </c>
      <c r="G799" s="28" t="s">
        <v>510</v>
      </c>
      <c r="H799" s="5">
        <f t="shared" si="59"/>
        <v>-3500</v>
      </c>
      <c r="I799" s="23">
        <f aca="true" t="shared" si="60" ref="I799:I862">+B799/K799</f>
        <v>1.2121212121212122</v>
      </c>
      <c r="K799" s="2">
        <v>495</v>
      </c>
    </row>
    <row r="800" spans="1:11" s="16" customFormat="1" ht="12.75">
      <c r="A800" s="1"/>
      <c r="B800" s="186">
        <v>400</v>
      </c>
      <c r="C800" s="1" t="s">
        <v>17</v>
      </c>
      <c r="D800" s="13" t="s">
        <v>9</v>
      </c>
      <c r="E800" s="1" t="s">
        <v>18</v>
      </c>
      <c r="F800" s="28" t="s">
        <v>587</v>
      </c>
      <c r="G800" s="28" t="s">
        <v>500</v>
      </c>
      <c r="H800" s="5">
        <f t="shared" si="59"/>
        <v>-3900</v>
      </c>
      <c r="I800" s="42">
        <f t="shared" si="60"/>
        <v>0.8080808080808081</v>
      </c>
      <c r="J800"/>
      <c r="K800" s="2">
        <v>495</v>
      </c>
    </row>
    <row r="801" spans="1:11" s="47" customFormat="1" ht="12.75">
      <c r="A801" s="12"/>
      <c r="B801" s="187">
        <f>SUM(B795:B800)</f>
        <v>3900</v>
      </c>
      <c r="C801" s="12"/>
      <c r="D801" s="12"/>
      <c r="E801" s="12" t="s">
        <v>18</v>
      </c>
      <c r="F801" s="19"/>
      <c r="G801" s="19"/>
      <c r="H801" s="44">
        <v>0</v>
      </c>
      <c r="I801" s="46">
        <f t="shared" si="60"/>
        <v>7.878787878787879</v>
      </c>
      <c r="K801" s="2">
        <v>495</v>
      </c>
    </row>
    <row r="802" spans="2:11" ht="12.75">
      <c r="B802" s="186"/>
      <c r="H802" s="5">
        <f>H801-B802</f>
        <v>0</v>
      </c>
      <c r="I802" s="23">
        <f t="shared" si="60"/>
        <v>0</v>
      </c>
      <c r="K802" s="2">
        <v>495</v>
      </c>
    </row>
    <row r="803" spans="2:11" ht="12.75">
      <c r="B803" s="186"/>
      <c r="H803" s="5">
        <f>H802-B803</f>
        <v>0</v>
      </c>
      <c r="I803" s="23">
        <f t="shared" si="60"/>
        <v>0</v>
      </c>
      <c r="K803" s="2">
        <v>495</v>
      </c>
    </row>
    <row r="804" spans="2:12" ht="12.75">
      <c r="B804" s="235"/>
      <c r="C804" s="39"/>
      <c r="D804" s="39"/>
      <c r="E804" s="39"/>
      <c r="G804" s="40"/>
      <c r="H804" s="5">
        <f>H803-B804</f>
        <v>0</v>
      </c>
      <c r="I804" s="23">
        <f t="shared" si="60"/>
        <v>0</v>
      </c>
      <c r="J804" s="38"/>
      <c r="K804" s="2">
        <v>495</v>
      </c>
      <c r="L804" s="41">
        <v>500</v>
      </c>
    </row>
    <row r="805" spans="2:11" ht="12.75">
      <c r="B805" s="186"/>
      <c r="H805" s="5">
        <f>H804-B805</f>
        <v>0</v>
      </c>
      <c r="I805" s="23">
        <f t="shared" si="60"/>
        <v>0</v>
      </c>
      <c r="K805" s="2">
        <v>495</v>
      </c>
    </row>
    <row r="806" spans="1:11" s="47" customFormat="1" ht="12.75">
      <c r="A806" s="12"/>
      <c r="B806" s="187">
        <f>+B809+B814+B818</f>
        <v>7100</v>
      </c>
      <c r="C806" s="51" t="s">
        <v>87</v>
      </c>
      <c r="D806" s="54" t="s">
        <v>95</v>
      </c>
      <c r="E806" s="51" t="s">
        <v>71</v>
      </c>
      <c r="F806" s="52" t="s">
        <v>96</v>
      </c>
      <c r="G806" s="53" t="s">
        <v>235</v>
      </c>
      <c r="H806" s="44"/>
      <c r="I806" s="46">
        <f t="shared" si="60"/>
        <v>14.343434343434344</v>
      </c>
      <c r="J806" s="46"/>
      <c r="K806" s="2">
        <v>495</v>
      </c>
    </row>
    <row r="807" spans="2:11" ht="12.75">
      <c r="B807" s="186"/>
      <c r="H807" s="5">
        <f>H806-B807</f>
        <v>0</v>
      </c>
      <c r="I807" s="23">
        <f t="shared" si="60"/>
        <v>0</v>
      </c>
      <c r="K807" s="2">
        <v>495</v>
      </c>
    </row>
    <row r="808" spans="2:11" ht="12.75">
      <c r="B808" s="186">
        <v>2500</v>
      </c>
      <c r="C808" s="13" t="s">
        <v>0</v>
      </c>
      <c r="D808" s="1" t="s">
        <v>9</v>
      </c>
      <c r="E808" s="1" t="s">
        <v>590</v>
      </c>
      <c r="F808" s="248" t="s">
        <v>591</v>
      </c>
      <c r="G808" s="28" t="s">
        <v>254</v>
      </c>
      <c r="H808" s="5">
        <f>H807-B808</f>
        <v>-2500</v>
      </c>
      <c r="I808" s="23">
        <f t="shared" si="60"/>
        <v>5.05050505050505</v>
      </c>
      <c r="J808" s="23"/>
      <c r="K808" s="2">
        <v>495</v>
      </c>
    </row>
    <row r="809" spans="1:11" s="47" customFormat="1" ht="12.75">
      <c r="A809" s="12"/>
      <c r="B809" s="187">
        <f>SUM(B808)</f>
        <v>2500</v>
      </c>
      <c r="C809" s="12" t="s">
        <v>0</v>
      </c>
      <c r="D809" s="12"/>
      <c r="E809" s="12"/>
      <c r="F809" s="19"/>
      <c r="G809" s="19"/>
      <c r="H809" s="44">
        <v>0</v>
      </c>
      <c r="I809" s="46">
        <f t="shared" si="60"/>
        <v>5.05050505050505</v>
      </c>
      <c r="K809" s="2">
        <v>495</v>
      </c>
    </row>
    <row r="810" spans="2:11" ht="12.75">
      <c r="B810" s="186"/>
      <c r="H810" s="5">
        <f>H809-B810</f>
        <v>0</v>
      </c>
      <c r="I810" s="23">
        <f t="shared" si="60"/>
        <v>0</v>
      </c>
      <c r="K810" s="2">
        <v>495</v>
      </c>
    </row>
    <row r="811" spans="2:11" ht="12.75">
      <c r="B811" s="186"/>
      <c r="H811" s="5">
        <f>H810-B811</f>
        <v>0</v>
      </c>
      <c r="I811" s="23">
        <f t="shared" si="60"/>
        <v>0</v>
      </c>
      <c r="K811" s="2">
        <v>495</v>
      </c>
    </row>
    <row r="812" spans="2:11" ht="12.75">
      <c r="B812" s="186">
        <v>1100</v>
      </c>
      <c r="C812" s="1" t="s">
        <v>17</v>
      </c>
      <c r="D812" s="13" t="s">
        <v>9</v>
      </c>
      <c r="E812" s="1" t="s">
        <v>18</v>
      </c>
      <c r="F812" s="28" t="s">
        <v>592</v>
      </c>
      <c r="G812" s="28" t="s">
        <v>254</v>
      </c>
      <c r="H812" s="5">
        <f>H811-B812</f>
        <v>-1100</v>
      </c>
      <c r="I812" s="23">
        <f t="shared" si="60"/>
        <v>2.2222222222222223</v>
      </c>
      <c r="K812" s="2">
        <v>495</v>
      </c>
    </row>
    <row r="813" spans="2:11" ht="12.75">
      <c r="B813" s="186">
        <v>3000</v>
      </c>
      <c r="C813" s="1" t="s">
        <v>593</v>
      </c>
      <c r="D813" s="13" t="s">
        <v>9</v>
      </c>
      <c r="E813" s="1" t="s">
        <v>18</v>
      </c>
      <c r="F813" s="28" t="s">
        <v>592</v>
      </c>
      <c r="G813" s="28" t="s">
        <v>254</v>
      </c>
      <c r="H813" s="5">
        <f>H812-B813</f>
        <v>-4100</v>
      </c>
      <c r="I813" s="23">
        <f t="shared" si="60"/>
        <v>6.0606060606060606</v>
      </c>
      <c r="K813" s="2">
        <v>495</v>
      </c>
    </row>
    <row r="814" spans="1:11" s="47" customFormat="1" ht="12.75">
      <c r="A814" s="12"/>
      <c r="B814" s="187">
        <f>SUM(B812:B813)</f>
        <v>4100</v>
      </c>
      <c r="C814" s="12"/>
      <c r="D814" s="12"/>
      <c r="E814" s="12" t="s">
        <v>18</v>
      </c>
      <c r="F814" s="19"/>
      <c r="G814" s="19"/>
      <c r="H814" s="44">
        <v>0</v>
      </c>
      <c r="I814" s="46">
        <f t="shared" si="60"/>
        <v>8.282828282828282</v>
      </c>
      <c r="K814" s="2">
        <v>495</v>
      </c>
    </row>
    <row r="815" spans="2:11" ht="12.75">
      <c r="B815" s="186"/>
      <c r="H815" s="5">
        <f>H814-B815</f>
        <v>0</v>
      </c>
      <c r="I815" s="23">
        <f t="shared" si="60"/>
        <v>0</v>
      </c>
      <c r="K815" s="2">
        <v>495</v>
      </c>
    </row>
    <row r="816" spans="2:11" ht="12.75">
      <c r="B816" s="186"/>
      <c r="H816" s="5">
        <f>H815-B816</f>
        <v>0</v>
      </c>
      <c r="I816" s="23">
        <f t="shared" si="60"/>
        <v>0</v>
      </c>
      <c r="K816" s="2">
        <v>495</v>
      </c>
    </row>
    <row r="817" spans="2:11" ht="12.75">
      <c r="B817" s="186">
        <v>500</v>
      </c>
      <c r="C817" s="1" t="s">
        <v>553</v>
      </c>
      <c r="D817" s="13" t="s">
        <v>9</v>
      </c>
      <c r="E817" s="1" t="s">
        <v>277</v>
      </c>
      <c r="F817" s="28" t="s">
        <v>592</v>
      </c>
      <c r="G817" s="28" t="s">
        <v>254</v>
      </c>
      <c r="H817" s="5">
        <f>H816-B817</f>
        <v>-500</v>
      </c>
      <c r="I817" s="42">
        <f t="shared" si="60"/>
        <v>1.0101010101010102</v>
      </c>
      <c r="K817" s="2">
        <v>495</v>
      </c>
    </row>
    <row r="818" spans="1:11" s="47" customFormat="1" ht="12.75">
      <c r="A818" s="12"/>
      <c r="B818" s="187">
        <f>SUM(B817)</f>
        <v>500</v>
      </c>
      <c r="C818" s="12"/>
      <c r="D818" s="12"/>
      <c r="E818" s="12" t="s">
        <v>277</v>
      </c>
      <c r="F818" s="19"/>
      <c r="G818" s="19"/>
      <c r="H818" s="44">
        <v>0</v>
      </c>
      <c r="I818" s="46">
        <f t="shared" si="60"/>
        <v>1.0101010101010102</v>
      </c>
      <c r="K818" s="2">
        <v>495</v>
      </c>
    </row>
    <row r="819" spans="2:11" ht="12.75">
      <c r="B819" s="186"/>
      <c r="D819" s="13"/>
      <c r="H819" s="5">
        <f>H818-B819</f>
        <v>0</v>
      </c>
      <c r="I819" s="23">
        <f t="shared" si="60"/>
        <v>0</v>
      </c>
      <c r="K819" s="2">
        <v>495</v>
      </c>
    </row>
    <row r="820" spans="1:11" s="16" customFormat="1" ht="12.75">
      <c r="A820" s="13"/>
      <c r="B820" s="234"/>
      <c r="C820" s="13"/>
      <c r="D820" s="13"/>
      <c r="E820" s="13"/>
      <c r="F820" s="28"/>
      <c r="G820" s="31"/>
      <c r="H820" s="5">
        <f>H819-B820</f>
        <v>0</v>
      </c>
      <c r="I820" s="23">
        <f t="shared" si="60"/>
        <v>0</v>
      </c>
      <c r="K820" s="2">
        <v>495</v>
      </c>
    </row>
    <row r="821" spans="2:11" ht="12.75">
      <c r="B821" s="186"/>
      <c r="C821" s="13"/>
      <c r="D821" s="13"/>
      <c r="H821" s="5">
        <f>H820-B821</f>
        <v>0</v>
      </c>
      <c r="I821" s="23">
        <f t="shared" si="60"/>
        <v>0</v>
      </c>
      <c r="K821" s="2">
        <v>495</v>
      </c>
    </row>
    <row r="822" spans="2:11" ht="12.75">
      <c r="B822" s="186"/>
      <c r="H822" s="5">
        <f>H821-B822</f>
        <v>0</v>
      </c>
      <c r="I822" s="23">
        <f t="shared" si="60"/>
        <v>0</v>
      </c>
      <c r="K822" s="2">
        <v>495</v>
      </c>
    </row>
    <row r="823" spans="1:11" s="47" customFormat="1" ht="12.75">
      <c r="A823" s="12"/>
      <c r="B823" s="187">
        <f>+B828+B833+B842+B847+B853+B858</f>
        <v>55500</v>
      </c>
      <c r="C823" s="51" t="s">
        <v>88</v>
      </c>
      <c r="D823" s="54" t="s">
        <v>217</v>
      </c>
      <c r="E823" s="51" t="s">
        <v>22</v>
      </c>
      <c r="F823" s="52" t="s">
        <v>23</v>
      </c>
      <c r="G823" s="53" t="s">
        <v>141</v>
      </c>
      <c r="H823" s="44"/>
      <c r="I823" s="46">
        <f t="shared" si="60"/>
        <v>112.12121212121212</v>
      </c>
      <c r="J823" s="46"/>
      <c r="K823" s="2">
        <v>495</v>
      </c>
    </row>
    <row r="824" spans="2:12" ht="12.75">
      <c r="B824" s="235"/>
      <c r="C824" s="39"/>
      <c r="D824" s="39"/>
      <c r="E824" s="39"/>
      <c r="G824" s="40"/>
      <c r="H824" s="5">
        <f>H823-B824</f>
        <v>0</v>
      </c>
      <c r="I824" s="23">
        <f t="shared" si="60"/>
        <v>0</v>
      </c>
      <c r="J824" s="38"/>
      <c r="K824" s="2">
        <v>495</v>
      </c>
      <c r="L824" s="41">
        <v>500</v>
      </c>
    </row>
    <row r="825" spans="2:11" ht="12.75">
      <c r="B825" s="186">
        <v>5000</v>
      </c>
      <c r="C825" s="13" t="s">
        <v>0</v>
      </c>
      <c r="D825" s="1" t="s">
        <v>9</v>
      </c>
      <c r="E825" s="1" t="s">
        <v>257</v>
      </c>
      <c r="F825" s="248" t="s">
        <v>594</v>
      </c>
      <c r="G825" s="28" t="s">
        <v>483</v>
      </c>
      <c r="H825" s="5">
        <f>H824-B825</f>
        <v>-5000</v>
      </c>
      <c r="I825" s="23">
        <f t="shared" si="60"/>
        <v>10.1010101010101</v>
      </c>
      <c r="J825" s="23"/>
      <c r="K825" s="2">
        <v>495</v>
      </c>
    </row>
    <row r="826" spans="2:11" ht="12.75">
      <c r="B826" s="186">
        <v>7500</v>
      </c>
      <c r="C826" s="13" t="s">
        <v>0</v>
      </c>
      <c r="D826" s="1" t="s">
        <v>9</v>
      </c>
      <c r="E826" s="1" t="s">
        <v>257</v>
      </c>
      <c r="F826" s="248" t="s">
        <v>595</v>
      </c>
      <c r="G826" s="28" t="s">
        <v>509</v>
      </c>
      <c r="H826" s="5">
        <f>H825-B826</f>
        <v>-12500</v>
      </c>
      <c r="I826" s="23">
        <f t="shared" si="60"/>
        <v>15.151515151515152</v>
      </c>
      <c r="J826" s="23"/>
      <c r="K826" s="2">
        <v>495</v>
      </c>
    </row>
    <row r="827" spans="2:11" ht="12.75">
      <c r="B827" s="186">
        <v>5000</v>
      </c>
      <c r="C827" s="13" t="s">
        <v>0</v>
      </c>
      <c r="D827" s="1" t="s">
        <v>9</v>
      </c>
      <c r="E827" s="1" t="s">
        <v>257</v>
      </c>
      <c r="F827" s="248" t="s">
        <v>596</v>
      </c>
      <c r="G827" s="28" t="s">
        <v>485</v>
      </c>
      <c r="H827" s="5">
        <f>H826-B827</f>
        <v>-17500</v>
      </c>
      <c r="I827" s="23">
        <f t="shared" si="60"/>
        <v>10.1010101010101</v>
      </c>
      <c r="J827" s="23"/>
      <c r="K827" s="2">
        <v>495</v>
      </c>
    </row>
    <row r="828" spans="1:11" s="47" customFormat="1" ht="12.75">
      <c r="A828" s="12"/>
      <c r="B828" s="187">
        <f>SUM(B825:B827)</f>
        <v>17500</v>
      </c>
      <c r="C828" s="12" t="s">
        <v>0</v>
      </c>
      <c r="D828" s="12"/>
      <c r="E828" s="12"/>
      <c r="F828" s="19"/>
      <c r="G828" s="19"/>
      <c r="H828" s="44">
        <v>0</v>
      </c>
      <c r="I828" s="46">
        <f t="shared" si="60"/>
        <v>35.35353535353536</v>
      </c>
      <c r="K828" s="2">
        <v>495</v>
      </c>
    </row>
    <row r="829" spans="2:11" ht="12.75">
      <c r="B829" s="186"/>
      <c r="H829" s="5">
        <f>H828-B829</f>
        <v>0</v>
      </c>
      <c r="I829" s="23">
        <f t="shared" si="60"/>
        <v>0</v>
      </c>
      <c r="K829" s="2">
        <v>495</v>
      </c>
    </row>
    <row r="830" spans="2:11" ht="12.75">
      <c r="B830" s="186"/>
      <c r="H830" s="5">
        <f>H829-B830</f>
        <v>0</v>
      </c>
      <c r="I830" s="23">
        <f t="shared" si="60"/>
        <v>0</v>
      </c>
      <c r="K830" s="2">
        <v>495</v>
      </c>
    </row>
    <row r="831" spans="2:11" ht="12.75">
      <c r="B831" s="186">
        <v>3000</v>
      </c>
      <c r="C831" s="1" t="s">
        <v>294</v>
      </c>
      <c r="D831" s="13" t="s">
        <v>9</v>
      </c>
      <c r="E831" s="1" t="s">
        <v>15</v>
      </c>
      <c r="F831" s="28" t="s">
        <v>597</v>
      </c>
      <c r="G831" s="28" t="s">
        <v>483</v>
      </c>
      <c r="H831" s="5">
        <f>H830-B831</f>
        <v>-3000</v>
      </c>
      <c r="I831" s="23">
        <f t="shared" si="60"/>
        <v>6.0606060606060606</v>
      </c>
      <c r="K831" s="2">
        <v>495</v>
      </c>
    </row>
    <row r="832" spans="2:11" ht="12.75">
      <c r="B832" s="186">
        <v>3000</v>
      </c>
      <c r="C832" s="1" t="s">
        <v>379</v>
      </c>
      <c r="D832" s="13" t="s">
        <v>9</v>
      </c>
      <c r="E832" s="1" t="s">
        <v>15</v>
      </c>
      <c r="F832" s="28" t="s">
        <v>598</v>
      </c>
      <c r="G832" s="28" t="s">
        <v>485</v>
      </c>
      <c r="H832" s="5">
        <f>H831-B832</f>
        <v>-6000</v>
      </c>
      <c r="I832" s="23">
        <f t="shared" si="60"/>
        <v>6.0606060606060606</v>
      </c>
      <c r="K832" s="2">
        <v>495</v>
      </c>
    </row>
    <row r="833" spans="1:11" s="47" customFormat="1" ht="12.75">
      <c r="A833" s="12"/>
      <c r="B833" s="187">
        <f>SUM(B831:B832)</f>
        <v>6000</v>
      </c>
      <c r="C833" s="12" t="s">
        <v>16</v>
      </c>
      <c r="D833" s="12"/>
      <c r="E833" s="12"/>
      <c r="F833" s="19"/>
      <c r="G833" s="19"/>
      <c r="H833" s="44">
        <v>0</v>
      </c>
      <c r="I833" s="46">
        <f t="shared" si="60"/>
        <v>12.121212121212121</v>
      </c>
      <c r="K833" s="2">
        <v>495</v>
      </c>
    </row>
    <row r="834" spans="2:11" ht="12.75">
      <c r="B834" s="186"/>
      <c r="H834" s="5">
        <f aca="true" t="shared" si="61" ref="H834:H841">H833-B834</f>
        <v>0</v>
      </c>
      <c r="I834" s="23">
        <f t="shared" si="60"/>
        <v>0</v>
      </c>
      <c r="K834" s="2">
        <v>495</v>
      </c>
    </row>
    <row r="835" spans="2:11" ht="12.75">
      <c r="B835" s="234"/>
      <c r="C835" s="13"/>
      <c r="D835" s="13"/>
      <c r="E835" s="13"/>
      <c r="F835" s="31"/>
      <c r="H835" s="5">
        <f t="shared" si="61"/>
        <v>0</v>
      </c>
      <c r="I835" s="23">
        <f t="shared" si="60"/>
        <v>0</v>
      </c>
      <c r="K835" s="2">
        <v>495</v>
      </c>
    </row>
    <row r="836" spans="2:11" ht="12.75">
      <c r="B836" s="186">
        <v>1300</v>
      </c>
      <c r="C836" s="1" t="s">
        <v>17</v>
      </c>
      <c r="D836" s="13" t="s">
        <v>9</v>
      </c>
      <c r="E836" s="1" t="s">
        <v>18</v>
      </c>
      <c r="F836" s="28" t="s">
        <v>599</v>
      </c>
      <c r="G836" s="28" t="s">
        <v>483</v>
      </c>
      <c r="H836" s="5">
        <f t="shared" si="61"/>
        <v>-1300</v>
      </c>
      <c r="I836" s="23">
        <f t="shared" si="60"/>
        <v>2.6262626262626263</v>
      </c>
      <c r="K836" s="2">
        <v>495</v>
      </c>
    </row>
    <row r="837" spans="2:11" ht="12.75">
      <c r="B837" s="186">
        <v>1400</v>
      </c>
      <c r="C837" s="1" t="s">
        <v>17</v>
      </c>
      <c r="D837" s="13" t="s">
        <v>9</v>
      </c>
      <c r="E837" s="1" t="s">
        <v>18</v>
      </c>
      <c r="F837" s="28" t="s">
        <v>599</v>
      </c>
      <c r="G837" s="28" t="s">
        <v>483</v>
      </c>
      <c r="H837" s="5">
        <f t="shared" si="61"/>
        <v>-2700</v>
      </c>
      <c r="I837" s="23">
        <f t="shared" si="60"/>
        <v>2.8282828282828283</v>
      </c>
      <c r="K837" s="2">
        <v>495</v>
      </c>
    </row>
    <row r="838" spans="2:11" ht="12.75">
      <c r="B838" s="186">
        <v>1300</v>
      </c>
      <c r="C838" s="1" t="s">
        <v>17</v>
      </c>
      <c r="D838" s="13" t="s">
        <v>9</v>
      </c>
      <c r="E838" s="1" t="s">
        <v>18</v>
      </c>
      <c r="F838" s="28" t="s">
        <v>599</v>
      </c>
      <c r="G838" s="28" t="s">
        <v>509</v>
      </c>
      <c r="H838" s="5">
        <f t="shared" si="61"/>
        <v>-4000</v>
      </c>
      <c r="I838" s="23">
        <f t="shared" si="60"/>
        <v>2.6262626262626263</v>
      </c>
      <c r="K838" s="2">
        <v>495</v>
      </c>
    </row>
    <row r="839" spans="2:11" ht="12.75">
      <c r="B839" s="186">
        <v>1200</v>
      </c>
      <c r="C839" s="1" t="s">
        <v>17</v>
      </c>
      <c r="D839" s="13" t="s">
        <v>9</v>
      </c>
      <c r="E839" s="1" t="s">
        <v>18</v>
      </c>
      <c r="F839" s="28" t="s">
        <v>599</v>
      </c>
      <c r="G839" s="28" t="s">
        <v>509</v>
      </c>
      <c r="H839" s="5">
        <f t="shared" si="61"/>
        <v>-5200</v>
      </c>
      <c r="I839" s="23">
        <f t="shared" si="60"/>
        <v>2.4242424242424243</v>
      </c>
      <c r="K839" s="2">
        <v>495</v>
      </c>
    </row>
    <row r="840" spans="2:11" ht="12.75">
      <c r="B840" s="186">
        <v>2000</v>
      </c>
      <c r="C840" s="1" t="s">
        <v>17</v>
      </c>
      <c r="D840" s="13" t="s">
        <v>9</v>
      </c>
      <c r="E840" s="1" t="s">
        <v>18</v>
      </c>
      <c r="F840" s="28" t="s">
        <v>599</v>
      </c>
      <c r="G840" s="28" t="s">
        <v>485</v>
      </c>
      <c r="H840" s="5">
        <f t="shared" si="61"/>
        <v>-7200</v>
      </c>
      <c r="I840" s="23">
        <f t="shared" si="60"/>
        <v>4.040404040404041</v>
      </c>
      <c r="K840" s="2">
        <v>495</v>
      </c>
    </row>
    <row r="841" spans="1:11" s="16" customFormat="1" ht="12.75">
      <c r="A841" s="1"/>
      <c r="B841" s="186">
        <v>800</v>
      </c>
      <c r="C841" s="1" t="s">
        <v>17</v>
      </c>
      <c r="D841" s="13" t="s">
        <v>9</v>
      </c>
      <c r="E841" s="1" t="s">
        <v>18</v>
      </c>
      <c r="F841" s="28" t="s">
        <v>599</v>
      </c>
      <c r="G841" s="28" t="s">
        <v>510</v>
      </c>
      <c r="H841" s="5">
        <f t="shared" si="61"/>
        <v>-8000</v>
      </c>
      <c r="I841" s="23">
        <f t="shared" si="60"/>
        <v>1.6161616161616161</v>
      </c>
      <c r="J841"/>
      <c r="K841" s="2">
        <v>495</v>
      </c>
    </row>
    <row r="842" spans="1:11" s="47" customFormat="1" ht="12.75">
      <c r="A842" s="12"/>
      <c r="B842" s="187">
        <f>SUM(B836:B841)</f>
        <v>8000</v>
      </c>
      <c r="C842" s="12"/>
      <c r="D842" s="12"/>
      <c r="E842" s="12" t="s">
        <v>18</v>
      </c>
      <c r="F842" s="19"/>
      <c r="G842" s="19"/>
      <c r="H842" s="44">
        <v>0</v>
      </c>
      <c r="I842" s="46">
        <f t="shared" si="60"/>
        <v>16.161616161616163</v>
      </c>
      <c r="K842" s="2">
        <v>495</v>
      </c>
    </row>
    <row r="843" spans="2:11" ht="12.75">
      <c r="B843" s="186"/>
      <c r="H843" s="5">
        <f>H842-B843</f>
        <v>0</v>
      </c>
      <c r="I843" s="23">
        <f t="shared" si="60"/>
        <v>0</v>
      </c>
      <c r="K843" s="2">
        <v>495</v>
      </c>
    </row>
    <row r="844" spans="2:11" ht="12.75">
      <c r="B844" s="186"/>
      <c r="H844" s="5">
        <f>H843-B844</f>
        <v>0</v>
      </c>
      <c r="I844" s="23">
        <f t="shared" si="60"/>
        <v>0</v>
      </c>
      <c r="K844" s="2">
        <v>495</v>
      </c>
    </row>
    <row r="845" spans="2:12" ht="12.75">
      <c r="B845" s="186">
        <v>8000</v>
      </c>
      <c r="C845" s="1" t="s">
        <v>19</v>
      </c>
      <c r="D845" s="13" t="s">
        <v>9</v>
      </c>
      <c r="E845" s="1" t="s">
        <v>15</v>
      </c>
      <c r="F845" s="28" t="s">
        <v>600</v>
      </c>
      <c r="G845" s="28" t="s">
        <v>483</v>
      </c>
      <c r="H845" s="5">
        <f>H844-B845</f>
        <v>-8000</v>
      </c>
      <c r="I845" s="23">
        <f t="shared" si="60"/>
        <v>16.161616161616163</v>
      </c>
      <c r="K845" s="2">
        <v>495</v>
      </c>
      <c r="L845" s="41">
        <v>500</v>
      </c>
    </row>
    <row r="846" spans="2:11" ht="12.75">
      <c r="B846" s="186">
        <v>8000</v>
      </c>
      <c r="C846" s="1" t="s">
        <v>19</v>
      </c>
      <c r="D846" s="13" t="s">
        <v>9</v>
      </c>
      <c r="E846" s="1" t="s">
        <v>15</v>
      </c>
      <c r="F846" s="28" t="s">
        <v>600</v>
      </c>
      <c r="G846" s="28" t="s">
        <v>509</v>
      </c>
      <c r="H846" s="5">
        <f>H845-B846</f>
        <v>-16000</v>
      </c>
      <c r="I846" s="23">
        <f t="shared" si="60"/>
        <v>16.161616161616163</v>
      </c>
      <c r="K846" s="2">
        <v>495</v>
      </c>
    </row>
    <row r="847" spans="1:11" s="47" customFormat="1" ht="12.75">
      <c r="A847" s="12"/>
      <c r="B847" s="187">
        <f>SUM(B845:B846)</f>
        <v>16000</v>
      </c>
      <c r="C847" s="12" t="s">
        <v>19</v>
      </c>
      <c r="D847" s="12"/>
      <c r="E847" s="12"/>
      <c r="F847" s="19"/>
      <c r="G847" s="19"/>
      <c r="H847" s="44">
        <v>0</v>
      </c>
      <c r="I847" s="46">
        <f t="shared" si="60"/>
        <v>32.323232323232325</v>
      </c>
      <c r="K847" s="2">
        <v>495</v>
      </c>
    </row>
    <row r="848" spans="2:11" ht="12.75">
      <c r="B848" s="186"/>
      <c r="H848" s="5">
        <f>H847-B848</f>
        <v>0</v>
      </c>
      <c r="I848" s="23">
        <f t="shared" si="60"/>
        <v>0</v>
      </c>
      <c r="K848" s="2">
        <v>495</v>
      </c>
    </row>
    <row r="849" spans="2:11" ht="12.75">
      <c r="B849" s="186"/>
      <c r="H849" s="5">
        <f>H848-B849</f>
        <v>0</v>
      </c>
      <c r="I849" s="23">
        <f t="shared" si="60"/>
        <v>0</v>
      </c>
      <c r="K849" s="2">
        <v>495</v>
      </c>
    </row>
    <row r="850" spans="2:11" ht="12.75">
      <c r="B850" s="186">
        <v>2000</v>
      </c>
      <c r="C850" s="1" t="s">
        <v>20</v>
      </c>
      <c r="D850" s="13" t="s">
        <v>9</v>
      </c>
      <c r="E850" s="1" t="s">
        <v>15</v>
      </c>
      <c r="F850" s="28" t="s">
        <v>599</v>
      </c>
      <c r="G850" s="28" t="s">
        <v>601</v>
      </c>
      <c r="H850" s="5">
        <f>H849-B850</f>
        <v>-2000</v>
      </c>
      <c r="I850" s="23">
        <f t="shared" si="60"/>
        <v>4.040404040404041</v>
      </c>
      <c r="K850" s="2">
        <v>495</v>
      </c>
    </row>
    <row r="851" spans="2:11" ht="12.75">
      <c r="B851" s="186">
        <v>2000</v>
      </c>
      <c r="C851" s="1" t="s">
        <v>20</v>
      </c>
      <c r="D851" s="13" t="s">
        <v>9</v>
      </c>
      <c r="E851" s="1" t="s">
        <v>15</v>
      </c>
      <c r="F851" s="28" t="s">
        <v>599</v>
      </c>
      <c r="G851" s="28" t="s">
        <v>509</v>
      </c>
      <c r="H851" s="5">
        <f>H850-B851</f>
        <v>-4000</v>
      </c>
      <c r="I851" s="23">
        <f t="shared" si="60"/>
        <v>4.040404040404041</v>
      </c>
      <c r="K851" s="2">
        <v>495</v>
      </c>
    </row>
    <row r="852" spans="2:11" ht="12.75">
      <c r="B852" s="186">
        <v>2000</v>
      </c>
      <c r="C852" s="1" t="s">
        <v>20</v>
      </c>
      <c r="D852" s="13" t="s">
        <v>9</v>
      </c>
      <c r="E852" s="1" t="s">
        <v>15</v>
      </c>
      <c r="F852" s="28" t="s">
        <v>599</v>
      </c>
      <c r="G852" s="28" t="s">
        <v>485</v>
      </c>
      <c r="H852" s="5">
        <f>H851-B852</f>
        <v>-6000</v>
      </c>
      <c r="I852" s="23">
        <f t="shared" si="60"/>
        <v>4.040404040404041</v>
      </c>
      <c r="K852" s="2">
        <v>495</v>
      </c>
    </row>
    <row r="853" spans="1:11" s="47" customFormat="1" ht="12.75">
      <c r="A853" s="12"/>
      <c r="B853" s="187">
        <f>SUM(B850:B852)</f>
        <v>6000</v>
      </c>
      <c r="C853" s="12" t="s">
        <v>20</v>
      </c>
      <c r="D853" s="12"/>
      <c r="E853" s="12"/>
      <c r="F853" s="19"/>
      <c r="G853" s="19"/>
      <c r="H853" s="44">
        <v>0</v>
      </c>
      <c r="I853" s="46">
        <f t="shared" si="60"/>
        <v>12.121212121212121</v>
      </c>
      <c r="K853" s="2">
        <v>495</v>
      </c>
    </row>
    <row r="854" spans="2:11" ht="12.75">
      <c r="B854" s="186"/>
      <c r="H854" s="5">
        <f>H853-B854</f>
        <v>0</v>
      </c>
      <c r="I854" s="23">
        <f t="shared" si="60"/>
        <v>0</v>
      </c>
      <c r="K854" s="2">
        <v>495</v>
      </c>
    </row>
    <row r="855" spans="2:11" ht="12.75">
      <c r="B855" s="186"/>
      <c r="H855" s="5">
        <f>H854-B855</f>
        <v>0</v>
      </c>
      <c r="I855" s="23">
        <f t="shared" si="60"/>
        <v>0</v>
      </c>
      <c r="K855" s="2">
        <v>495</v>
      </c>
    </row>
    <row r="856" spans="2:11" ht="12.75">
      <c r="B856" s="186">
        <v>1000</v>
      </c>
      <c r="C856" s="1" t="s">
        <v>602</v>
      </c>
      <c r="D856" s="13" t="s">
        <v>9</v>
      </c>
      <c r="E856" s="1" t="s">
        <v>277</v>
      </c>
      <c r="F856" s="28" t="s">
        <v>599</v>
      </c>
      <c r="G856" s="28" t="s">
        <v>509</v>
      </c>
      <c r="H856" s="5">
        <f>H855-B856</f>
        <v>-1000</v>
      </c>
      <c r="I856" s="23">
        <f t="shared" si="60"/>
        <v>2.0202020202020203</v>
      </c>
      <c r="K856" s="2">
        <v>495</v>
      </c>
    </row>
    <row r="857" spans="2:11" ht="12.75">
      <c r="B857" s="186">
        <v>1000</v>
      </c>
      <c r="C857" s="1" t="s">
        <v>602</v>
      </c>
      <c r="D857" s="13" t="s">
        <v>9</v>
      </c>
      <c r="E857" s="1" t="s">
        <v>277</v>
      </c>
      <c r="F857" s="28" t="s">
        <v>599</v>
      </c>
      <c r="G857" s="28" t="s">
        <v>485</v>
      </c>
      <c r="H857" s="5">
        <f>H856-B857</f>
        <v>-2000</v>
      </c>
      <c r="I857" s="23">
        <f t="shared" si="60"/>
        <v>2.0202020202020203</v>
      </c>
      <c r="K857" s="2">
        <v>495</v>
      </c>
    </row>
    <row r="858" spans="1:11" s="47" customFormat="1" ht="12.75">
      <c r="A858" s="12"/>
      <c r="B858" s="187">
        <f>SUM(B856:B857)</f>
        <v>2000</v>
      </c>
      <c r="C858" s="12"/>
      <c r="D858" s="12"/>
      <c r="E858" s="12" t="s">
        <v>277</v>
      </c>
      <c r="F858" s="19"/>
      <c r="G858" s="19"/>
      <c r="H858" s="44">
        <v>0</v>
      </c>
      <c r="I858" s="46">
        <f t="shared" si="60"/>
        <v>4.040404040404041</v>
      </c>
      <c r="K858" s="2">
        <v>495</v>
      </c>
    </row>
    <row r="859" spans="2:11" ht="12.75">
      <c r="B859" s="186"/>
      <c r="H859" s="5">
        <f>H858-B859</f>
        <v>0</v>
      </c>
      <c r="I859" s="23">
        <f t="shared" si="60"/>
        <v>0</v>
      </c>
      <c r="K859" s="2">
        <v>495</v>
      </c>
    </row>
    <row r="860" spans="2:11" ht="12.75">
      <c r="B860" s="186"/>
      <c r="H860" s="5">
        <f>H859-B860</f>
        <v>0</v>
      </c>
      <c r="I860" s="23">
        <f t="shared" si="60"/>
        <v>0</v>
      </c>
      <c r="K860" s="2">
        <v>495</v>
      </c>
    </row>
    <row r="861" spans="2:11" ht="12.75">
      <c r="B861" s="186"/>
      <c r="H861" s="5">
        <f>H860-B861</f>
        <v>0</v>
      </c>
      <c r="I861" s="23">
        <f t="shared" si="60"/>
        <v>0</v>
      </c>
      <c r="K861" s="2">
        <v>495</v>
      </c>
    </row>
    <row r="862" spans="2:11" ht="12.75">
      <c r="B862" s="186"/>
      <c r="H862" s="5">
        <f>H861-B862</f>
        <v>0</v>
      </c>
      <c r="I862" s="23">
        <f t="shared" si="60"/>
        <v>0</v>
      </c>
      <c r="K862" s="2">
        <v>495</v>
      </c>
    </row>
    <row r="863" spans="1:11" s="47" customFormat="1" ht="12.75">
      <c r="A863" s="12"/>
      <c r="B863" s="187">
        <f>+B869+B883+B889+B894</f>
        <v>40050</v>
      </c>
      <c r="C863" s="51" t="s">
        <v>89</v>
      </c>
      <c r="D863" s="54" t="s">
        <v>99</v>
      </c>
      <c r="E863" s="51" t="s">
        <v>48</v>
      </c>
      <c r="F863" s="52" t="s">
        <v>90</v>
      </c>
      <c r="G863" s="53" t="s">
        <v>141</v>
      </c>
      <c r="H863" s="44"/>
      <c r="I863" s="46">
        <f aca="true" t="shared" si="62" ref="I863:I926">+B863/K863</f>
        <v>80.9090909090909</v>
      </c>
      <c r="J863" s="46"/>
      <c r="K863" s="2">
        <v>495</v>
      </c>
    </row>
    <row r="864" spans="2:11" ht="12.75">
      <c r="B864" s="186"/>
      <c r="H864" s="5">
        <f>H863-B864</f>
        <v>0</v>
      </c>
      <c r="I864" s="23">
        <f t="shared" si="62"/>
        <v>0</v>
      </c>
      <c r="K864" s="2">
        <v>495</v>
      </c>
    </row>
    <row r="865" spans="2:11" ht="12.75">
      <c r="B865" s="186">
        <v>2000</v>
      </c>
      <c r="C865" s="13" t="s">
        <v>0</v>
      </c>
      <c r="D865" s="1" t="s">
        <v>9</v>
      </c>
      <c r="E865" s="1" t="s">
        <v>349</v>
      </c>
      <c r="F865" s="248" t="s">
        <v>603</v>
      </c>
      <c r="G865" s="28" t="s">
        <v>509</v>
      </c>
      <c r="H865" s="5">
        <f>H864-B865</f>
        <v>-2000</v>
      </c>
      <c r="I865" s="23">
        <f t="shared" si="62"/>
        <v>4.040404040404041</v>
      </c>
      <c r="J865" s="23"/>
      <c r="K865" s="2">
        <v>495</v>
      </c>
    </row>
    <row r="866" spans="2:11" ht="12.75">
      <c r="B866" s="186">
        <v>2000</v>
      </c>
      <c r="C866" s="13" t="s">
        <v>0</v>
      </c>
      <c r="D866" s="1" t="s">
        <v>9</v>
      </c>
      <c r="E866" s="1" t="s">
        <v>349</v>
      </c>
      <c r="F866" s="248" t="s">
        <v>604</v>
      </c>
      <c r="G866" s="28" t="s">
        <v>485</v>
      </c>
      <c r="H866" s="5">
        <f>H865-B866</f>
        <v>-4000</v>
      </c>
      <c r="I866" s="23">
        <f t="shared" si="62"/>
        <v>4.040404040404041</v>
      </c>
      <c r="J866" s="23"/>
      <c r="K866" s="2">
        <v>495</v>
      </c>
    </row>
    <row r="867" spans="2:11" ht="12.75">
      <c r="B867" s="186">
        <v>3000</v>
      </c>
      <c r="C867" s="13" t="s">
        <v>0</v>
      </c>
      <c r="D867" s="1" t="s">
        <v>9</v>
      </c>
      <c r="E867" s="1" t="s">
        <v>349</v>
      </c>
      <c r="F867" s="248" t="s">
        <v>605</v>
      </c>
      <c r="G867" s="28" t="s">
        <v>510</v>
      </c>
      <c r="H867" s="5">
        <f>H866-B867</f>
        <v>-7000</v>
      </c>
      <c r="I867" s="23">
        <f t="shared" si="62"/>
        <v>6.0606060606060606</v>
      </c>
      <c r="J867" s="23"/>
      <c r="K867" s="2">
        <v>495</v>
      </c>
    </row>
    <row r="868" spans="2:11" ht="12.75">
      <c r="B868" s="186">
        <v>3000</v>
      </c>
      <c r="C868" s="13" t="s">
        <v>0</v>
      </c>
      <c r="D868" s="1" t="s">
        <v>9</v>
      </c>
      <c r="E868" s="1" t="s">
        <v>349</v>
      </c>
      <c r="F868" s="248" t="s">
        <v>606</v>
      </c>
      <c r="G868" s="28" t="s">
        <v>500</v>
      </c>
      <c r="H868" s="5">
        <f>H867-B868</f>
        <v>-10000</v>
      </c>
      <c r="I868" s="23">
        <f t="shared" si="62"/>
        <v>6.0606060606060606</v>
      </c>
      <c r="J868" s="23"/>
      <c r="K868" s="2">
        <v>495</v>
      </c>
    </row>
    <row r="869" spans="1:11" s="47" customFormat="1" ht="12.75">
      <c r="A869" s="12"/>
      <c r="B869" s="187">
        <f>SUM(B865:B868)</f>
        <v>10000</v>
      </c>
      <c r="C869" s="12" t="s">
        <v>0</v>
      </c>
      <c r="D869" s="12"/>
      <c r="E869" s="12"/>
      <c r="F869" s="19"/>
      <c r="G869" s="19"/>
      <c r="H869" s="44">
        <v>0</v>
      </c>
      <c r="I869" s="46">
        <f t="shared" si="62"/>
        <v>20.2020202020202</v>
      </c>
      <c r="K869" s="2">
        <v>495</v>
      </c>
    </row>
    <row r="870" spans="2:11" ht="12.75">
      <c r="B870" s="186"/>
      <c r="H870" s="5">
        <f aca="true" t="shared" si="63" ref="H870:H882">H869-B870</f>
        <v>0</v>
      </c>
      <c r="I870" s="23">
        <f t="shared" si="62"/>
        <v>0</v>
      </c>
      <c r="K870" s="2">
        <v>495</v>
      </c>
    </row>
    <row r="871" spans="2:11" ht="12.75">
      <c r="B871" s="186"/>
      <c r="H871" s="5">
        <f t="shared" si="63"/>
        <v>0</v>
      </c>
      <c r="I871" s="23">
        <f t="shared" si="62"/>
        <v>0</v>
      </c>
      <c r="K871" s="2">
        <v>495</v>
      </c>
    </row>
    <row r="872" spans="2:11" ht="12.75">
      <c r="B872" s="186">
        <v>3000</v>
      </c>
      <c r="C872" s="1" t="s">
        <v>294</v>
      </c>
      <c r="D872" s="13" t="s">
        <v>9</v>
      </c>
      <c r="E872" s="1" t="s">
        <v>15</v>
      </c>
      <c r="F872" s="28" t="s">
        <v>607</v>
      </c>
      <c r="G872" s="28" t="s">
        <v>509</v>
      </c>
      <c r="H872" s="5">
        <f t="shared" si="63"/>
        <v>-3000</v>
      </c>
      <c r="I872" s="23">
        <f t="shared" si="62"/>
        <v>6.0606060606060606</v>
      </c>
      <c r="K872" s="2">
        <v>495</v>
      </c>
    </row>
    <row r="873" spans="2:11" ht="12.75">
      <c r="B873" s="186">
        <v>2000</v>
      </c>
      <c r="C873" s="1" t="s">
        <v>363</v>
      </c>
      <c r="D873" s="13" t="s">
        <v>9</v>
      </c>
      <c r="E873" s="1" t="s">
        <v>15</v>
      </c>
      <c r="F873" s="28" t="s">
        <v>608</v>
      </c>
      <c r="G873" s="28" t="s">
        <v>509</v>
      </c>
      <c r="H873" s="5">
        <f t="shared" si="63"/>
        <v>-5000</v>
      </c>
      <c r="I873" s="23">
        <f t="shared" si="62"/>
        <v>4.040404040404041</v>
      </c>
      <c r="K873" s="2">
        <v>495</v>
      </c>
    </row>
    <row r="874" spans="2:11" ht="12.75">
      <c r="B874" s="186">
        <v>2000</v>
      </c>
      <c r="C874" s="1" t="s">
        <v>609</v>
      </c>
      <c r="D874" s="13" t="s">
        <v>9</v>
      </c>
      <c r="E874" s="1" t="s">
        <v>15</v>
      </c>
      <c r="F874" s="28" t="s">
        <v>610</v>
      </c>
      <c r="G874" s="28" t="s">
        <v>509</v>
      </c>
      <c r="H874" s="5">
        <f t="shared" si="63"/>
        <v>-7000</v>
      </c>
      <c r="I874" s="23">
        <f t="shared" si="62"/>
        <v>4.040404040404041</v>
      </c>
      <c r="K874" s="2">
        <v>495</v>
      </c>
    </row>
    <row r="875" spans="2:11" ht="12.75">
      <c r="B875" s="186">
        <v>2000</v>
      </c>
      <c r="C875" s="1" t="s">
        <v>611</v>
      </c>
      <c r="D875" s="13" t="s">
        <v>9</v>
      </c>
      <c r="E875" s="1" t="s">
        <v>15</v>
      </c>
      <c r="F875" s="28" t="s">
        <v>610</v>
      </c>
      <c r="G875" s="28" t="s">
        <v>509</v>
      </c>
      <c r="H875" s="5">
        <f t="shared" si="63"/>
        <v>-9000</v>
      </c>
      <c r="I875" s="23">
        <f t="shared" si="62"/>
        <v>4.040404040404041</v>
      </c>
      <c r="K875" s="2">
        <v>495</v>
      </c>
    </row>
    <row r="876" spans="2:11" ht="12.75">
      <c r="B876" s="186">
        <v>2000</v>
      </c>
      <c r="C876" s="1" t="s">
        <v>609</v>
      </c>
      <c r="D876" s="13" t="s">
        <v>9</v>
      </c>
      <c r="E876" s="1" t="s">
        <v>15</v>
      </c>
      <c r="F876" s="28" t="s">
        <v>610</v>
      </c>
      <c r="G876" s="28" t="s">
        <v>485</v>
      </c>
      <c r="H876" s="5">
        <f t="shared" si="63"/>
        <v>-11000</v>
      </c>
      <c r="I876" s="23">
        <f t="shared" si="62"/>
        <v>4.040404040404041</v>
      </c>
      <c r="K876" s="2">
        <v>495</v>
      </c>
    </row>
    <row r="877" spans="2:11" ht="12.75">
      <c r="B877" s="186">
        <v>2000</v>
      </c>
      <c r="C877" s="1" t="s">
        <v>612</v>
      </c>
      <c r="D877" s="13" t="s">
        <v>9</v>
      </c>
      <c r="E877" s="1" t="s">
        <v>15</v>
      </c>
      <c r="F877" s="28" t="s">
        <v>610</v>
      </c>
      <c r="G877" s="28" t="s">
        <v>510</v>
      </c>
      <c r="H877" s="5">
        <f t="shared" si="63"/>
        <v>-13000</v>
      </c>
      <c r="I877" s="23">
        <f t="shared" si="62"/>
        <v>4.040404040404041</v>
      </c>
      <c r="K877" s="2">
        <v>495</v>
      </c>
    </row>
    <row r="878" spans="2:11" ht="12.75">
      <c r="B878" s="186">
        <v>2000</v>
      </c>
      <c r="C878" s="1" t="s">
        <v>613</v>
      </c>
      <c r="D878" s="13" t="s">
        <v>9</v>
      </c>
      <c r="E878" s="1" t="s">
        <v>15</v>
      </c>
      <c r="F878" s="28" t="s">
        <v>610</v>
      </c>
      <c r="G878" s="28" t="s">
        <v>510</v>
      </c>
      <c r="H878" s="5">
        <f t="shared" si="63"/>
        <v>-15000</v>
      </c>
      <c r="I878" s="23">
        <f t="shared" si="62"/>
        <v>4.040404040404041</v>
      </c>
      <c r="K878" s="2">
        <v>495</v>
      </c>
    </row>
    <row r="879" spans="2:11" ht="12.75">
      <c r="B879" s="186">
        <v>2000</v>
      </c>
      <c r="C879" s="1" t="s">
        <v>611</v>
      </c>
      <c r="D879" s="13" t="s">
        <v>9</v>
      </c>
      <c r="E879" s="1" t="s">
        <v>15</v>
      </c>
      <c r="F879" s="28" t="s">
        <v>610</v>
      </c>
      <c r="G879" s="28" t="s">
        <v>510</v>
      </c>
      <c r="H879" s="5">
        <f t="shared" si="63"/>
        <v>-17000</v>
      </c>
      <c r="I879" s="23">
        <f t="shared" si="62"/>
        <v>4.040404040404041</v>
      </c>
      <c r="K879" s="2">
        <v>495</v>
      </c>
    </row>
    <row r="880" spans="2:11" ht="12.75">
      <c r="B880" s="186">
        <v>800</v>
      </c>
      <c r="C880" s="1" t="s">
        <v>376</v>
      </c>
      <c r="D880" s="13" t="s">
        <v>9</v>
      </c>
      <c r="E880" s="1" t="s">
        <v>15</v>
      </c>
      <c r="F880" s="28" t="s">
        <v>610</v>
      </c>
      <c r="G880" s="28" t="s">
        <v>510</v>
      </c>
      <c r="H880" s="5">
        <f t="shared" si="63"/>
        <v>-17800</v>
      </c>
      <c r="I880" s="23">
        <f t="shared" si="62"/>
        <v>1.6161616161616161</v>
      </c>
      <c r="K880" s="2">
        <v>495</v>
      </c>
    </row>
    <row r="881" spans="2:11" ht="12.75">
      <c r="B881" s="186">
        <v>1500</v>
      </c>
      <c r="C881" s="1" t="s">
        <v>377</v>
      </c>
      <c r="D881" s="13" t="s">
        <v>9</v>
      </c>
      <c r="E881" s="1" t="s">
        <v>15</v>
      </c>
      <c r="F881" s="28" t="s">
        <v>610</v>
      </c>
      <c r="G881" s="28" t="s">
        <v>510</v>
      </c>
      <c r="H881" s="5">
        <f t="shared" si="63"/>
        <v>-19300</v>
      </c>
      <c r="I881" s="23">
        <f t="shared" si="62"/>
        <v>3.0303030303030303</v>
      </c>
      <c r="K881" s="2">
        <v>495</v>
      </c>
    </row>
    <row r="882" spans="2:11" ht="12.75">
      <c r="B882" s="186">
        <v>3000</v>
      </c>
      <c r="C882" s="1" t="s">
        <v>379</v>
      </c>
      <c r="D882" s="13" t="s">
        <v>9</v>
      </c>
      <c r="E882" s="1" t="s">
        <v>15</v>
      </c>
      <c r="F882" s="28" t="s">
        <v>614</v>
      </c>
      <c r="G882" s="28" t="s">
        <v>510</v>
      </c>
      <c r="H882" s="5">
        <f t="shared" si="63"/>
        <v>-22300</v>
      </c>
      <c r="I882" s="23">
        <f t="shared" si="62"/>
        <v>6.0606060606060606</v>
      </c>
      <c r="K882" s="2">
        <v>495</v>
      </c>
    </row>
    <row r="883" spans="1:11" s="47" customFormat="1" ht="12.75">
      <c r="A883" s="12"/>
      <c r="B883" s="187">
        <f>SUM(B872:B882)</f>
        <v>22300</v>
      </c>
      <c r="C883" s="12" t="s">
        <v>16</v>
      </c>
      <c r="D883" s="12"/>
      <c r="E883" s="12"/>
      <c r="F883" s="19"/>
      <c r="G883" s="19"/>
      <c r="H883" s="44">
        <v>0</v>
      </c>
      <c r="I883" s="46">
        <f t="shared" si="62"/>
        <v>45.05050505050505</v>
      </c>
      <c r="K883" s="2">
        <v>495</v>
      </c>
    </row>
    <row r="884" spans="2:11" ht="12.75">
      <c r="B884" s="186"/>
      <c r="H884" s="5">
        <f>H883-B884</f>
        <v>0</v>
      </c>
      <c r="I884" s="23">
        <f t="shared" si="62"/>
        <v>0</v>
      </c>
      <c r="K884" s="2">
        <v>495</v>
      </c>
    </row>
    <row r="885" spans="2:11" ht="12.75">
      <c r="B885" s="186"/>
      <c r="H885" s="5">
        <f>H884-B885</f>
        <v>0</v>
      </c>
      <c r="I885" s="23">
        <f t="shared" si="62"/>
        <v>0</v>
      </c>
      <c r="K885" s="2">
        <v>495</v>
      </c>
    </row>
    <row r="886" spans="2:11" ht="12.75">
      <c r="B886" s="186">
        <v>950</v>
      </c>
      <c r="C886" s="1" t="s">
        <v>17</v>
      </c>
      <c r="D886" s="13" t="s">
        <v>9</v>
      </c>
      <c r="E886" s="1" t="s">
        <v>18</v>
      </c>
      <c r="F886" s="28" t="s">
        <v>610</v>
      </c>
      <c r="G886" s="28" t="s">
        <v>509</v>
      </c>
      <c r="H886" s="5">
        <f>H885-B886</f>
        <v>-950</v>
      </c>
      <c r="I886" s="23">
        <f t="shared" si="62"/>
        <v>1.9191919191919191</v>
      </c>
      <c r="K886" s="2">
        <v>495</v>
      </c>
    </row>
    <row r="887" spans="2:11" ht="12.75">
      <c r="B887" s="186">
        <v>200</v>
      </c>
      <c r="C887" s="1" t="s">
        <v>17</v>
      </c>
      <c r="D887" s="13" t="s">
        <v>9</v>
      </c>
      <c r="E887" s="1" t="s">
        <v>18</v>
      </c>
      <c r="F887" s="28" t="s">
        <v>610</v>
      </c>
      <c r="G887" s="28" t="s">
        <v>485</v>
      </c>
      <c r="H887" s="5">
        <f>H886-B887</f>
        <v>-1150</v>
      </c>
      <c r="I887" s="23">
        <f t="shared" si="62"/>
        <v>0.40404040404040403</v>
      </c>
      <c r="K887" s="2">
        <v>495</v>
      </c>
    </row>
    <row r="888" spans="2:11" ht="12.75">
      <c r="B888" s="186">
        <v>600</v>
      </c>
      <c r="C888" s="1" t="s">
        <v>17</v>
      </c>
      <c r="D888" s="13" t="s">
        <v>9</v>
      </c>
      <c r="E888" s="1" t="s">
        <v>18</v>
      </c>
      <c r="F888" s="28" t="s">
        <v>610</v>
      </c>
      <c r="G888" s="28" t="s">
        <v>256</v>
      </c>
      <c r="H888" s="5">
        <f>H887-B888</f>
        <v>-1750</v>
      </c>
      <c r="I888" s="23">
        <f t="shared" si="62"/>
        <v>1.2121212121212122</v>
      </c>
      <c r="K888" s="2">
        <v>495</v>
      </c>
    </row>
    <row r="889" spans="1:11" s="47" customFormat="1" ht="12.75">
      <c r="A889" s="12"/>
      <c r="B889" s="187">
        <f>SUM(B886:B888)</f>
        <v>1750</v>
      </c>
      <c r="C889" s="12"/>
      <c r="D889" s="12"/>
      <c r="E889" s="12" t="s">
        <v>18</v>
      </c>
      <c r="F889" s="19"/>
      <c r="G889" s="19"/>
      <c r="H889" s="44">
        <v>0</v>
      </c>
      <c r="I889" s="46">
        <f t="shared" si="62"/>
        <v>3.5353535353535355</v>
      </c>
      <c r="K889" s="2">
        <v>495</v>
      </c>
    </row>
    <row r="890" spans="2:11" ht="12.75">
      <c r="B890" s="186"/>
      <c r="H890" s="5">
        <f>H889-B890</f>
        <v>0</v>
      </c>
      <c r="I890" s="23">
        <f t="shared" si="62"/>
        <v>0</v>
      </c>
      <c r="K890" s="2">
        <v>495</v>
      </c>
    </row>
    <row r="891" spans="2:11" ht="12.75">
      <c r="B891" s="186"/>
      <c r="H891" s="5">
        <f>H890-B891</f>
        <v>0</v>
      </c>
      <c r="I891" s="23">
        <f t="shared" si="62"/>
        <v>0</v>
      </c>
      <c r="K891" s="2">
        <v>495</v>
      </c>
    </row>
    <row r="892" spans="2:11" ht="12.75">
      <c r="B892" s="186">
        <v>3000</v>
      </c>
      <c r="C892" s="1" t="s">
        <v>19</v>
      </c>
      <c r="D892" s="13" t="s">
        <v>9</v>
      </c>
      <c r="E892" s="1" t="s">
        <v>15</v>
      </c>
      <c r="F892" s="28" t="s">
        <v>615</v>
      </c>
      <c r="G892" s="28" t="s">
        <v>509</v>
      </c>
      <c r="H892" s="5">
        <f>H891-B892</f>
        <v>-3000</v>
      </c>
      <c r="I892" s="23">
        <f t="shared" si="62"/>
        <v>6.0606060606060606</v>
      </c>
      <c r="K892" s="2">
        <v>495</v>
      </c>
    </row>
    <row r="893" spans="2:11" ht="12.75">
      <c r="B893" s="186">
        <v>3000</v>
      </c>
      <c r="C893" s="1" t="s">
        <v>19</v>
      </c>
      <c r="D893" s="13" t="s">
        <v>9</v>
      </c>
      <c r="E893" s="1" t="s">
        <v>15</v>
      </c>
      <c r="F893" s="28" t="s">
        <v>615</v>
      </c>
      <c r="G893" s="28" t="s">
        <v>485</v>
      </c>
      <c r="H893" s="5">
        <f>H892-B893</f>
        <v>-6000</v>
      </c>
      <c r="I893" s="23">
        <f t="shared" si="62"/>
        <v>6.0606060606060606</v>
      </c>
      <c r="K893" s="2">
        <v>495</v>
      </c>
    </row>
    <row r="894" spans="1:11" s="47" customFormat="1" ht="12.75">
      <c r="A894" s="12"/>
      <c r="B894" s="187">
        <f>SUM(B892:B893)</f>
        <v>6000</v>
      </c>
      <c r="C894" s="12" t="s">
        <v>19</v>
      </c>
      <c r="D894" s="12"/>
      <c r="E894" s="12"/>
      <c r="F894" s="19"/>
      <c r="G894" s="19"/>
      <c r="H894" s="44">
        <v>0</v>
      </c>
      <c r="I894" s="46">
        <f t="shared" si="62"/>
        <v>12.121212121212121</v>
      </c>
      <c r="K894" s="2">
        <v>495</v>
      </c>
    </row>
    <row r="895" spans="2:11" ht="12.75">
      <c r="B895" s="186"/>
      <c r="H895" s="5">
        <f>H894-B895</f>
        <v>0</v>
      </c>
      <c r="I895" s="23">
        <f t="shared" si="62"/>
        <v>0</v>
      </c>
      <c r="K895" s="2">
        <v>495</v>
      </c>
    </row>
    <row r="896" spans="2:11" ht="12.75">
      <c r="B896" s="186"/>
      <c r="H896" s="5">
        <f>H895-B896</f>
        <v>0</v>
      </c>
      <c r="I896" s="23">
        <f t="shared" si="62"/>
        <v>0</v>
      </c>
      <c r="K896" s="2">
        <v>495</v>
      </c>
    </row>
    <row r="897" spans="2:11" ht="12.75">
      <c r="B897" s="186"/>
      <c r="H897" s="5">
        <f>H896-B897</f>
        <v>0</v>
      </c>
      <c r="I897" s="23">
        <f t="shared" si="62"/>
        <v>0</v>
      </c>
      <c r="K897" s="2">
        <v>495</v>
      </c>
    </row>
    <row r="898" spans="2:11" ht="12.75">
      <c r="B898" s="186"/>
      <c r="H898" s="5">
        <f>H897-B898</f>
        <v>0</v>
      </c>
      <c r="I898" s="23">
        <f t="shared" si="62"/>
        <v>0</v>
      </c>
      <c r="K898" s="2">
        <v>495</v>
      </c>
    </row>
    <row r="899" spans="1:11" s="47" customFormat="1" ht="12.75">
      <c r="A899" s="12"/>
      <c r="B899" s="187">
        <f>+B908+B919+B930+B937+B946+B950</f>
        <v>89300</v>
      </c>
      <c r="C899" s="51" t="s">
        <v>91</v>
      </c>
      <c r="D899" s="54" t="s">
        <v>112</v>
      </c>
      <c r="E899" s="51" t="s">
        <v>59</v>
      </c>
      <c r="F899" s="52" t="s">
        <v>60</v>
      </c>
      <c r="G899" s="53" t="s">
        <v>109</v>
      </c>
      <c r="H899" s="44"/>
      <c r="I899" s="46">
        <f t="shared" si="62"/>
        <v>180.40404040404042</v>
      </c>
      <c r="J899" s="46"/>
      <c r="K899" s="2">
        <v>495</v>
      </c>
    </row>
    <row r="900" spans="2:11" ht="12.75">
      <c r="B900" s="186"/>
      <c r="H900" s="5">
        <f aca="true" t="shared" si="64" ref="H900:H907">H899-B900</f>
        <v>0</v>
      </c>
      <c r="I900" s="23">
        <f t="shared" si="62"/>
        <v>0</v>
      </c>
      <c r="K900" s="2">
        <v>495</v>
      </c>
    </row>
    <row r="901" spans="2:11" ht="12.75">
      <c r="B901" s="186">
        <v>2500</v>
      </c>
      <c r="C901" s="13" t="s">
        <v>0</v>
      </c>
      <c r="D901" s="1" t="s">
        <v>9</v>
      </c>
      <c r="E901" s="1" t="s">
        <v>28</v>
      </c>
      <c r="F901" s="248" t="s">
        <v>616</v>
      </c>
      <c r="G901" s="28" t="s">
        <v>617</v>
      </c>
      <c r="H901" s="5">
        <f t="shared" si="64"/>
        <v>-2500</v>
      </c>
      <c r="I901" s="23">
        <f t="shared" si="62"/>
        <v>5.05050505050505</v>
      </c>
      <c r="J901" s="23"/>
      <c r="K901" s="2">
        <v>495</v>
      </c>
    </row>
    <row r="902" spans="2:11" ht="12.75">
      <c r="B902" s="186">
        <v>5000</v>
      </c>
      <c r="C902" s="13" t="s">
        <v>0</v>
      </c>
      <c r="D902" s="1" t="s">
        <v>9</v>
      </c>
      <c r="E902" s="1" t="s">
        <v>257</v>
      </c>
      <c r="F902" s="248" t="s">
        <v>618</v>
      </c>
      <c r="G902" s="28" t="s">
        <v>617</v>
      </c>
      <c r="H902" s="5">
        <f t="shared" si="64"/>
        <v>-7500</v>
      </c>
      <c r="I902" s="23">
        <f t="shared" si="62"/>
        <v>10.1010101010101</v>
      </c>
      <c r="J902" s="23"/>
      <c r="K902" s="2">
        <v>495</v>
      </c>
    </row>
    <row r="903" spans="2:11" ht="12.75">
      <c r="B903" s="186">
        <v>2500</v>
      </c>
      <c r="C903" s="13" t="s">
        <v>0</v>
      </c>
      <c r="D903" s="1" t="s">
        <v>9</v>
      </c>
      <c r="E903" s="1" t="s">
        <v>28</v>
      </c>
      <c r="F903" s="248" t="s">
        <v>619</v>
      </c>
      <c r="G903" s="28" t="s">
        <v>518</v>
      </c>
      <c r="H903" s="5">
        <f t="shared" si="64"/>
        <v>-10000</v>
      </c>
      <c r="I903" s="23">
        <f t="shared" si="62"/>
        <v>5.05050505050505</v>
      </c>
      <c r="J903" s="23"/>
      <c r="K903" s="2">
        <v>495</v>
      </c>
    </row>
    <row r="904" spans="2:11" ht="12.75">
      <c r="B904" s="186">
        <v>10000</v>
      </c>
      <c r="C904" s="13" t="s">
        <v>0</v>
      </c>
      <c r="D904" s="1" t="s">
        <v>9</v>
      </c>
      <c r="E904" s="1" t="s">
        <v>257</v>
      </c>
      <c r="F904" s="248" t="s">
        <v>620</v>
      </c>
      <c r="G904" s="28" t="s">
        <v>518</v>
      </c>
      <c r="H904" s="5">
        <f t="shared" si="64"/>
        <v>-20000</v>
      </c>
      <c r="I904" s="23">
        <f t="shared" si="62"/>
        <v>20.2020202020202</v>
      </c>
      <c r="J904" s="23"/>
      <c r="K904" s="2">
        <v>495</v>
      </c>
    </row>
    <row r="905" spans="2:11" ht="12.75">
      <c r="B905" s="186">
        <v>5000</v>
      </c>
      <c r="C905" s="13" t="s">
        <v>0</v>
      </c>
      <c r="D905" s="1" t="s">
        <v>9</v>
      </c>
      <c r="E905" s="1" t="s">
        <v>257</v>
      </c>
      <c r="F905" s="248" t="s">
        <v>621</v>
      </c>
      <c r="G905" s="28" t="s">
        <v>622</v>
      </c>
      <c r="H905" s="5">
        <f t="shared" si="64"/>
        <v>-25000</v>
      </c>
      <c r="I905" s="23">
        <f t="shared" si="62"/>
        <v>10.1010101010101</v>
      </c>
      <c r="J905" s="23"/>
      <c r="K905" s="2">
        <v>495</v>
      </c>
    </row>
    <row r="906" spans="2:11" ht="12.75">
      <c r="B906" s="186">
        <v>2500</v>
      </c>
      <c r="C906" s="13" t="s">
        <v>0</v>
      </c>
      <c r="D906" s="1" t="s">
        <v>9</v>
      </c>
      <c r="E906" s="1" t="s">
        <v>28</v>
      </c>
      <c r="F906" s="248" t="s">
        <v>623</v>
      </c>
      <c r="G906" s="28" t="s">
        <v>622</v>
      </c>
      <c r="H906" s="5">
        <f t="shared" si="64"/>
        <v>-27500</v>
      </c>
      <c r="I906" s="23">
        <f t="shared" si="62"/>
        <v>5.05050505050505</v>
      </c>
      <c r="J906" s="23"/>
      <c r="K906" s="2">
        <v>495</v>
      </c>
    </row>
    <row r="907" spans="2:11" ht="12.75">
      <c r="B907" s="186">
        <v>5000</v>
      </c>
      <c r="C907" s="13" t="s">
        <v>0</v>
      </c>
      <c r="D907" s="1" t="s">
        <v>9</v>
      </c>
      <c r="E907" s="1" t="s">
        <v>257</v>
      </c>
      <c r="F907" s="248" t="s">
        <v>624</v>
      </c>
      <c r="G907" s="28" t="s">
        <v>625</v>
      </c>
      <c r="H907" s="5">
        <f t="shared" si="64"/>
        <v>-32500</v>
      </c>
      <c r="I907" s="23">
        <f t="shared" si="62"/>
        <v>10.1010101010101</v>
      </c>
      <c r="J907" s="23"/>
      <c r="K907" s="2">
        <v>495</v>
      </c>
    </row>
    <row r="908" spans="1:11" s="47" customFormat="1" ht="12.75">
      <c r="A908" s="12"/>
      <c r="B908" s="187">
        <f>SUM(B901:B907)</f>
        <v>32500</v>
      </c>
      <c r="C908" s="12" t="s">
        <v>0</v>
      </c>
      <c r="D908" s="12"/>
      <c r="E908" s="12"/>
      <c r="F908" s="19"/>
      <c r="G908" s="19"/>
      <c r="H908" s="44">
        <v>0</v>
      </c>
      <c r="I908" s="46">
        <f t="shared" si="62"/>
        <v>65.65656565656566</v>
      </c>
      <c r="K908" s="2">
        <v>495</v>
      </c>
    </row>
    <row r="909" spans="2:11" ht="12.75">
      <c r="B909" s="186"/>
      <c r="H909" s="5">
        <f aca="true" t="shared" si="65" ref="H909:H918">H908-B909</f>
        <v>0</v>
      </c>
      <c r="I909" s="23">
        <f t="shared" si="62"/>
        <v>0</v>
      </c>
      <c r="K909" s="2">
        <v>495</v>
      </c>
    </row>
    <row r="910" spans="2:11" ht="12.75">
      <c r="B910" s="186"/>
      <c r="H910" s="5">
        <f t="shared" si="65"/>
        <v>0</v>
      </c>
      <c r="I910" s="23">
        <f t="shared" si="62"/>
        <v>0</v>
      </c>
      <c r="K910" s="2">
        <v>495</v>
      </c>
    </row>
    <row r="911" spans="2:11" ht="12.75">
      <c r="B911" s="186">
        <v>1200</v>
      </c>
      <c r="C911" s="1" t="s">
        <v>268</v>
      </c>
      <c r="D911" s="13" t="s">
        <v>9</v>
      </c>
      <c r="E911" s="1" t="s">
        <v>15</v>
      </c>
      <c r="F911" s="28" t="s">
        <v>626</v>
      </c>
      <c r="G911" s="28" t="s">
        <v>617</v>
      </c>
      <c r="H911" s="5">
        <f t="shared" si="65"/>
        <v>-1200</v>
      </c>
      <c r="I911" s="23">
        <f t="shared" si="62"/>
        <v>2.4242424242424243</v>
      </c>
      <c r="K911" s="2">
        <v>495</v>
      </c>
    </row>
    <row r="912" spans="1:11" s="16" customFormat="1" ht="12.75">
      <c r="A912" s="13"/>
      <c r="B912" s="234">
        <v>1000</v>
      </c>
      <c r="C912" s="13" t="s">
        <v>627</v>
      </c>
      <c r="D912" s="13" t="s">
        <v>9</v>
      </c>
      <c r="E912" s="13" t="s">
        <v>15</v>
      </c>
      <c r="F912" s="28" t="s">
        <v>626</v>
      </c>
      <c r="G912" s="31" t="s">
        <v>617</v>
      </c>
      <c r="H912" s="30">
        <f t="shared" si="65"/>
        <v>-2200</v>
      </c>
      <c r="I912" s="23">
        <f t="shared" si="62"/>
        <v>2.0202020202020203</v>
      </c>
      <c r="K912" s="2">
        <v>495</v>
      </c>
    </row>
    <row r="913" spans="1:11" s="16" customFormat="1" ht="12.75">
      <c r="A913" s="13"/>
      <c r="B913" s="234">
        <v>1000</v>
      </c>
      <c r="C913" s="13" t="s">
        <v>458</v>
      </c>
      <c r="D913" s="13" t="s">
        <v>9</v>
      </c>
      <c r="E913" s="13" t="s">
        <v>15</v>
      </c>
      <c r="F913" s="28" t="s">
        <v>626</v>
      </c>
      <c r="G913" s="31" t="s">
        <v>617</v>
      </c>
      <c r="H913" s="30">
        <f t="shared" si="65"/>
        <v>-3200</v>
      </c>
      <c r="I913" s="23">
        <f t="shared" si="62"/>
        <v>2.0202020202020203</v>
      </c>
      <c r="K913" s="2">
        <v>495</v>
      </c>
    </row>
    <row r="914" spans="2:11" ht="12.75">
      <c r="B914" s="186">
        <v>1500</v>
      </c>
      <c r="C914" s="1" t="s">
        <v>268</v>
      </c>
      <c r="D914" s="13" t="s">
        <v>9</v>
      </c>
      <c r="E914" s="1" t="s">
        <v>15</v>
      </c>
      <c r="F914" s="28" t="s">
        <v>628</v>
      </c>
      <c r="G914" s="28" t="s">
        <v>617</v>
      </c>
      <c r="H914" s="5">
        <f t="shared" si="65"/>
        <v>-4700</v>
      </c>
      <c r="I914" s="23">
        <f t="shared" si="62"/>
        <v>3.0303030303030303</v>
      </c>
      <c r="K914" s="2">
        <v>495</v>
      </c>
    </row>
    <row r="915" spans="2:11" ht="12.75">
      <c r="B915" s="186">
        <v>1200</v>
      </c>
      <c r="C915" s="1" t="s">
        <v>270</v>
      </c>
      <c r="D915" s="13" t="s">
        <v>9</v>
      </c>
      <c r="E915" s="1" t="s">
        <v>15</v>
      </c>
      <c r="F915" s="28" t="s">
        <v>626</v>
      </c>
      <c r="G915" s="28" t="s">
        <v>518</v>
      </c>
      <c r="H915" s="5">
        <f t="shared" si="65"/>
        <v>-5900</v>
      </c>
      <c r="I915" s="23">
        <f t="shared" si="62"/>
        <v>2.4242424242424243</v>
      </c>
      <c r="K915" s="2">
        <v>495</v>
      </c>
    </row>
    <row r="916" spans="2:11" ht="12.75">
      <c r="B916" s="186">
        <v>1500</v>
      </c>
      <c r="C916" s="1" t="s">
        <v>270</v>
      </c>
      <c r="D916" s="13" t="s">
        <v>9</v>
      </c>
      <c r="E916" s="1" t="s">
        <v>15</v>
      </c>
      <c r="F916" s="28" t="s">
        <v>628</v>
      </c>
      <c r="G916" s="28" t="s">
        <v>622</v>
      </c>
      <c r="H916" s="5">
        <f t="shared" si="65"/>
        <v>-7400</v>
      </c>
      <c r="I916" s="23">
        <f t="shared" si="62"/>
        <v>3.0303030303030303</v>
      </c>
      <c r="K916" s="2">
        <v>495</v>
      </c>
    </row>
    <row r="917" spans="2:11" ht="12.75">
      <c r="B917" s="186">
        <v>3000</v>
      </c>
      <c r="C917" s="1" t="s">
        <v>629</v>
      </c>
      <c r="D917" s="13" t="s">
        <v>9</v>
      </c>
      <c r="E917" s="1" t="s">
        <v>15</v>
      </c>
      <c r="F917" s="28" t="s">
        <v>628</v>
      </c>
      <c r="G917" s="28" t="s">
        <v>622</v>
      </c>
      <c r="H917" s="5">
        <f t="shared" si="65"/>
        <v>-10400</v>
      </c>
      <c r="I917" s="23">
        <f t="shared" si="62"/>
        <v>6.0606060606060606</v>
      </c>
      <c r="K917" s="2">
        <v>495</v>
      </c>
    </row>
    <row r="918" spans="2:11" ht="12.75">
      <c r="B918" s="186">
        <v>3000</v>
      </c>
      <c r="C918" s="1" t="s">
        <v>303</v>
      </c>
      <c r="D918" s="13" t="s">
        <v>9</v>
      </c>
      <c r="E918" s="1" t="s">
        <v>15</v>
      </c>
      <c r="F918" s="28" t="s">
        <v>630</v>
      </c>
      <c r="G918" s="28" t="s">
        <v>622</v>
      </c>
      <c r="H918" s="5">
        <f t="shared" si="65"/>
        <v>-13400</v>
      </c>
      <c r="I918" s="23">
        <f t="shared" si="62"/>
        <v>6.0606060606060606</v>
      </c>
      <c r="K918" s="2">
        <v>495</v>
      </c>
    </row>
    <row r="919" spans="1:11" s="47" customFormat="1" ht="12.75">
      <c r="A919" s="12"/>
      <c r="B919" s="187">
        <f>SUM(B911:B918)</f>
        <v>13400</v>
      </c>
      <c r="C919" s="12" t="s">
        <v>16</v>
      </c>
      <c r="D919" s="12"/>
      <c r="E919" s="12"/>
      <c r="F919" s="19"/>
      <c r="G919" s="19"/>
      <c r="H919" s="44">
        <v>0</v>
      </c>
      <c r="I919" s="46">
        <f t="shared" si="62"/>
        <v>27.07070707070707</v>
      </c>
      <c r="K919" s="2">
        <v>495</v>
      </c>
    </row>
    <row r="920" spans="2:11" ht="12.75">
      <c r="B920" s="186"/>
      <c r="H920" s="5">
        <f aca="true" t="shared" si="66" ref="H920:H929">H919-B920</f>
        <v>0</v>
      </c>
      <c r="I920" s="23">
        <f t="shared" si="62"/>
        <v>0</v>
      </c>
      <c r="K920" s="2">
        <v>495</v>
      </c>
    </row>
    <row r="921" spans="2:11" ht="12.75">
      <c r="B921" s="186"/>
      <c r="H921" s="5">
        <f t="shared" si="66"/>
        <v>0</v>
      </c>
      <c r="I921" s="23">
        <f t="shared" si="62"/>
        <v>0</v>
      </c>
      <c r="K921" s="2">
        <v>495</v>
      </c>
    </row>
    <row r="922" spans="1:11" s="16" customFormat="1" ht="12.75">
      <c r="A922" s="13"/>
      <c r="B922" s="234">
        <v>2000</v>
      </c>
      <c r="C922" s="13" t="s">
        <v>17</v>
      </c>
      <c r="D922" s="13" t="s">
        <v>9</v>
      </c>
      <c r="E922" s="13" t="s">
        <v>18</v>
      </c>
      <c r="F922" s="31" t="s">
        <v>626</v>
      </c>
      <c r="G922" s="31" t="s">
        <v>617</v>
      </c>
      <c r="H922" s="30">
        <f t="shared" si="66"/>
        <v>-2000</v>
      </c>
      <c r="I922" s="23">
        <f t="shared" si="62"/>
        <v>4.040404040404041</v>
      </c>
      <c r="K922" s="2">
        <v>495</v>
      </c>
    </row>
    <row r="923" spans="2:11" ht="12.75">
      <c r="B923" s="186">
        <v>1800</v>
      </c>
      <c r="C923" s="1" t="s">
        <v>17</v>
      </c>
      <c r="D923" s="13" t="s">
        <v>9</v>
      </c>
      <c r="E923" s="1" t="s">
        <v>18</v>
      </c>
      <c r="F923" s="28" t="s">
        <v>628</v>
      </c>
      <c r="G923" s="28" t="s">
        <v>617</v>
      </c>
      <c r="H923" s="5">
        <f t="shared" si="66"/>
        <v>-3800</v>
      </c>
      <c r="I923" s="23">
        <f t="shared" si="62"/>
        <v>3.6363636363636362</v>
      </c>
      <c r="K923" s="2">
        <v>495</v>
      </c>
    </row>
    <row r="924" spans="2:11" ht="12.75">
      <c r="B924" s="186">
        <v>400</v>
      </c>
      <c r="C924" s="1" t="s">
        <v>17</v>
      </c>
      <c r="D924" s="13" t="s">
        <v>9</v>
      </c>
      <c r="E924" s="1" t="s">
        <v>18</v>
      </c>
      <c r="F924" s="28" t="s">
        <v>626</v>
      </c>
      <c r="G924" s="28" t="s">
        <v>518</v>
      </c>
      <c r="H924" s="5">
        <f t="shared" si="66"/>
        <v>-4200</v>
      </c>
      <c r="I924" s="23">
        <f t="shared" si="62"/>
        <v>0.8080808080808081</v>
      </c>
      <c r="K924" s="2">
        <v>495</v>
      </c>
    </row>
    <row r="925" spans="2:11" ht="12.75">
      <c r="B925" s="186">
        <v>1100</v>
      </c>
      <c r="C925" s="1" t="s">
        <v>17</v>
      </c>
      <c r="D925" s="13" t="s">
        <v>9</v>
      </c>
      <c r="E925" s="1" t="s">
        <v>18</v>
      </c>
      <c r="F925" s="28" t="s">
        <v>628</v>
      </c>
      <c r="G925" s="28" t="s">
        <v>518</v>
      </c>
      <c r="H925" s="5">
        <f t="shared" si="66"/>
        <v>-5300</v>
      </c>
      <c r="I925" s="23">
        <f t="shared" si="62"/>
        <v>2.2222222222222223</v>
      </c>
      <c r="K925" s="2">
        <v>495</v>
      </c>
    </row>
    <row r="926" spans="2:11" ht="12.75">
      <c r="B926" s="186">
        <v>3000</v>
      </c>
      <c r="C926" s="1" t="s">
        <v>631</v>
      </c>
      <c r="D926" s="13" t="s">
        <v>9</v>
      </c>
      <c r="E926" s="1" t="s">
        <v>18</v>
      </c>
      <c r="F926" s="28" t="s">
        <v>628</v>
      </c>
      <c r="G926" s="28" t="s">
        <v>518</v>
      </c>
      <c r="H926" s="5">
        <f t="shared" si="66"/>
        <v>-8300</v>
      </c>
      <c r="I926" s="23">
        <f t="shared" si="62"/>
        <v>6.0606060606060606</v>
      </c>
      <c r="K926" s="2">
        <v>495</v>
      </c>
    </row>
    <row r="927" spans="2:11" ht="12.75">
      <c r="B927" s="186">
        <v>500</v>
      </c>
      <c r="C927" s="1" t="s">
        <v>17</v>
      </c>
      <c r="D927" s="13" t="s">
        <v>9</v>
      </c>
      <c r="E927" s="1" t="s">
        <v>18</v>
      </c>
      <c r="F927" s="28" t="s">
        <v>626</v>
      </c>
      <c r="G927" s="28" t="s">
        <v>622</v>
      </c>
      <c r="H927" s="5">
        <f t="shared" si="66"/>
        <v>-8800</v>
      </c>
      <c r="I927" s="23">
        <f aca="true" t="shared" si="67" ref="I927:I990">+B927/K927</f>
        <v>1.0101010101010102</v>
      </c>
      <c r="K927" s="2">
        <v>495</v>
      </c>
    </row>
    <row r="928" spans="2:11" ht="12.75">
      <c r="B928" s="186">
        <v>1800</v>
      </c>
      <c r="C928" s="1" t="s">
        <v>17</v>
      </c>
      <c r="D928" s="13" t="s">
        <v>9</v>
      </c>
      <c r="E928" s="1" t="s">
        <v>18</v>
      </c>
      <c r="F928" s="28" t="s">
        <v>628</v>
      </c>
      <c r="G928" s="28" t="s">
        <v>622</v>
      </c>
      <c r="H928" s="5">
        <f t="shared" si="66"/>
        <v>-10600</v>
      </c>
      <c r="I928" s="23">
        <f t="shared" si="67"/>
        <v>3.6363636363636362</v>
      </c>
      <c r="K928" s="2">
        <v>495</v>
      </c>
    </row>
    <row r="929" spans="2:11" ht="12.75">
      <c r="B929" s="186">
        <v>1800</v>
      </c>
      <c r="C929" s="1" t="s">
        <v>17</v>
      </c>
      <c r="D929" s="13" t="s">
        <v>9</v>
      </c>
      <c r="E929" s="1" t="s">
        <v>18</v>
      </c>
      <c r="F929" s="28" t="s">
        <v>626</v>
      </c>
      <c r="G929" s="28" t="s">
        <v>625</v>
      </c>
      <c r="H929" s="5">
        <f t="shared" si="66"/>
        <v>-12400</v>
      </c>
      <c r="I929" s="23">
        <f t="shared" si="67"/>
        <v>3.6363636363636362</v>
      </c>
      <c r="K929" s="2">
        <v>495</v>
      </c>
    </row>
    <row r="930" spans="1:11" s="47" customFormat="1" ht="12.75">
      <c r="A930" s="12"/>
      <c r="B930" s="187">
        <f>SUM(B922:B929)</f>
        <v>12400</v>
      </c>
      <c r="C930" s="12"/>
      <c r="D930" s="12"/>
      <c r="E930" s="12" t="s">
        <v>18</v>
      </c>
      <c r="F930" s="19"/>
      <c r="G930" s="19"/>
      <c r="H930" s="44">
        <v>0</v>
      </c>
      <c r="I930" s="46">
        <f t="shared" si="67"/>
        <v>25.050505050505052</v>
      </c>
      <c r="K930" s="2">
        <v>495</v>
      </c>
    </row>
    <row r="931" spans="2:11" ht="12.75">
      <c r="B931" s="186"/>
      <c r="H931" s="5">
        <f aca="true" t="shared" si="68" ref="H931:H936">H930-B931</f>
        <v>0</v>
      </c>
      <c r="I931" s="23">
        <f t="shared" si="67"/>
        <v>0</v>
      </c>
      <c r="K931" s="2">
        <v>495</v>
      </c>
    </row>
    <row r="932" spans="2:11" ht="12.75">
      <c r="B932" s="186"/>
      <c r="H932" s="5">
        <f t="shared" si="68"/>
        <v>0</v>
      </c>
      <c r="I932" s="23">
        <f t="shared" si="67"/>
        <v>0</v>
      </c>
      <c r="K932" s="2">
        <v>495</v>
      </c>
    </row>
    <row r="933" spans="2:11" ht="12.75">
      <c r="B933" s="186">
        <v>5000</v>
      </c>
      <c r="C933" s="1" t="s">
        <v>19</v>
      </c>
      <c r="D933" s="13" t="s">
        <v>9</v>
      </c>
      <c r="E933" s="1" t="s">
        <v>15</v>
      </c>
      <c r="F933" s="28" t="s">
        <v>632</v>
      </c>
      <c r="G933" s="28" t="s">
        <v>617</v>
      </c>
      <c r="H933" s="5">
        <f t="shared" si="68"/>
        <v>-5000</v>
      </c>
      <c r="I933" s="23">
        <f t="shared" si="67"/>
        <v>10.1010101010101</v>
      </c>
      <c r="K933" s="2">
        <v>495</v>
      </c>
    </row>
    <row r="934" spans="2:11" ht="12.75">
      <c r="B934" s="186">
        <v>3000</v>
      </c>
      <c r="C934" s="1" t="s">
        <v>41</v>
      </c>
      <c r="D934" s="13" t="s">
        <v>9</v>
      </c>
      <c r="E934" s="1" t="s">
        <v>15</v>
      </c>
      <c r="F934" s="28" t="s">
        <v>633</v>
      </c>
      <c r="G934" s="28" t="s">
        <v>617</v>
      </c>
      <c r="H934" s="30">
        <f t="shared" si="68"/>
        <v>-8000</v>
      </c>
      <c r="I934" s="23">
        <f t="shared" si="67"/>
        <v>6.0606060606060606</v>
      </c>
      <c r="K934" s="2">
        <v>495</v>
      </c>
    </row>
    <row r="935" spans="1:11" s="16" customFormat="1" ht="12.75">
      <c r="A935" s="13"/>
      <c r="B935" s="234">
        <v>3000</v>
      </c>
      <c r="C935" s="13" t="s">
        <v>41</v>
      </c>
      <c r="D935" s="13" t="s">
        <v>9</v>
      </c>
      <c r="E935" s="13" t="s">
        <v>15</v>
      </c>
      <c r="F935" s="31" t="s">
        <v>634</v>
      </c>
      <c r="G935" s="31" t="s">
        <v>518</v>
      </c>
      <c r="H935" s="30">
        <f t="shared" si="68"/>
        <v>-11000</v>
      </c>
      <c r="I935" s="23">
        <f t="shared" si="67"/>
        <v>6.0606060606060606</v>
      </c>
      <c r="K935" s="2">
        <v>495</v>
      </c>
    </row>
    <row r="936" spans="2:11" ht="12.75">
      <c r="B936" s="186">
        <v>5000</v>
      </c>
      <c r="C936" s="1" t="s">
        <v>19</v>
      </c>
      <c r="D936" s="13" t="s">
        <v>9</v>
      </c>
      <c r="E936" s="1" t="s">
        <v>15</v>
      </c>
      <c r="F936" s="28" t="s">
        <v>635</v>
      </c>
      <c r="G936" s="28" t="s">
        <v>518</v>
      </c>
      <c r="H936" s="5">
        <f t="shared" si="68"/>
        <v>-16000</v>
      </c>
      <c r="I936" s="23">
        <f t="shared" si="67"/>
        <v>10.1010101010101</v>
      </c>
      <c r="K936" s="2">
        <v>495</v>
      </c>
    </row>
    <row r="937" spans="1:11" s="47" customFormat="1" ht="12.75">
      <c r="A937" s="12"/>
      <c r="B937" s="187">
        <f>SUM(B933:B936)</f>
        <v>16000</v>
      </c>
      <c r="C937" s="12" t="s">
        <v>19</v>
      </c>
      <c r="D937" s="12"/>
      <c r="E937" s="12"/>
      <c r="F937" s="19"/>
      <c r="G937" s="19"/>
      <c r="H937" s="44">
        <v>0</v>
      </c>
      <c r="I937" s="46">
        <f t="shared" si="67"/>
        <v>32.323232323232325</v>
      </c>
      <c r="K937" s="2">
        <v>495</v>
      </c>
    </row>
    <row r="938" spans="2:11" ht="12.75">
      <c r="B938" s="186"/>
      <c r="H938" s="5">
        <f aca="true" t="shared" si="69" ref="H938:H945">H937-B938</f>
        <v>0</v>
      </c>
      <c r="I938" s="23">
        <f t="shared" si="67"/>
        <v>0</v>
      </c>
      <c r="K938" s="2">
        <v>495</v>
      </c>
    </row>
    <row r="939" spans="2:11" ht="12.75">
      <c r="B939" s="186"/>
      <c r="H939" s="5">
        <f t="shared" si="69"/>
        <v>0</v>
      </c>
      <c r="I939" s="23">
        <f t="shared" si="67"/>
        <v>0</v>
      </c>
      <c r="K939" s="2">
        <v>495</v>
      </c>
    </row>
    <row r="940" spans="2:11" ht="12.75">
      <c r="B940" s="186">
        <v>2000</v>
      </c>
      <c r="C940" s="1" t="s">
        <v>20</v>
      </c>
      <c r="D940" s="13" t="s">
        <v>9</v>
      </c>
      <c r="E940" s="1" t="s">
        <v>15</v>
      </c>
      <c r="F940" s="28" t="s">
        <v>628</v>
      </c>
      <c r="G940" s="28" t="s">
        <v>617</v>
      </c>
      <c r="H940" s="5">
        <f t="shared" si="69"/>
        <v>-2000</v>
      </c>
      <c r="I940" s="23">
        <f t="shared" si="67"/>
        <v>4.040404040404041</v>
      </c>
      <c r="K940" s="2">
        <v>495</v>
      </c>
    </row>
    <row r="941" spans="2:11" ht="12.75">
      <c r="B941" s="186">
        <v>2000</v>
      </c>
      <c r="C941" s="1" t="s">
        <v>20</v>
      </c>
      <c r="D941" s="13" t="s">
        <v>9</v>
      </c>
      <c r="E941" s="1" t="s">
        <v>15</v>
      </c>
      <c r="F941" s="28" t="s">
        <v>626</v>
      </c>
      <c r="G941" s="28" t="s">
        <v>617</v>
      </c>
      <c r="H941" s="5">
        <f t="shared" si="69"/>
        <v>-4000</v>
      </c>
      <c r="I941" s="23">
        <f t="shared" si="67"/>
        <v>4.040404040404041</v>
      </c>
      <c r="K941" s="2">
        <v>495</v>
      </c>
    </row>
    <row r="942" spans="2:11" ht="12.75">
      <c r="B942" s="186">
        <v>2000</v>
      </c>
      <c r="C942" s="1" t="s">
        <v>20</v>
      </c>
      <c r="D942" s="13" t="s">
        <v>9</v>
      </c>
      <c r="E942" s="1" t="s">
        <v>15</v>
      </c>
      <c r="F942" s="28" t="s">
        <v>628</v>
      </c>
      <c r="G942" s="28" t="s">
        <v>518</v>
      </c>
      <c r="H942" s="5">
        <f t="shared" si="69"/>
        <v>-6000</v>
      </c>
      <c r="I942" s="23">
        <f t="shared" si="67"/>
        <v>4.040404040404041</v>
      </c>
      <c r="K942" s="2">
        <v>495</v>
      </c>
    </row>
    <row r="943" spans="2:11" ht="12.75">
      <c r="B943" s="186">
        <v>2000</v>
      </c>
      <c r="C943" s="1" t="s">
        <v>20</v>
      </c>
      <c r="D943" s="13" t="s">
        <v>9</v>
      </c>
      <c r="E943" s="1" t="s">
        <v>15</v>
      </c>
      <c r="F943" s="28" t="s">
        <v>626</v>
      </c>
      <c r="G943" s="28" t="s">
        <v>518</v>
      </c>
      <c r="H943" s="5">
        <f t="shared" si="69"/>
        <v>-8000</v>
      </c>
      <c r="I943" s="23">
        <f t="shared" si="67"/>
        <v>4.040404040404041</v>
      </c>
      <c r="K943" s="2">
        <v>495</v>
      </c>
    </row>
    <row r="944" spans="2:11" ht="12.75">
      <c r="B944" s="186">
        <v>2000</v>
      </c>
      <c r="C944" s="1" t="s">
        <v>20</v>
      </c>
      <c r="D944" s="13" t="s">
        <v>9</v>
      </c>
      <c r="E944" s="1" t="s">
        <v>15</v>
      </c>
      <c r="F944" s="28" t="s">
        <v>628</v>
      </c>
      <c r="G944" s="28" t="s">
        <v>622</v>
      </c>
      <c r="H944" s="5">
        <f t="shared" si="69"/>
        <v>-10000</v>
      </c>
      <c r="I944" s="23">
        <f t="shared" si="67"/>
        <v>4.040404040404041</v>
      </c>
      <c r="K944" s="2">
        <v>495</v>
      </c>
    </row>
    <row r="945" spans="2:11" ht="12.75">
      <c r="B945" s="186">
        <v>2000</v>
      </c>
      <c r="C945" s="1" t="s">
        <v>20</v>
      </c>
      <c r="D945" s="13" t="s">
        <v>9</v>
      </c>
      <c r="E945" s="1" t="s">
        <v>15</v>
      </c>
      <c r="F945" s="28" t="s">
        <v>626</v>
      </c>
      <c r="G945" s="28" t="s">
        <v>622</v>
      </c>
      <c r="H945" s="5">
        <f t="shared" si="69"/>
        <v>-12000</v>
      </c>
      <c r="I945" s="23">
        <f t="shared" si="67"/>
        <v>4.040404040404041</v>
      </c>
      <c r="K945" s="2">
        <v>495</v>
      </c>
    </row>
    <row r="946" spans="1:11" s="47" customFormat="1" ht="12.75">
      <c r="A946" s="12"/>
      <c r="B946" s="187">
        <f>SUM(B940:B945)</f>
        <v>12000</v>
      </c>
      <c r="C946" s="12" t="s">
        <v>20</v>
      </c>
      <c r="D946" s="12"/>
      <c r="E946" s="12"/>
      <c r="F946" s="19"/>
      <c r="G946" s="19"/>
      <c r="H946" s="44">
        <v>0</v>
      </c>
      <c r="I946" s="46">
        <f t="shared" si="67"/>
        <v>24.242424242424242</v>
      </c>
      <c r="K946" s="2">
        <v>495</v>
      </c>
    </row>
    <row r="947" spans="2:11" ht="12.75">
      <c r="B947" s="186"/>
      <c r="D947" s="13"/>
      <c r="H947" s="5">
        <f>H946-B947</f>
        <v>0</v>
      </c>
      <c r="I947" s="23">
        <f t="shared" si="67"/>
        <v>0</v>
      </c>
      <c r="K947" s="2">
        <v>495</v>
      </c>
    </row>
    <row r="948" spans="2:11" ht="12.75">
      <c r="B948" s="186"/>
      <c r="D948" s="13"/>
      <c r="H948" s="5">
        <f>H947-B948</f>
        <v>0</v>
      </c>
      <c r="I948" s="23">
        <f t="shared" si="67"/>
        <v>0</v>
      </c>
      <c r="K948" s="2">
        <v>495</v>
      </c>
    </row>
    <row r="949" spans="2:11" ht="12.75">
      <c r="B949" s="186">
        <v>3000</v>
      </c>
      <c r="C949" s="1" t="s">
        <v>110</v>
      </c>
      <c r="D949" s="13" t="s">
        <v>9</v>
      </c>
      <c r="E949" s="1" t="s">
        <v>111</v>
      </c>
      <c r="F949" s="252" t="s">
        <v>636</v>
      </c>
      <c r="G949" s="28" t="s">
        <v>622</v>
      </c>
      <c r="H949" s="5">
        <f>H948-B949</f>
        <v>-3000</v>
      </c>
      <c r="I949" s="23">
        <f t="shared" si="67"/>
        <v>6.0606060606060606</v>
      </c>
      <c r="K949" s="2">
        <v>495</v>
      </c>
    </row>
    <row r="950" spans="1:11" s="47" customFormat="1" ht="12.75">
      <c r="A950" s="12"/>
      <c r="B950" s="187">
        <f>SUM(B949)</f>
        <v>3000</v>
      </c>
      <c r="C950" s="12" t="s">
        <v>110</v>
      </c>
      <c r="D950" s="12"/>
      <c r="E950" s="12"/>
      <c r="F950" s="19"/>
      <c r="G950" s="19"/>
      <c r="H950" s="44">
        <v>0</v>
      </c>
      <c r="I950" s="46">
        <f t="shared" si="67"/>
        <v>6.0606060606060606</v>
      </c>
      <c r="K950" s="2">
        <v>495</v>
      </c>
    </row>
    <row r="951" spans="2:11" ht="12.75">
      <c r="B951" s="186"/>
      <c r="D951" s="13"/>
      <c r="H951" s="5">
        <f>H950-B951</f>
        <v>0</v>
      </c>
      <c r="I951" s="23">
        <f t="shared" si="67"/>
        <v>0</v>
      </c>
      <c r="K951" s="2">
        <v>495</v>
      </c>
    </row>
    <row r="952" spans="2:11" ht="12.75">
      <c r="B952" s="186"/>
      <c r="D952" s="13"/>
      <c r="H952" s="5">
        <f>H951-B952</f>
        <v>0</v>
      </c>
      <c r="I952" s="23">
        <f t="shared" si="67"/>
        <v>0</v>
      </c>
      <c r="K952" s="2">
        <v>495</v>
      </c>
    </row>
    <row r="953" spans="2:11" ht="12.75">
      <c r="B953" s="186"/>
      <c r="H953" s="5">
        <f>H952-B953</f>
        <v>0</v>
      </c>
      <c r="I953" s="23">
        <f t="shared" si="67"/>
        <v>0</v>
      </c>
      <c r="K953" s="2">
        <v>495</v>
      </c>
    </row>
    <row r="954" spans="2:11" ht="12.75">
      <c r="B954" s="186"/>
      <c r="H954" s="5">
        <f>H953-B954</f>
        <v>0</v>
      </c>
      <c r="I954" s="23">
        <f t="shared" si="67"/>
        <v>0</v>
      </c>
      <c r="K954" s="2">
        <v>495</v>
      </c>
    </row>
    <row r="955" spans="1:11" s="47" customFormat="1" ht="12.75">
      <c r="A955" s="12"/>
      <c r="B955" s="187">
        <f>+B959+B968+B973+B977</f>
        <v>55000</v>
      </c>
      <c r="C955" s="51" t="s">
        <v>92</v>
      </c>
      <c r="D955" s="54">
        <v>39266</v>
      </c>
      <c r="E955" s="51" t="s">
        <v>22</v>
      </c>
      <c r="F955" s="52" t="s">
        <v>93</v>
      </c>
      <c r="G955" s="53" t="s">
        <v>236</v>
      </c>
      <c r="H955" s="44"/>
      <c r="I955" s="46">
        <f t="shared" si="67"/>
        <v>111.11111111111111</v>
      </c>
      <c r="J955" s="46"/>
      <c r="K955" s="2">
        <v>495</v>
      </c>
    </row>
    <row r="956" spans="2:11" ht="12.75">
      <c r="B956" s="186"/>
      <c r="H956" s="5">
        <f>H955-B956</f>
        <v>0</v>
      </c>
      <c r="I956" s="23">
        <f t="shared" si="67"/>
        <v>0</v>
      </c>
      <c r="K956" s="2">
        <v>495</v>
      </c>
    </row>
    <row r="957" spans="2:11" ht="12.75">
      <c r="B957" s="186">
        <v>8000</v>
      </c>
      <c r="C957" s="13" t="s">
        <v>0</v>
      </c>
      <c r="D957" s="1" t="s">
        <v>9</v>
      </c>
      <c r="E957" s="1" t="s">
        <v>282</v>
      </c>
      <c r="F957" s="55" t="s">
        <v>637</v>
      </c>
      <c r="G957" s="28" t="s">
        <v>307</v>
      </c>
      <c r="H957" s="5">
        <f>H956-B957</f>
        <v>-8000</v>
      </c>
      <c r="I957" s="23">
        <f t="shared" si="67"/>
        <v>16.161616161616163</v>
      </c>
      <c r="J957" s="23"/>
      <c r="K957" s="2">
        <v>495</v>
      </c>
    </row>
    <row r="958" spans="2:11" ht="12.75">
      <c r="B958" s="186">
        <v>5000</v>
      </c>
      <c r="C958" s="13" t="s">
        <v>0</v>
      </c>
      <c r="D958" s="1" t="s">
        <v>9</v>
      </c>
      <c r="E958" s="1" t="s">
        <v>257</v>
      </c>
      <c r="F958" s="65" t="s">
        <v>638</v>
      </c>
      <c r="G958" s="28" t="s">
        <v>307</v>
      </c>
      <c r="H958" s="5">
        <f>H957-B958</f>
        <v>-13000</v>
      </c>
      <c r="I958" s="42">
        <f t="shared" si="67"/>
        <v>10.1010101010101</v>
      </c>
      <c r="J958" s="23"/>
      <c r="K958" s="2">
        <v>495</v>
      </c>
    </row>
    <row r="959" spans="1:11" s="47" customFormat="1" ht="12.75">
      <c r="A959" s="12"/>
      <c r="B959" s="187">
        <f>SUM(B957:B958)</f>
        <v>13000</v>
      </c>
      <c r="C959" s="12" t="s">
        <v>0</v>
      </c>
      <c r="D959" s="12"/>
      <c r="E959" s="12"/>
      <c r="F959" s="19"/>
      <c r="G959" s="19"/>
      <c r="H959" s="44">
        <v>0</v>
      </c>
      <c r="I959" s="46">
        <f t="shared" si="67"/>
        <v>26.262626262626263</v>
      </c>
      <c r="K959" s="2">
        <v>495</v>
      </c>
    </row>
    <row r="960" spans="2:11" ht="12.75">
      <c r="B960" s="186"/>
      <c r="H960" s="5">
        <f aca="true" t="shared" si="70" ref="H960:H967">H959-B960</f>
        <v>0</v>
      </c>
      <c r="I960" s="23">
        <f t="shared" si="67"/>
        <v>0</v>
      </c>
      <c r="K960" s="2">
        <v>495</v>
      </c>
    </row>
    <row r="961" spans="2:11" ht="12.75">
      <c r="B961" s="186"/>
      <c r="H961" s="5">
        <f t="shared" si="70"/>
        <v>0</v>
      </c>
      <c r="I961" s="23">
        <f t="shared" si="67"/>
        <v>0</v>
      </c>
      <c r="K961" s="2">
        <v>495</v>
      </c>
    </row>
    <row r="962" spans="2:11" ht="12.75">
      <c r="B962" s="186">
        <v>1000</v>
      </c>
      <c r="C962" s="1" t="s">
        <v>639</v>
      </c>
      <c r="D962" s="13" t="s">
        <v>9</v>
      </c>
      <c r="E962" s="1" t="s">
        <v>15</v>
      </c>
      <c r="F962" s="28" t="s">
        <v>640</v>
      </c>
      <c r="G962" s="28" t="s">
        <v>307</v>
      </c>
      <c r="H962" s="5">
        <f t="shared" si="70"/>
        <v>-1000</v>
      </c>
      <c r="I962" s="23">
        <f t="shared" si="67"/>
        <v>2.0202020202020203</v>
      </c>
      <c r="K962" s="2">
        <v>495</v>
      </c>
    </row>
    <row r="963" spans="2:11" ht="12.75">
      <c r="B963" s="186">
        <v>15000</v>
      </c>
      <c r="C963" s="1" t="s">
        <v>641</v>
      </c>
      <c r="D963" s="13" t="s">
        <v>9</v>
      </c>
      <c r="E963" s="1" t="s">
        <v>15</v>
      </c>
      <c r="F963" s="28" t="s">
        <v>642</v>
      </c>
      <c r="G963" s="28" t="s">
        <v>307</v>
      </c>
      <c r="H963" s="5">
        <f t="shared" si="70"/>
        <v>-16000</v>
      </c>
      <c r="I963" s="23">
        <f t="shared" si="67"/>
        <v>30.303030303030305</v>
      </c>
      <c r="K963" s="2">
        <v>495</v>
      </c>
    </row>
    <row r="964" spans="2:11" ht="12.75">
      <c r="B964" s="186">
        <v>1000</v>
      </c>
      <c r="C964" s="1" t="s">
        <v>643</v>
      </c>
      <c r="D964" s="13" t="s">
        <v>9</v>
      </c>
      <c r="E964" s="1" t="s">
        <v>15</v>
      </c>
      <c r="F964" s="28" t="s">
        <v>640</v>
      </c>
      <c r="G964" s="28" t="s">
        <v>307</v>
      </c>
      <c r="H964" s="5">
        <f t="shared" si="70"/>
        <v>-17000</v>
      </c>
      <c r="I964" s="23">
        <f t="shared" si="67"/>
        <v>2.0202020202020203</v>
      </c>
      <c r="K964" s="2">
        <v>495</v>
      </c>
    </row>
    <row r="965" spans="2:11" ht="12.75">
      <c r="B965" s="186">
        <v>3000</v>
      </c>
      <c r="C965" s="1" t="s">
        <v>410</v>
      </c>
      <c r="D965" s="13" t="s">
        <v>9</v>
      </c>
      <c r="E965" s="1" t="s">
        <v>15</v>
      </c>
      <c r="F965" s="28" t="s">
        <v>644</v>
      </c>
      <c r="G965" s="28" t="s">
        <v>307</v>
      </c>
      <c r="H965" s="5">
        <f t="shared" si="70"/>
        <v>-20000</v>
      </c>
      <c r="I965" s="23">
        <f t="shared" si="67"/>
        <v>6.0606060606060606</v>
      </c>
      <c r="K965" s="2">
        <v>495</v>
      </c>
    </row>
    <row r="966" spans="2:11" ht="12.75">
      <c r="B966" s="186">
        <v>1000</v>
      </c>
      <c r="C966" s="1" t="s">
        <v>639</v>
      </c>
      <c r="D966" s="13" t="s">
        <v>9</v>
      </c>
      <c r="E966" s="1" t="s">
        <v>15</v>
      </c>
      <c r="F966" s="28" t="s">
        <v>645</v>
      </c>
      <c r="G966" s="28" t="s">
        <v>307</v>
      </c>
      <c r="H966" s="5">
        <f t="shared" si="70"/>
        <v>-21000</v>
      </c>
      <c r="I966" s="23">
        <f t="shared" si="67"/>
        <v>2.0202020202020203</v>
      </c>
      <c r="K966" s="2">
        <v>495</v>
      </c>
    </row>
    <row r="967" spans="2:11" ht="12.75">
      <c r="B967" s="186">
        <v>2000</v>
      </c>
      <c r="C967" s="1" t="s">
        <v>646</v>
      </c>
      <c r="D967" s="13" t="s">
        <v>9</v>
      </c>
      <c r="E967" s="1" t="s">
        <v>15</v>
      </c>
      <c r="F967" s="28" t="s">
        <v>647</v>
      </c>
      <c r="G967" s="28" t="s">
        <v>307</v>
      </c>
      <c r="H967" s="5">
        <f t="shared" si="70"/>
        <v>-23000</v>
      </c>
      <c r="I967" s="23">
        <f t="shared" si="67"/>
        <v>4.040404040404041</v>
      </c>
      <c r="K967" s="2">
        <v>495</v>
      </c>
    </row>
    <row r="968" spans="1:11" s="47" customFormat="1" ht="12.75">
      <c r="A968" s="12"/>
      <c r="B968" s="187">
        <f>SUM(B962:B967)</f>
        <v>23000</v>
      </c>
      <c r="C968" s="12" t="s">
        <v>16</v>
      </c>
      <c r="D968" s="12"/>
      <c r="E968" s="12"/>
      <c r="F968" s="19"/>
      <c r="G968" s="19"/>
      <c r="H968" s="44">
        <v>0</v>
      </c>
      <c r="I968" s="46">
        <f t="shared" si="67"/>
        <v>46.464646464646464</v>
      </c>
      <c r="K968" s="2">
        <v>495</v>
      </c>
    </row>
    <row r="969" spans="2:11" ht="12.75">
      <c r="B969" s="186"/>
      <c r="H969" s="5">
        <f>H968-B969</f>
        <v>0</v>
      </c>
      <c r="I969" s="23">
        <f t="shared" si="67"/>
        <v>0</v>
      </c>
      <c r="K969" s="2">
        <v>495</v>
      </c>
    </row>
    <row r="970" spans="2:11" ht="12.75">
      <c r="B970" s="186"/>
      <c r="H970" s="5">
        <f>H969-B970</f>
        <v>0</v>
      </c>
      <c r="I970" s="23">
        <f t="shared" si="67"/>
        <v>0</v>
      </c>
      <c r="K970" s="2">
        <v>495</v>
      </c>
    </row>
    <row r="971" spans="2:11" ht="12.75">
      <c r="B971" s="186">
        <v>2000</v>
      </c>
      <c r="C971" s="1" t="s">
        <v>648</v>
      </c>
      <c r="D971" s="13" t="s">
        <v>9</v>
      </c>
      <c r="E971" s="1" t="s">
        <v>18</v>
      </c>
      <c r="F971" s="28" t="s">
        <v>645</v>
      </c>
      <c r="G971" s="28" t="s">
        <v>307</v>
      </c>
      <c r="H971" s="5">
        <f>H970-B971</f>
        <v>-2000</v>
      </c>
      <c r="I971" s="23">
        <f t="shared" si="67"/>
        <v>4.040404040404041</v>
      </c>
      <c r="K971" s="2">
        <v>495</v>
      </c>
    </row>
    <row r="972" spans="2:11" ht="12.75">
      <c r="B972" s="186">
        <v>2000</v>
      </c>
      <c r="C972" s="1" t="s">
        <v>17</v>
      </c>
      <c r="D972" s="13" t="s">
        <v>9</v>
      </c>
      <c r="E972" s="1" t="s">
        <v>18</v>
      </c>
      <c r="F972" s="28" t="s">
        <v>640</v>
      </c>
      <c r="G972" s="28" t="s">
        <v>307</v>
      </c>
      <c r="H972" s="5">
        <f>H971-B972</f>
        <v>-4000</v>
      </c>
      <c r="I972" s="23">
        <f t="shared" si="67"/>
        <v>4.040404040404041</v>
      </c>
      <c r="K972" s="2">
        <v>495</v>
      </c>
    </row>
    <row r="973" spans="1:11" s="47" customFormat="1" ht="12.75">
      <c r="A973" s="12"/>
      <c r="B973" s="187">
        <f>SUM(B971:B972)</f>
        <v>4000</v>
      </c>
      <c r="C973" s="12"/>
      <c r="D973" s="12"/>
      <c r="E973" s="12" t="s">
        <v>18</v>
      </c>
      <c r="F973" s="19"/>
      <c r="G973" s="19"/>
      <c r="H973" s="44">
        <v>0</v>
      </c>
      <c r="I973" s="46">
        <f t="shared" si="67"/>
        <v>8.080808080808081</v>
      </c>
      <c r="K973" s="2">
        <v>495</v>
      </c>
    </row>
    <row r="974" spans="2:11" ht="12.75">
      <c r="B974" s="186"/>
      <c r="C974" s="64"/>
      <c r="H974" s="5">
        <f>H973-B974</f>
        <v>0</v>
      </c>
      <c r="I974" s="23">
        <f t="shared" si="67"/>
        <v>0</v>
      </c>
      <c r="K974" s="2">
        <v>495</v>
      </c>
    </row>
    <row r="975" spans="2:11" ht="12.75">
      <c r="B975" s="186"/>
      <c r="H975" s="5">
        <f>H974-B975</f>
        <v>0</v>
      </c>
      <c r="I975" s="23">
        <f t="shared" si="67"/>
        <v>0</v>
      </c>
      <c r="K975" s="2">
        <v>495</v>
      </c>
    </row>
    <row r="976" spans="2:11" ht="12.75">
      <c r="B976" s="186">
        <v>15000</v>
      </c>
      <c r="C976" s="1" t="s">
        <v>319</v>
      </c>
      <c r="D976" s="13" t="s">
        <v>9</v>
      </c>
      <c r="E976" s="1" t="s">
        <v>318</v>
      </c>
      <c r="F976" s="28" t="s">
        <v>649</v>
      </c>
      <c r="G976" s="28" t="s">
        <v>307</v>
      </c>
      <c r="H976" s="5">
        <f>H975-B976</f>
        <v>-15000</v>
      </c>
      <c r="I976" s="23">
        <f t="shared" si="67"/>
        <v>30.303030303030305</v>
      </c>
      <c r="K976" s="2">
        <v>495</v>
      </c>
    </row>
    <row r="977" spans="1:11" s="47" customFormat="1" ht="12.75">
      <c r="A977" s="12"/>
      <c r="B977" s="187">
        <f>SUM(B976)</f>
        <v>15000</v>
      </c>
      <c r="C977" s="12"/>
      <c r="D977" s="12"/>
      <c r="E977" s="12" t="s">
        <v>318</v>
      </c>
      <c r="F977" s="19"/>
      <c r="G977" s="19"/>
      <c r="H977" s="44">
        <v>0</v>
      </c>
      <c r="I977" s="46">
        <f t="shared" si="67"/>
        <v>30.303030303030305</v>
      </c>
      <c r="K977" s="2">
        <v>495</v>
      </c>
    </row>
    <row r="978" spans="2:11" ht="12.75">
      <c r="B978" s="186"/>
      <c r="H978" s="5">
        <f>H977-B978</f>
        <v>0</v>
      </c>
      <c r="I978" s="23">
        <f t="shared" si="67"/>
        <v>0</v>
      </c>
      <c r="K978" s="2">
        <v>495</v>
      </c>
    </row>
    <row r="979" spans="2:11" ht="12.75">
      <c r="B979" s="186"/>
      <c r="H979" s="5">
        <f>H978-B979</f>
        <v>0</v>
      </c>
      <c r="I979" s="23">
        <f t="shared" si="67"/>
        <v>0</v>
      </c>
      <c r="K979" s="2">
        <v>495</v>
      </c>
    </row>
    <row r="980" spans="2:11" ht="12.75">
      <c r="B980" s="186"/>
      <c r="H980" s="5">
        <f>H979-B980</f>
        <v>0</v>
      </c>
      <c r="I980" s="23">
        <f t="shared" si="67"/>
        <v>0</v>
      </c>
      <c r="K980" s="2">
        <v>495</v>
      </c>
    </row>
    <row r="981" spans="2:11" ht="12.75">
      <c r="B981" s="186"/>
      <c r="H981" s="5">
        <f>H980-B981</f>
        <v>0</v>
      </c>
      <c r="I981" s="23">
        <f t="shared" si="67"/>
        <v>0</v>
      </c>
      <c r="K981" s="2">
        <v>495</v>
      </c>
    </row>
    <row r="982" spans="1:11" s="47" customFormat="1" ht="12.75">
      <c r="A982" s="12"/>
      <c r="B982" s="187">
        <f>+B985+B990+B994+B998</f>
        <v>10500</v>
      </c>
      <c r="C982" s="51" t="s">
        <v>100</v>
      </c>
      <c r="D982" s="54" t="s">
        <v>101</v>
      </c>
      <c r="E982" s="51" t="s">
        <v>22</v>
      </c>
      <c r="F982" s="52" t="s">
        <v>102</v>
      </c>
      <c r="G982" s="53" t="s">
        <v>24</v>
      </c>
      <c r="H982" s="44"/>
      <c r="I982" s="46">
        <f t="shared" si="67"/>
        <v>21.21212121212121</v>
      </c>
      <c r="J982" s="46"/>
      <c r="K982" s="2">
        <v>495</v>
      </c>
    </row>
    <row r="983" spans="2:11" ht="12.75">
      <c r="B983" s="186"/>
      <c r="H983" s="5">
        <f>H982-B983</f>
        <v>0</v>
      </c>
      <c r="I983" s="23">
        <f t="shared" si="67"/>
        <v>0</v>
      </c>
      <c r="K983" s="2">
        <v>495</v>
      </c>
    </row>
    <row r="984" spans="2:11" ht="12.75">
      <c r="B984" s="186">
        <v>2500</v>
      </c>
      <c r="C984" s="13" t="s">
        <v>0</v>
      </c>
      <c r="D984" s="1" t="s">
        <v>9</v>
      </c>
      <c r="E984" s="1" t="s">
        <v>28</v>
      </c>
      <c r="F984" s="248" t="s">
        <v>650</v>
      </c>
      <c r="G984" s="28" t="s">
        <v>485</v>
      </c>
      <c r="H984" s="5">
        <f>H983-B984</f>
        <v>-2500</v>
      </c>
      <c r="I984" s="42">
        <f t="shared" si="67"/>
        <v>5.05050505050505</v>
      </c>
      <c r="J984" s="23"/>
      <c r="K984" s="2">
        <v>495</v>
      </c>
    </row>
    <row r="985" spans="1:11" s="47" customFormat="1" ht="12.75">
      <c r="A985" s="12"/>
      <c r="B985" s="187">
        <f>SUM(B984:B984)</f>
        <v>2500</v>
      </c>
      <c r="C985" s="12" t="s">
        <v>0</v>
      </c>
      <c r="D985" s="12"/>
      <c r="E985" s="12"/>
      <c r="F985" s="19"/>
      <c r="G985" s="19"/>
      <c r="H985" s="44">
        <v>0</v>
      </c>
      <c r="I985" s="46">
        <f t="shared" si="67"/>
        <v>5.05050505050505</v>
      </c>
      <c r="K985" s="2">
        <v>495</v>
      </c>
    </row>
    <row r="986" spans="2:11" ht="12.75">
      <c r="B986" s="186"/>
      <c r="H986" s="5">
        <f>H985-B986</f>
        <v>0</v>
      </c>
      <c r="I986" s="23">
        <f t="shared" si="67"/>
        <v>0</v>
      </c>
      <c r="K986" s="2">
        <v>495</v>
      </c>
    </row>
    <row r="987" spans="2:11" ht="12.75">
      <c r="B987" s="186"/>
      <c r="H987" s="5">
        <f>H986-B987</f>
        <v>0</v>
      </c>
      <c r="I987" s="23">
        <f t="shared" si="67"/>
        <v>0</v>
      </c>
      <c r="K987" s="2">
        <v>495</v>
      </c>
    </row>
    <row r="988" spans="2:11" ht="12.75">
      <c r="B988" s="186">
        <v>2000</v>
      </c>
      <c r="C988" s="1" t="s">
        <v>651</v>
      </c>
      <c r="D988" s="13" t="s">
        <v>9</v>
      </c>
      <c r="E988" s="1" t="s">
        <v>15</v>
      </c>
      <c r="F988" s="28" t="s">
        <v>652</v>
      </c>
      <c r="G988" s="28" t="s">
        <v>485</v>
      </c>
      <c r="H988" s="5">
        <f>H987-B988</f>
        <v>-2000</v>
      </c>
      <c r="I988" s="23">
        <f t="shared" si="67"/>
        <v>4.040404040404041</v>
      </c>
      <c r="K988" s="2">
        <v>495</v>
      </c>
    </row>
    <row r="989" spans="2:11" ht="12.75">
      <c r="B989" s="186">
        <v>2000</v>
      </c>
      <c r="C989" s="1" t="s">
        <v>653</v>
      </c>
      <c r="D989" s="13" t="s">
        <v>9</v>
      </c>
      <c r="E989" s="1" t="s">
        <v>15</v>
      </c>
      <c r="F989" s="28" t="s">
        <v>652</v>
      </c>
      <c r="G989" s="28" t="s">
        <v>485</v>
      </c>
      <c r="H989" s="5">
        <f>H988-B989</f>
        <v>-4000</v>
      </c>
      <c r="I989" s="23">
        <f t="shared" si="67"/>
        <v>4.040404040404041</v>
      </c>
      <c r="K989" s="2">
        <v>495</v>
      </c>
    </row>
    <row r="990" spans="1:11" s="47" customFormat="1" ht="12.75">
      <c r="A990" s="12"/>
      <c r="B990" s="187">
        <f>SUM(B988:B989)</f>
        <v>4000</v>
      </c>
      <c r="C990" s="12" t="s">
        <v>16</v>
      </c>
      <c r="D990" s="12"/>
      <c r="E990" s="12"/>
      <c r="F990" s="19"/>
      <c r="G990" s="19"/>
      <c r="H990" s="44">
        <v>0</v>
      </c>
      <c r="I990" s="46">
        <f t="shared" si="67"/>
        <v>8.080808080808081</v>
      </c>
      <c r="K990" s="2">
        <v>495</v>
      </c>
    </row>
    <row r="991" spans="2:11" ht="12.75">
      <c r="B991" s="186"/>
      <c r="H991" s="5">
        <f>H990-B991</f>
        <v>0</v>
      </c>
      <c r="I991" s="23">
        <f aca="true" t="shared" si="71" ref="I991:I1054">+B991/K991</f>
        <v>0</v>
      </c>
      <c r="K991" s="2">
        <v>495</v>
      </c>
    </row>
    <row r="992" spans="2:11" ht="12.75">
      <c r="B992" s="186"/>
      <c r="H992" s="5">
        <f>H991-B992</f>
        <v>0</v>
      </c>
      <c r="I992" s="23">
        <f t="shared" si="71"/>
        <v>0</v>
      </c>
      <c r="K992" s="2">
        <v>495</v>
      </c>
    </row>
    <row r="993" spans="1:11" s="16" customFormat="1" ht="12.75">
      <c r="A993" s="13"/>
      <c r="B993" s="234">
        <v>2000</v>
      </c>
      <c r="C993" s="13" t="s">
        <v>17</v>
      </c>
      <c r="D993" s="13" t="s">
        <v>9</v>
      </c>
      <c r="E993" s="13" t="s">
        <v>18</v>
      </c>
      <c r="F993" s="31" t="s">
        <v>652</v>
      </c>
      <c r="G993" s="31" t="s">
        <v>485</v>
      </c>
      <c r="H993" s="30">
        <f>H992-B993</f>
        <v>-2000</v>
      </c>
      <c r="I993" s="23">
        <f t="shared" si="71"/>
        <v>4.040404040404041</v>
      </c>
      <c r="K993" s="2">
        <v>495</v>
      </c>
    </row>
    <row r="994" spans="1:11" s="47" customFormat="1" ht="12.75">
      <c r="A994" s="12"/>
      <c r="B994" s="187">
        <f>SUM(B993)</f>
        <v>2000</v>
      </c>
      <c r="C994" s="12"/>
      <c r="D994" s="12"/>
      <c r="E994" s="12" t="s">
        <v>18</v>
      </c>
      <c r="F994" s="19"/>
      <c r="G994" s="19"/>
      <c r="H994" s="44">
        <v>0</v>
      </c>
      <c r="I994" s="46">
        <f t="shared" si="71"/>
        <v>4.040404040404041</v>
      </c>
      <c r="K994" s="2">
        <v>495</v>
      </c>
    </row>
    <row r="995" spans="2:11" ht="12.75">
      <c r="B995" s="254"/>
      <c r="H995" s="5">
        <f>H994-B995</f>
        <v>0</v>
      </c>
      <c r="I995" s="23">
        <f t="shared" si="71"/>
        <v>0</v>
      </c>
      <c r="K995" s="2">
        <v>495</v>
      </c>
    </row>
    <row r="996" spans="2:11" ht="12.75">
      <c r="B996" s="254"/>
      <c r="H996" s="5">
        <f>H995-B996</f>
        <v>0</v>
      </c>
      <c r="I996" s="23">
        <f t="shared" si="71"/>
        <v>0</v>
      </c>
      <c r="K996" s="2">
        <v>495</v>
      </c>
    </row>
    <row r="997" spans="2:11" ht="12.75">
      <c r="B997" s="186">
        <v>2000</v>
      </c>
      <c r="C997" s="1" t="s">
        <v>20</v>
      </c>
      <c r="D997" s="13" t="s">
        <v>9</v>
      </c>
      <c r="E997" s="1" t="s">
        <v>15</v>
      </c>
      <c r="F997" s="28" t="s">
        <v>652</v>
      </c>
      <c r="G997" s="28" t="s">
        <v>485</v>
      </c>
      <c r="H997" s="5">
        <f>H996-B997</f>
        <v>-2000</v>
      </c>
      <c r="I997" s="42">
        <f t="shared" si="71"/>
        <v>4.040404040404041</v>
      </c>
      <c r="K997" s="2">
        <v>495</v>
      </c>
    </row>
    <row r="998" spans="1:11" s="47" customFormat="1" ht="12.75">
      <c r="A998" s="12"/>
      <c r="B998" s="187">
        <f>SUM(B997)</f>
        <v>2000</v>
      </c>
      <c r="C998" s="12" t="s">
        <v>20</v>
      </c>
      <c r="D998" s="12"/>
      <c r="E998" s="12"/>
      <c r="F998" s="19"/>
      <c r="G998" s="19"/>
      <c r="H998" s="44">
        <v>0</v>
      </c>
      <c r="I998" s="46">
        <f t="shared" si="71"/>
        <v>4.040404040404041</v>
      </c>
      <c r="K998" s="2">
        <v>495</v>
      </c>
    </row>
    <row r="999" spans="2:11" ht="12.75">
      <c r="B999" s="186"/>
      <c r="H999" s="5">
        <f>H998-B999</f>
        <v>0</v>
      </c>
      <c r="I999" s="23">
        <f t="shared" si="71"/>
        <v>0</v>
      </c>
      <c r="K999" s="2">
        <v>495</v>
      </c>
    </row>
    <row r="1000" spans="2:11" ht="12.75">
      <c r="B1000" s="186"/>
      <c r="H1000" s="5">
        <f>H999-B1000</f>
        <v>0</v>
      </c>
      <c r="I1000" s="23">
        <f t="shared" si="71"/>
        <v>0</v>
      </c>
      <c r="K1000" s="2">
        <v>495</v>
      </c>
    </row>
    <row r="1001" spans="2:11" ht="12.75">
      <c r="B1001" s="186"/>
      <c r="H1001" s="5">
        <f>H1000-B1001</f>
        <v>0</v>
      </c>
      <c r="I1001" s="23">
        <f t="shared" si="71"/>
        <v>0</v>
      </c>
      <c r="K1001" s="2">
        <v>495</v>
      </c>
    </row>
    <row r="1002" spans="2:11" ht="12.75">
      <c r="B1002" s="186"/>
      <c r="H1002" s="5">
        <f>H1001-B1002</f>
        <v>0</v>
      </c>
      <c r="I1002" s="23">
        <f t="shared" si="71"/>
        <v>0</v>
      </c>
      <c r="K1002" s="2">
        <v>495</v>
      </c>
    </row>
    <row r="1003" spans="1:11" s="47" customFormat="1" ht="12.75">
      <c r="A1003" s="12"/>
      <c r="B1003" s="187">
        <f>+B1007+B1014+B1019+B1024+B1029+B1033+B1037</f>
        <v>35900</v>
      </c>
      <c r="C1003" s="51" t="s">
        <v>103</v>
      </c>
      <c r="D1003" s="54" t="s">
        <v>114</v>
      </c>
      <c r="E1003" s="51" t="s">
        <v>54</v>
      </c>
      <c r="F1003" s="52" t="s">
        <v>113</v>
      </c>
      <c r="G1003" s="53" t="s">
        <v>24</v>
      </c>
      <c r="H1003" s="44"/>
      <c r="I1003" s="46">
        <f t="shared" si="71"/>
        <v>72.52525252525253</v>
      </c>
      <c r="J1003" s="46"/>
      <c r="K1003" s="2">
        <v>495</v>
      </c>
    </row>
    <row r="1004" spans="2:11" ht="12.75">
      <c r="B1004" s="186"/>
      <c r="H1004" s="5">
        <f>H1003-B1004</f>
        <v>0</v>
      </c>
      <c r="I1004" s="23">
        <f t="shared" si="71"/>
        <v>0</v>
      </c>
      <c r="K1004" s="2">
        <v>495</v>
      </c>
    </row>
    <row r="1005" spans="2:11" ht="12.75">
      <c r="B1005" s="186">
        <v>5000</v>
      </c>
      <c r="C1005" s="13" t="s">
        <v>0</v>
      </c>
      <c r="D1005" s="1" t="s">
        <v>9</v>
      </c>
      <c r="E1005" s="1" t="s">
        <v>257</v>
      </c>
      <c r="F1005" s="248" t="s">
        <v>654</v>
      </c>
      <c r="G1005" s="28" t="s">
        <v>510</v>
      </c>
      <c r="H1005" s="5">
        <f>H1004-B1005</f>
        <v>-5000</v>
      </c>
      <c r="I1005" s="23">
        <f t="shared" si="71"/>
        <v>10.1010101010101</v>
      </c>
      <c r="J1005" s="23"/>
      <c r="K1005" s="2">
        <v>495</v>
      </c>
    </row>
    <row r="1006" spans="2:11" ht="12.75">
      <c r="B1006" s="186">
        <v>5000</v>
      </c>
      <c r="C1006" s="13" t="s">
        <v>0</v>
      </c>
      <c r="D1006" s="1" t="s">
        <v>9</v>
      </c>
      <c r="E1006" s="1" t="s">
        <v>257</v>
      </c>
      <c r="F1006" s="248" t="s">
        <v>655</v>
      </c>
      <c r="G1006" s="28" t="s">
        <v>500</v>
      </c>
      <c r="H1006" s="5">
        <f>H1005-B1006</f>
        <v>-10000</v>
      </c>
      <c r="I1006" s="23">
        <f t="shared" si="71"/>
        <v>10.1010101010101</v>
      </c>
      <c r="J1006" s="23"/>
      <c r="K1006" s="2">
        <v>495</v>
      </c>
    </row>
    <row r="1007" spans="1:11" s="47" customFormat="1" ht="12.75">
      <c r="A1007" s="12"/>
      <c r="B1007" s="187">
        <f>SUM(B1005:B1006)</f>
        <v>10000</v>
      </c>
      <c r="C1007" s="12" t="s">
        <v>0</v>
      </c>
      <c r="D1007" s="12"/>
      <c r="E1007" s="12"/>
      <c r="F1007" s="19"/>
      <c r="G1007" s="19"/>
      <c r="H1007" s="44">
        <v>0</v>
      </c>
      <c r="I1007" s="46">
        <f t="shared" si="71"/>
        <v>20.2020202020202</v>
      </c>
      <c r="K1007" s="2">
        <v>495</v>
      </c>
    </row>
    <row r="1008" spans="2:11" ht="12.75">
      <c r="B1008" s="186"/>
      <c r="H1008" s="5">
        <f aca="true" t="shared" si="72" ref="H1008:H1013">H1007-B1008</f>
        <v>0</v>
      </c>
      <c r="I1008" s="23">
        <f t="shared" si="71"/>
        <v>0</v>
      </c>
      <c r="K1008" s="2">
        <v>495</v>
      </c>
    </row>
    <row r="1009" spans="2:11" ht="12.75">
      <c r="B1009" s="186"/>
      <c r="H1009" s="5">
        <f t="shared" si="72"/>
        <v>0</v>
      </c>
      <c r="I1009" s="23">
        <f t="shared" si="71"/>
        <v>0</v>
      </c>
      <c r="K1009" s="2">
        <v>495</v>
      </c>
    </row>
    <row r="1010" spans="2:11" ht="12.75">
      <c r="B1010" s="186">
        <v>2500</v>
      </c>
      <c r="C1010" s="1" t="s">
        <v>656</v>
      </c>
      <c r="D1010" s="13" t="s">
        <v>9</v>
      </c>
      <c r="E1010" s="1" t="s">
        <v>15</v>
      </c>
      <c r="F1010" s="28" t="s">
        <v>657</v>
      </c>
      <c r="G1010" s="28" t="s">
        <v>510</v>
      </c>
      <c r="H1010" s="5">
        <f t="shared" si="72"/>
        <v>-2500</v>
      </c>
      <c r="I1010" s="23">
        <f t="shared" si="71"/>
        <v>5.05050505050505</v>
      </c>
      <c r="K1010" s="2">
        <v>495</v>
      </c>
    </row>
    <row r="1011" spans="2:11" ht="12.75">
      <c r="B1011" s="186">
        <v>800</v>
      </c>
      <c r="C1011" s="1" t="s">
        <v>412</v>
      </c>
      <c r="D1011" s="13" t="s">
        <v>9</v>
      </c>
      <c r="E1011" s="1" t="s">
        <v>15</v>
      </c>
      <c r="F1011" s="28" t="s">
        <v>658</v>
      </c>
      <c r="G1011" s="28" t="s">
        <v>510</v>
      </c>
      <c r="H1011" s="5">
        <f t="shared" si="72"/>
        <v>-3300</v>
      </c>
      <c r="I1011" s="23">
        <f t="shared" si="71"/>
        <v>1.6161616161616161</v>
      </c>
      <c r="K1011" s="2">
        <v>495</v>
      </c>
    </row>
    <row r="1012" spans="2:11" ht="12.75">
      <c r="B1012" s="254">
        <v>800</v>
      </c>
      <c r="C1012" s="1" t="s">
        <v>266</v>
      </c>
      <c r="D1012" s="13" t="s">
        <v>9</v>
      </c>
      <c r="E1012" s="1" t="s">
        <v>15</v>
      </c>
      <c r="F1012" s="28" t="s">
        <v>658</v>
      </c>
      <c r="G1012" s="28" t="s">
        <v>500</v>
      </c>
      <c r="H1012" s="5">
        <f t="shared" si="72"/>
        <v>-4100</v>
      </c>
      <c r="I1012" s="23">
        <f t="shared" si="71"/>
        <v>1.6161616161616161</v>
      </c>
      <c r="K1012" s="2">
        <v>495</v>
      </c>
    </row>
    <row r="1013" spans="2:11" ht="12.75">
      <c r="B1013" s="186">
        <v>800</v>
      </c>
      <c r="C1013" s="1" t="s">
        <v>412</v>
      </c>
      <c r="D1013" s="13" t="s">
        <v>9</v>
      </c>
      <c r="E1013" s="1" t="s">
        <v>15</v>
      </c>
      <c r="F1013" s="28" t="s">
        <v>658</v>
      </c>
      <c r="G1013" s="28" t="s">
        <v>500</v>
      </c>
      <c r="H1013" s="5">
        <f t="shared" si="72"/>
        <v>-4900</v>
      </c>
      <c r="I1013" s="23">
        <f t="shared" si="71"/>
        <v>1.6161616161616161</v>
      </c>
      <c r="K1013" s="2">
        <v>495</v>
      </c>
    </row>
    <row r="1014" spans="1:11" s="47" customFormat="1" ht="12.75">
      <c r="A1014" s="12"/>
      <c r="B1014" s="187">
        <f>SUM(B1010:B1013)</f>
        <v>4900</v>
      </c>
      <c r="C1014" s="12" t="s">
        <v>16</v>
      </c>
      <c r="D1014" s="12"/>
      <c r="E1014" s="12"/>
      <c r="F1014" s="19"/>
      <c r="G1014" s="19"/>
      <c r="H1014" s="44">
        <v>0</v>
      </c>
      <c r="I1014" s="46">
        <f t="shared" si="71"/>
        <v>9.8989898989899</v>
      </c>
      <c r="K1014" s="2">
        <v>495</v>
      </c>
    </row>
    <row r="1015" spans="2:11" ht="12.75">
      <c r="B1015" s="186"/>
      <c r="H1015" s="5">
        <f>H1014-B1015</f>
        <v>0</v>
      </c>
      <c r="I1015" s="23">
        <f t="shared" si="71"/>
        <v>0</v>
      </c>
      <c r="K1015" s="2">
        <v>495</v>
      </c>
    </row>
    <row r="1016" spans="2:11" ht="12.75">
      <c r="B1016" s="186"/>
      <c r="H1016" s="5">
        <f>H1015-B1016</f>
        <v>0</v>
      </c>
      <c r="I1016" s="23">
        <f t="shared" si="71"/>
        <v>0</v>
      </c>
      <c r="K1016" s="2">
        <v>495</v>
      </c>
    </row>
    <row r="1017" spans="2:11" ht="12.75">
      <c r="B1017" s="254">
        <v>2000</v>
      </c>
      <c r="C1017" s="1" t="s">
        <v>17</v>
      </c>
      <c r="D1017" s="13" t="s">
        <v>9</v>
      </c>
      <c r="E1017" s="1" t="s">
        <v>18</v>
      </c>
      <c r="F1017" s="28" t="s">
        <v>658</v>
      </c>
      <c r="G1017" s="28" t="s">
        <v>510</v>
      </c>
      <c r="H1017" s="5">
        <f>H1016-B1017</f>
        <v>-2000</v>
      </c>
      <c r="I1017" s="23">
        <f t="shared" si="71"/>
        <v>4.040404040404041</v>
      </c>
      <c r="K1017" s="2">
        <v>495</v>
      </c>
    </row>
    <row r="1018" spans="2:11" ht="12.75">
      <c r="B1018" s="234">
        <v>2000</v>
      </c>
      <c r="C1018" s="1" t="s">
        <v>17</v>
      </c>
      <c r="D1018" s="13" t="s">
        <v>9</v>
      </c>
      <c r="E1018" s="1" t="s">
        <v>18</v>
      </c>
      <c r="F1018" s="28" t="s">
        <v>658</v>
      </c>
      <c r="G1018" s="28" t="s">
        <v>500</v>
      </c>
      <c r="H1018" s="5">
        <f>H1017-B1018</f>
        <v>-4000</v>
      </c>
      <c r="I1018" s="23">
        <f t="shared" si="71"/>
        <v>4.040404040404041</v>
      </c>
      <c r="K1018" s="2">
        <v>495</v>
      </c>
    </row>
    <row r="1019" spans="1:11" s="47" customFormat="1" ht="12.75">
      <c r="A1019" s="12"/>
      <c r="B1019" s="187">
        <f>SUM(B1017:B1018)</f>
        <v>4000</v>
      </c>
      <c r="C1019" s="12"/>
      <c r="D1019" s="12"/>
      <c r="E1019" s="12" t="s">
        <v>18</v>
      </c>
      <c r="F1019" s="19"/>
      <c r="G1019" s="19"/>
      <c r="H1019" s="44">
        <v>0</v>
      </c>
      <c r="I1019" s="46">
        <f t="shared" si="71"/>
        <v>8.080808080808081</v>
      </c>
      <c r="K1019" s="2">
        <v>495</v>
      </c>
    </row>
    <row r="1020" spans="2:11" ht="12.75">
      <c r="B1020" s="186"/>
      <c r="H1020" s="5">
        <f>H1019-B1020</f>
        <v>0</v>
      </c>
      <c r="I1020" s="23">
        <f t="shared" si="71"/>
        <v>0</v>
      </c>
      <c r="K1020" s="2">
        <v>495</v>
      </c>
    </row>
    <row r="1021" spans="2:11" ht="12.75">
      <c r="B1021" s="186"/>
      <c r="H1021" s="5">
        <f>H1020-B1021</f>
        <v>0</v>
      </c>
      <c r="I1021" s="23">
        <f t="shared" si="71"/>
        <v>0</v>
      </c>
      <c r="K1021" s="2">
        <v>495</v>
      </c>
    </row>
    <row r="1022" spans="2:11" ht="12.75">
      <c r="B1022" s="186">
        <v>5000</v>
      </c>
      <c r="C1022" s="1" t="s">
        <v>19</v>
      </c>
      <c r="D1022" s="13" t="s">
        <v>9</v>
      </c>
      <c r="E1022" s="1" t="s">
        <v>15</v>
      </c>
      <c r="F1022" s="28" t="s">
        <v>659</v>
      </c>
      <c r="G1022" s="28" t="s">
        <v>510</v>
      </c>
      <c r="H1022" s="5">
        <f>H1021-B1022</f>
        <v>-5000</v>
      </c>
      <c r="I1022" s="23">
        <f t="shared" si="71"/>
        <v>10.1010101010101</v>
      </c>
      <c r="K1022" s="2">
        <v>495</v>
      </c>
    </row>
    <row r="1023" spans="2:11" ht="12.75">
      <c r="B1023" s="234">
        <v>5000</v>
      </c>
      <c r="C1023" s="1" t="s">
        <v>19</v>
      </c>
      <c r="D1023" s="13" t="s">
        <v>9</v>
      </c>
      <c r="E1023" s="1" t="s">
        <v>15</v>
      </c>
      <c r="F1023" s="28" t="s">
        <v>659</v>
      </c>
      <c r="G1023" s="28" t="s">
        <v>500</v>
      </c>
      <c r="H1023" s="5">
        <f>H1022-B1023</f>
        <v>-10000</v>
      </c>
      <c r="I1023" s="23">
        <f t="shared" si="71"/>
        <v>10.1010101010101</v>
      </c>
      <c r="K1023" s="2">
        <v>495</v>
      </c>
    </row>
    <row r="1024" spans="1:11" s="47" customFormat="1" ht="12.75">
      <c r="A1024" s="12"/>
      <c r="B1024" s="187">
        <f>SUM(B1022:B1023)</f>
        <v>10000</v>
      </c>
      <c r="C1024" s="12" t="s">
        <v>19</v>
      </c>
      <c r="D1024" s="12"/>
      <c r="E1024" s="12"/>
      <c r="F1024" s="19"/>
      <c r="G1024" s="19"/>
      <c r="H1024" s="44">
        <v>0</v>
      </c>
      <c r="I1024" s="46">
        <f t="shared" si="71"/>
        <v>20.2020202020202</v>
      </c>
      <c r="K1024" s="2">
        <v>495</v>
      </c>
    </row>
    <row r="1025" spans="2:11" ht="12.75">
      <c r="B1025" s="186"/>
      <c r="H1025" s="5">
        <f>H1024-B1025</f>
        <v>0</v>
      </c>
      <c r="I1025" s="23">
        <f t="shared" si="71"/>
        <v>0</v>
      </c>
      <c r="K1025" s="2">
        <v>495</v>
      </c>
    </row>
    <row r="1026" spans="2:11" ht="12.75">
      <c r="B1026" s="186"/>
      <c r="H1026" s="5">
        <f>H1025-B1026</f>
        <v>0</v>
      </c>
      <c r="I1026" s="23">
        <f t="shared" si="71"/>
        <v>0</v>
      </c>
      <c r="K1026" s="2">
        <v>495</v>
      </c>
    </row>
    <row r="1027" spans="2:11" ht="12.75">
      <c r="B1027" s="254">
        <v>2000</v>
      </c>
      <c r="C1027" s="1" t="s">
        <v>20</v>
      </c>
      <c r="D1027" s="13" t="s">
        <v>9</v>
      </c>
      <c r="E1027" s="1" t="s">
        <v>15</v>
      </c>
      <c r="F1027" s="28" t="s">
        <v>658</v>
      </c>
      <c r="G1027" s="28" t="s">
        <v>510</v>
      </c>
      <c r="H1027" s="5">
        <f>H1026-B1027</f>
        <v>-2000</v>
      </c>
      <c r="I1027" s="23">
        <f t="shared" si="71"/>
        <v>4.040404040404041</v>
      </c>
      <c r="K1027" s="2">
        <v>495</v>
      </c>
    </row>
    <row r="1028" spans="2:11" ht="12.75">
      <c r="B1028" s="234">
        <v>2000</v>
      </c>
      <c r="C1028" s="1" t="s">
        <v>20</v>
      </c>
      <c r="D1028" s="13" t="s">
        <v>9</v>
      </c>
      <c r="E1028" s="1" t="s">
        <v>15</v>
      </c>
      <c r="F1028" s="28" t="s">
        <v>658</v>
      </c>
      <c r="G1028" s="28" t="s">
        <v>500</v>
      </c>
      <c r="H1028" s="5">
        <f>H1027-B1028</f>
        <v>-4000</v>
      </c>
      <c r="I1028" s="23">
        <f t="shared" si="71"/>
        <v>4.040404040404041</v>
      </c>
      <c r="K1028" s="2">
        <v>495</v>
      </c>
    </row>
    <row r="1029" spans="1:11" s="47" customFormat="1" ht="12.75">
      <c r="A1029" s="12"/>
      <c r="B1029" s="187">
        <f>SUM(B1027:B1028)</f>
        <v>4000</v>
      </c>
      <c r="C1029" s="12" t="s">
        <v>20</v>
      </c>
      <c r="D1029" s="12"/>
      <c r="E1029" s="12"/>
      <c r="F1029" s="19"/>
      <c r="G1029" s="19"/>
      <c r="H1029" s="44">
        <v>0</v>
      </c>
      <c r="I1029" s="46">
        <f t="shared" si="71"/>
        <v>8.080808080808081</v>
      </c>
      <c r="K1029" s="2">
        <v>495</v>
      </c>
    </row>
    <row r="1030" spans="2:11" ht="12.75">
      <c r="B1030" s="186"/>
      <c r="H1030" s="5">
        <f>H1029-B1030</f>
        <v>0</v>
      </c>
      <c r="I1030" s="23">
        <f t="shared" si="71"/>
        <v>0</v>
      </c>
      <c r="K1030" s="2">
        <v>495</v>
      </c>
    </row>
    <row r="1031" spans="2:11" ht="12.75">
      <c r="B1031" s="186"/>
      <c r="H1031" s="5">
        <f>H1030-B1031</f>
        <v>0</v>
      </c>
      <c r="I1031" s="23">
        <f t="shared" si="71"/>
        <v>0</v>
      </c>
      <c r="K1031" s="2">
        <v>495</v>
      </c>
    </row>
    <row r="1032" spans="2:11" ht="12.75">
      <c r="B1032" s="234">
        <v>2000</v>
      </c>
      <c r="C1032" s="1" t="s">
        <v>317</v>
      </c>
      <c r="D1032" s="13" t="s">
        <v>9</v>
      </c>
      <c r="E1032" s="1" t="s">
        <v>318</v>
      </c>
      <c r="F1032" s="28" t="s">
        <v>658</v>
      </c>
      <c r="G1032" s="28" t="s">
        <v>500</v>
      </c>
      <c r="H1032" s="5">
        <f>H1031-B1032</f>
        <v>-2000</v>
      </c>
      <c r="I1032" s="23">
        <f t="shared" si="71"/>
        <v>4.040404040404041</v>
      </c>
      <c r="K1032" s="2">
        <v>495</v>
      </c>
    </row>
    <row r="1033" spans="1:11" s="47" customFormat="1" ht="12.75">
      <c r="A1033" s="12"/>
      <c r="B1033" s="187">
        <f>SUM(B1032)</f>
        <v>2000</v>
      </c>
      <c r="C1033" s="12"/>
      <c r="D1033" s="12"/>
      <c r="E1033" s="12" t="s">
        <v>318</v>
      </c>
      <c r="F1033" s="19"/>
      <c r="G1033" s="19"/>
      <c r="H1033" s="44">
        <v>0</v>
      </c>
      <c r="I1033" s="46">
        <f t="shared" si="71"/>
        <v>4.040404040404041</v>
      </c>
      <c r="K1033" s="2">
        <v>495</v>
      </c>
    </row>
    <row r="1034" spans="2:11" ht="12.75">
      <c r="B1034" s="186"/>
      <c r="H1034" s="5">
        <f>H1033-B1034</f>
        <v>0</v>
      </c>
      <c r="I1034" s="23">
        <f t="shared" si="71"/>
        <v>0</v>
      </c>
      <c r="K1034" s="2">
        <v>495</v>
      </c>
    </row>
    <row r="1035" spans="2:11" ht="12.75">
      <c r="B1035" s="186"/>
      <c r="H1035" s="5">
        <f>H1034-B1035</f>
        <v>0</v>
      </c>
      <c r="I1035" s="23">
        <f t="shared" si="71"/>
        <v>0</v>
      </c>
      <c r="K1035" s="2">
        <v>495</v>
      </c>
    </row>
    <row r="1036" spans="2:11" ht="12.75">
      <c r="B1036" s="234">
        <v>1000</v>
      </c>
      <c r="C1036" s="1" t="s">
        <v>325</v>
      </c>
      <c r="D1036" s="13" t="s">
        <v>9</v>
      </c>
      <c r="E1036" s="1" t="s">
        <v>277</v>
      </c>
      <c r="F1036" s="28" t="s">
        <v>658</v>
      </c>
      <c r="G1036" s="28" t="s">
        <v>500</v>
      </c>
      <c r="H1036" s="5">
        <f>H1035-B1036</f>
        <v>-1000</v>
      </c>
      <c r="I1036" s="23">
        <f t="shared" si="71"/>
        <v>2.0202020202020203</v>
      </c>
      <c r="K1036" s="2">
        <v>495</v>
      </c>
    </row>
    <row r="1037" spans="1:11" s="47" customFormat="1" ht="12.75">
      <c r="A1037" s="12"/>
      <c r="B1037" s="187">
        <f>SUM(B1036)</f>
        <v>1000</v>
      </c>
      <c r="C1037" s="12"/>
      <c r="D1037" s="12"/>
      <c r="E1037" s="12" t="s">
        <v>277</v>
      </c>
      <c r="F1037" s="19"/>
      <c r="G1037" s="19"/>
      <c r="H1037" s="44">
        <v>0</v>
      </c>
      <c r="I1037" s="46">
        <f t="shared" si="71"/>
        <v>2.0202020202020203</v>
      </c>
      <c r="K1037" s="2">
        <v>495</v>
      </c>
    </row>
    <row r="1038" spans="2:11" ht="12.75">
      <c r="B1038" s="186"/>
      <c r="H1038" s="5">
        <f>H1037-B1038</f>
        <v>0</v>
      </c>
      <c r="I1038" s="23">
        <f t="shared" si="71"/>
        <v>0</v>
      </c>
      <c r="K1038" s="2">
        <v>495</v>
      </c>
    </row>
    <row r="1039" spans="2:11" ht="12.75">
      <c r="B1039" s="186"/>
      <c r="H1039" s="5">
        <f>H1038-B1039</f>
        <v>0</v>
      </c>
      <c r="I1039" s="23">
        <f t="shared" si="71"/>
        <v>0</v>
      </c>
      <c r="K1039" s="2">
        <v>495</v>
      </c>
    </row>
    <row r="1040" spans="2:11" ht="12.75">
      <c r="B1040" s="186"/>
      <c r="H1040" s="5">
        <f>H1039-B1040</f>
        <v>0</v>
      </c>
      <c r="I1040" s="23">
        <f t="shared" si="71"/>
        <v>0</v>
      </c>
      <c r="K1040" s="2">
        <v>495</v>
      </c>
    </row>
    <row r="1041" spans="2:11" ht="12.75">
      <c r="B1041" s="186"/>
      <c r="H1041" s="5">
        <f>H1040-B1041</f>
        <v>0</v>
      </c>
      <c r="I1041" s="23">
        <f t="shared" si="71"/>
        <v>0</v>
      </c>
      <c r="K1041" s="2">
        <v>495</v>
      </c>
    </row>
    <row r="1042" spans="1:11" s="47" customFormat="1" ht="12.75">
      <c r="A1042" s="12"/>
      <c r="B1042" s="187">
        <f>+B1045+B1050+B1054+B1058+B1062+B1066</f>
        <v>13500</v>
      </c>
      <c r="C1042" s="51" t="s">
        <v>104</v>
      </c>
      <c r="D1042" s="54" t="s">
        <v>105</v>
      </c>
      <c r="E1042" s="51" t="s">
        <v>22</v>
      </c>
      <c r="F1042" s="52" t="s">
        <v>102</v>
      </c>
      <c r="G1042" s="53" t="s">
        <v>24</v>
      </c>
      <c r="H1042" s="44"/>
      <c r="I1042" s="46">
        <f t="shared" si="71"/>
        <v>27.272727272727273</v>
      </c>
      <c r="J1042" s="46"/>
      <c r="K1042" s="2">
        <v>495</v>
      </c>
    </row>
    <row r="1043" spans="2:11" ht="12.75">
      <c r="B1043" s="186"/>
      <c r="H1043" s="5">
        <f>H1042-B1043</f>
        <v>0</v>
      </c>
      <c r="I1043" s="23">
        <f t="shared" si="71"/>
        <v>0</v>
      </c>
      <c r="K1043" s="2">
        <v>495</v>
      </c>
    </row>
    <row r="1044" spans="2:11" ht="12.75">
      <c r="B1044" s="186">
        <v>2500</v>
      </c>
      <c r="C1044" s="13" t="s">
        <v>0</v>
      </c>
      <c r="D1044" s="1" t="s">
        <v>9</v>
      </c>
      <c r="E1044" s="1" t="s">
        <v>28</v>
      </c>
      <c r="F1044" s="248" t="s">
        <v>660</v>
      </c>
      <c r="G1044" s="28" t="s">
        <v>500</v>
      </c>
      <c r="H1044" s="5">
        <f>H1043-B1044</f>
        <v>-2500</v>
      </c>
      <c r="I1044" s="23">
        <f t="shared" si="71"/>
        <v>5.05050505050505</v>
      </c>
      <c r="J1044" s="23"/>
      <c r="K1044" s="2">
        <v>495</v>
      </c>
    </row>
    <row r="1045" spans="1:11" s="47" customFormat="1" ht="12.75">
      <c r="A1045" s="12"/>
      <c r="B1045" s="187">
        <f>SUM(B1044:B1044)</f>
        <v>2500</v>
      </c>
      <c r="C1045" s="12" t="s">
        <v>0</v>
      </c>
      <c r="D1045" s="12"/>
      <c r="E1045" s="12"/>
      <c r="F1045" s="19"/>
      <c r="G1045" s="19"/>
      <c r="H1045" s="44">
        <v>0</v>
      </c>
      <c r="I1045" s="46">
        <f t="shared" si="71"/>
        <v>5.05050505050505</v>
      </c>
      <c r="K1045" s="2">
        <v>495</v>
      </c>
    </row>
    <row r="1046" spans="2:11" ht="12.75">
      <c r="B1046" s="186"/>
      <c r="H1046" s="5">
        <f>H1045-B1046</f>
        <v>0</v>
      </c>
      <c r="I1046" s="23">
        <f t="shared" si="71"/>
        <v>0</v>
      </c>
      <c r="K1046" s="2">
        <v>495</v>
      </c>
    </row>
    <row r="1047" spans="2:11" ht="12.75">
      <c r="B1047" s="186"/>
      <c r="H1047" s="5">
        <f>H1046-B1047</f>
        <v>0</v>
      </c>
      <c r="I1047" s="23">
        <f t="shared" si="71"/>
        <v>0</v>
      </c>
      <c r="K1047" s="2">
        <v>495</v>
      </c>
    </row>
    <row r="1048" spans="2:11" ht="12.75">
      <c r="B1048" s="186">
        <v>2000</v>
      </c>
      <c r="C1048" s="1" t="s">
        <v>651</v>
      </c>
      <c r="D1048" s="13" t="s">
        <v>9</v>
      </c>
      <c r="E1048" s="1" t="s">
        <v>15</v>
      </c>
      <c r="F1048" s="28" t="s">
        <v>661</v>
      </c>
      <c r="G1048" s="28" t="s">
        <v>500</v>
      </c>
      <c r="H1048" s="5">
        <f>H1047-B1048</f>
        <v>-2000</v>
      </c>
      <c r="I1048" s="23">
        <f t="shared" si="71"/>
        <v>4.040404040404041</v>
      </c>
      <c r="K1048" s="2">
        <v>495</v>
      </c>
    </row>
    <row r="1049" spans="2:11" ht="12.75">
      <c r="B1049" s="186">
        <v>1000</v>
      </c>
      <c r="C1049" s="1" t="s">
        <v>662</v>
      </c>
      <c r="D1049" s="13" t="s">
        <v>9</v>
      </c>
      <c r="E1049" s="1" t="s">
        <v>15</v>
      </c>
      <c r="F1049" s="28" t="s">
        <v>663</v>
      </c>
      <c r="G1049" s="28" t="s">
        <v>500</v>
      </c>
      <c r="H1049" s="5">
        <f>H1048-B1049</f>
        <v>-3000</v>
      </c>
      <c r="I1049" s="23">
        <f t="shared" si="71"/>
        <v>2.0202020202020203</v>
      </c>
      <c r="K1049" s="2">
        <v>495</v>
      </c>
    </row>
    <row r="1050" spans="1:11" s="47" customFormat="1" ht="12.75">
      <c r="A1050" s="12"/>
      <c r="B1050" s="187">
        <f>SUM(B1048:B1049)</f>
        <v>3000</v>
      </c>
      <c r="C1050" s="12" t="s">
        <v>16</v>
      </c>
      <c r="D1050" s="12"/>
      <c r="E1050" s="12"/>
      <c r="F1050" s="19"/>
      <c r="G1050" s="19"/>
      <c r="H1050" s="44">
        <v>0</v>
      </c>
      <c r="I1050" s="46">
        <f t="shared" si="71"/>
        <v>6.0606060606060606</v>
      </c>
      <c r="K1050" s="2">
        <v>495</v>
      </c>
    </row>
    <row r="1051" spans="2:11" ht="12.75">
      <c r="B1051" s="186"/>
      <c r="H1051" s="5">
        <f>H1050-B1051</f>
        <v>0</v>
      </c>
      <c r="I1051" s="23">
        <f t="shared" si="71"/>
        <v>0</v>
      </c>
      <c r="K1051" s="2">
        <v>495</v>
      </c>
    </row>
    <row r="1052" spans="2:11" ht="12.75">
      <c r="B1052" s="186"/>
      <c r="H1052" s="5">
        <f>H1051-B1052</f>
        <v>0</v>
      </c>
      <c r="I1052" s="23">
        <f t="shared" si="71"/>
        <v>0</v>
      </c>
      <c r="K1052" s="2">
        <v>495</v>
      </c>
    </row>
    <row r="1053" spans="1:11" s="16" customFormat="1" ht="12.75">
      <c r="A1053" s="13"/>
      <c r="B1053" s="234">
        <v>2000</v>
      </c>
      <c r="C1053" s="13" t="s">
        <v>17</v>
      </c>
      <c r="D1053" s="13" t="s">
        <v>9</v>
      </c>
      <c r="E1053" s="13" t="s">
        <v>18</v>
      </c>
      <c r="F1053" s="31" t="s">
        <v>663</v>
      </c>
      <c r="G1053" s="31" t="s">
        <v>500</v>
      </c>
      <c r="H1053" s="30">
        <f>H1052-B1053</f>
        <v>-2000</v>
      </c>
      <c r="I1053" s="23">
        <f t="shared" si="71"/>
        <v>4.040404040404041</v>
      </c>
      <c r="K1053" s="2">
        <v>495</v>
      </c>
    </row>
    <row r="1054" spans="1:11" s="47" customFormat="1" ht="12.75">
      <c r="A1054" s="12"/>
      <c r="B1054" s="187">
        <f>SUM(B1053)</f>
        <v>2000</v>
      </c>
      <c r="C1054" s="12"/>
      <c r="D1054" s="12"/>
      <c r="E1054" s="12" t="s">
        <v>18</v>
      </c>
      <c r="F1054" s="19"/>
      <c r="G1054" s="19"/>
      <c r="H1054" s="44">
        <v>0</v>
      </c>
      <c r="I1054" s="46">
        <f t="shared" si="71"/>
        <v>4.040404040404041</v>
      </c>
      <c r="K1054" s="2">
        <v>495</v>
      </c>
    </row>
    <row r="1055" spans="2:11" ht="12.75">
      <c r="B1055" s="186"/>
      <c r="H1055" s="5">
        <f>H1054-B1055</f>
        <v>0</v>
      </c>
      <c r="I1055" s="23">
        <f aca="true" t="shared" si="73" ref="I1055:I1118">+B1055/K1055</f>
        <v>0</v>
      </c>
      <c r="K1055" s="2">
        <v>495</v>
      </c>
    </row>
    <row r="1056" spans="2:11" ht="12.75">
      <c r="B1056" s="186"/>
      <c r="H1056" s="5">
        <f>H1055-B1056</f>
        <v>0</v>
      </c>
      <c r="I1056" s="23">
        <f t="shared" si="73"/>
        <v>0</v>
      </c>
      <c r="K1056" s="2">
        <v>495</v>
      </c>
    </row>
    <row r="1057" spans="1:11" s="16" customFormat="1" ht="12.75">
      <c r="A1057" s="13"/>
      <c r="B1057" s="234">
        <v>3000</v>
      </c>
      <c r="C1057" s="13" t="s">
        <v>41</v>
      </c>
      <c r="D1057" s="13" t="s">
        <v>9</v>
      </c>
      <c r="E1057" s="13" t="s">
        <v>15</v>
      </c>
      <c r="F1057" s="31" t="s">
        <v>664</v>
      </c>
      <c r="G1057" s="31" t="s">
        <v>500</v>
      </c>
      <c r="H1057" s="30">
        <f>H1056-B1057</f>
        <v>-3000</v>
      </c>
      <c r="I1057" s="23">
        <f t="shared" si="73"/>
        <v>6.0606060606060606</v>
      </c>
      <c r="K1057" s="2">
        <v>495</v>
      </c>
    </row>
    <row r="1058" spans="1:11" s="47" customFormat="1" ht="12.75">
      <c r="A1058" s="12"/>
      <c r="B1058" s="187">
        <f>SUM(B1057)</f>
        <v>3000</v>
      </c>
      <c r="C1058" s="12" t="s">
        <v>41</v>
      </c>
      <c r="D1058" s="12"/>
      <c r="E1058" s="12"/>
      <c r="F1058" s="19"/>
      <c r="G1058" s="19"/>
      <c r="H1058" s="44">
        <v>0</v>
      </c>
      <c r="I1058" s="46">
        <f t="shared" si="73"/>
        <v>6.0606060606060606</v>
      </c>
      <c r="K1058" s="2">
        <v>495</v>
      </c>
    </row>
    <row r="1059" spans="2:11" ht="12.75">
      <c r="B1059" s="186"/>
      <c r="H1059" s="5">
        <f>H1058-B1059</f>
        <v>0</v>
      </c>
      <c r="I1059" s="23">
        <f t="shared" si="73"/>
        <v>0</v>
      </c>
      <c r="K1059" s="2">
        <v>495</v>
      </c>
    </row>
    <row r="1060" spans="2:11" ht="12.75">
      <c r="B1060" s="186"/>
      <c r="H1060" s="5">
        <f>H1059-B1060</f>
        <v>0</v>
      </c>
      <c r="I1060" s="23">
        <f t="shared" si="73"/>
        <v>0</v>
      </c>
      <c r="K1060" s="2">
        <v>495</v>
      </c>
    </row>
    <row r="1061" spans="2:11" ht="12.75">
      <c r="B1061" s="186">
        <v>2000</v>
      </c>
      <c r="C1061" s="1" t="s">
        <v>20</v>
      </c>
      <c r="D1061" s="13" t="s">
        <v>9</v>
      </c>
      <c r="E1061" s="1" t="s">
        <v>15</v>
      </c>
      <c r="F1061" s="28" t="s">
        <v>663</v>
      </c>
      <c r="G1061" s="28" t="s">
        <v>500</v>
      </c>
      <c r="H1061" s="5">
        <f>H1060-B1061</f>
        <v>-2000</v>
      </c>
      <c r="I1061" s="23">
        <f t="shared" si="73"/>
        <v>4.040404040404041</v>
      </c>
      <c r="K1061" s="2">
        <v>495</v>
      </c>
    </row>
    <row r="1062" spans="1:11" s="47" customFormat="1" ht="12.75">
      <c r="A1062" s="12"/>
      <c r="B1062" s="187">
        <f>SUM(B1061)</f>
        <v>2000</v>
      </c>
      <c r="C1062" s="12" t="s">
        <v>20</v>
      </c>
      <c r="D1062" s="12"/>
      <c r="E1062" s="12"/>
      <c r="F1062" s="19"/>
      <c r="G1062" s="19"/>
      <c r="H1062" s="44">
        <v>0</v>
      </c>
      <c r="I1062" s="46">
        <f t="shared" si="73"/>
        <v>4.040404040404041</v>
      </c>
      <c r="K1062" s="2">
        <v>495</v>
      </c>
    </row>
    <row r="1063" spans="2:11" ht="12.75">
      <c r="B1063" s="186"/>
      <c r="H1063" s="5">
        <f>H1062-B1063</f>
        <v>0</v>
      </c>
      <c r="I1063" s="23">
        <f t="shared" si="73"/>
        <v>0</v>
      </c>
      <c r="K1063" s="2">
        <v>495</v>
      </c>
    </row>
    <row r="1064" spans="2:11" ht="12.75">
      <c r="B1064" s="186"/>
      <c r="H1064" s="5">
        <f>H1063-B1064</f>
        <v>0</v>
      </c>
      <c r="I1064" s="23">
        <f t="shared" si="73"/>
        <v>0</v>
      </c>
      <c r="K1064" s="2">
        <v>495</v>
      </c>
    </row>
    <row r="1065" spans="2:11" ht="12.75">
      <c r="B1065" s="186">
        <v>1000</v>
      </c>
      <c r="C1065" s="1" t="s">
        <v>276</v>
      </c>
      <c r="D1065" s="13" t="s">
        <v>9</v>
      </c>
      <c r="E1065" s="1" t="s">
        <v>277</v>
      </c>
      <c r="F1065" s="28" t="s">
        <v>663</v>
      </c>
      <c r="G1065" s="28" t="s">
        <v>500</v>
      </c>
      <c r="H1065" s="5">
        <f>H1064-B1065</f>
        <v>-1000</v>
      </c>
      <c r="I1065" s="23">
        <f t="shared" si="73"/>
        <v>2.0202020202020203</v>
      </c>
      <c r="K1065" s="2">
        <v>495</v>
      </c>
    </row>
    <row r="1066" spans="1:11" s="47" customFormat="1" ht="12.75">
      <c r="A1066" s="12"/>
      <c r="B1066" s="187">
        <f>SUM(B1065)</f>
        <v>1000</v>
      </c>
      <c r="C1066" s="12"/>
      <c r="D1066" s="12"/>
      <c r="E1066" s="12" t="s">
        <v>277</v>
      </c>
      <c r="F1066" s="19"/>
      <c r="G1066" s="19"/>
      <c r="H1066" s="44">
        <v>0</v>
      </c>
      <c r="I1066" s="46">
        <f t="shared" si="73"/>
        <v>2.0202020202020203</v>
      </c>
      <c r="K1066" s="2">
        <v>495</v>
      </c>
    </row>
    <row r="1067" spans="2:11" ht="12.75">
      <c r="B1067" s="8"/>
      <c r="H1067" s="5">
        <f>H1066-B1067</f>
        <v>0</v>
      </c>
      <c r="I1067" s="23">
        <f t="shared" si="73"/>
        <v>0</v>
      </c>
      <c r="K1067" s="2">
        <v>495</v>
      </c>
    </row>
    <row r="1068" spans="8:11" ht="12.75">
      <c r="H1068" s="5">
        <f>H1067-B1068</f>
        <v>0</v>
      </c>
      <c r="I1068" s="23">
        <f t="shared" si="73"/>
        <v>0</v>
      </c>
      <c r="K1068" s="2">
        <v>495</v>
      </c>
    </row>
    <row r="1069" spans="2:11" ht="12.75">
      <c r="B1069" s="7"/>
      <c r="H1069" s="5">
        <f>H1068-B1069</f>
        <v>0</v>
      </c>
      <c r="I1069" s="23">
        <f t="shared" si="73"/>
        <v>0</v>
      </c>
      <c r="K1069" s="2">
        <v>495</v>
      </c>
    </row>
    <row r="1070" spans="8:11" ht="12.75">
      <c r="H1070" s="5">
        <f>H1069-B1070</f>
        <v>0</v>
      </c>
      <c r="I1070" s="23">
        <f t="shared" si="73"/>
        <v>0</v>
      </c>
      <c r="K1070" s="2">
        <v>495</v>
      </c>
    </row>
    <row r="1071" spans="1:11" s="47" customFormat="1" ht="12.75">
      <c r="A1071" s="12"/>
      <c r="B1071" s="225">
        <f>+B1078+B1088+B1096+B1103+B1110+B1115</f>
        <v>69600</v>
      </c>
      <c r="C1071" s="51" t="s">
        <v>106</v>
      </c>
      <c r="D1071" s="54" t="s">
        <v>107</v>
      </c>
      <c r="E1071" s="51" t="s">
        <v>54</v>
      </c>
      <c r="F1071" s="52" t="s">
        <v>108</v>
      </c>
      <c r="G1071" s="53" t="s">
        <v>109</v>
      </c>
      <c r="H1071" s="44"/>
      <c r="I1071" s="46">
        <f t="shared" si="73"/>
        <v>140.6060606060606</v>
      </c>
      <c r="J1071" s="46"/>
      <c r="K1071" s="2">
        <v>495</v>
      </c>
    </row>
    <row r="1072" spans="2:11" ht="12.75">
      <c r="B1072" s="128"/>
      <c r="H1072" s="5">
        <f aca="true" t="shared" si="74" ref="H1072:H1077">H1071-B1072</f>
        <v>0</v>
      </c>
      <c r="I1072" s="23">
        <f t="shared" si="73"/>
        <v>0</v>
      </c>
      <c r="K1072" s="2">
        <v>495</v>
      </c>
    </row>
    <row r="1073" spans="2:11" ht="12.75">
      <c r="B1073" s="128">
        <v>2500</v>
      </c>
      <c r="C1073" s="13" t="s">
        <v>0</v>
      </c>
      <c r="D1073" s="1" t="s">
        <v>9</v>
      </c>
      <c r="E1073" s="1" t="s">
        <v>28</v>
      </c>
      <c r="F1073" s="248" t="s">
        <v>255</v>
      </c>
      <c r="G1073" s="28" t="s">
        <v>256</v>
      </c>
      <c r="H1073" s="5">
        <f t="shared" si="74"/>
        <v>-2500</v>
      </c>
      <c r="I1073" s="23">
        <f t="shared" si="73"/>
        <v>5.05050505050505</v>
      </c>
      <c r="J1073" s="23"/>
      <c r="K1073" s="2">
        <v>495</v>
      </c>
    </row>
    <row r="1074" spans="1:11" s="16" customFormat="1" ht="12.75">
      <c r="A1074" s="1"/>
      <c r="B1074" s="128">
        <v>5000</v>
      </c>
      <c r="C1074" s="13" t="s">
        <v>0</v>
      </c>
      <c r="D1074" s="1" t="s">
        <v>9</v>
      </c>
      <c r="E1074" s="1" t="s">
        <v>257</v>
      </c>
      <c r="F1074" s="248" t="s">
        <v>258</v>
      </c>
      <c r="G1074" s="28" t="s">
        <v>256</v>
      </c>
      <c r="H1074" s="5">
        <f t="shared" si="74"/>
        <v>-7500</v>
      </c>
      <c r="I1074" s="23">
        <f t="shared" si="73"/>
        <v>10.1010101010101</v>
      </c>
      <c r="J1074" s="23"/>
      <c r="K1074" s="2">
        <v>495</v>
      </c>
    </row>
    <row r="1075" spans="2:11" ht="12.75">
      <c r="B1075" s="128">
        <v>5000</v>
      </c>
      <c r="C1075" s="13" t="s">
        <v>0</v>
      </c>
      <c r="D1075" s="1" t="s">
        <v>9</v>
      </c>
      <c r="E1075" s="1" t="s">
        <v>28</v>
      </c>
      <c r="F1075" s="248" t="s">
        <v>259</v>
      </c>
      <c r="G1075" s="28" t="s">
        <v>260</v>
      </c>
      <c r="H1075" s="5">
        <f t="shared" si="74"/>
        <v>-12500</v>
      </c>
      <c r="I1075" s="23">
        <f t="shared" si="73"/>
        <v>10.1010101010101</v>
      </c>
      <c r="J1075" s="23"/>
      <c r="K1075" s="2">
        <v>495</v>
      </c>
    </row>
    <row r="1076" spans="1:11" s="16" customFormat="1" ht="12.75">
      <c r="A1076" s="13"/>
      <c r="B1076" s="246">
        <v>1000</v>
      </c>
      <c r="C1076" s="13" t="s">
        <v>0</v>
      </c>
      <c r="D1076" s="13" t="s">
        <v>9</v>
      </c>
      <c r="E1076" s="13" t="s">
        <v>67</v>
      </c>
      <c r="F1076" s="31" t="s">
        <v>261</v>
      </c>
      <c r="G1076" s="31" t="s">
        <v>260</v>
      </c>
      <c r="H1076" s="30">
        <f t="shared" si="74"/>
        <v>-13500</v>
      </c>
      <c r="I1076" s="23">
        <f t="shared" si="73"/>
        <v>2.0202020202020203</v>
      </c>
      <c r="K1076" s="43">
        <v>495</v>
      </c>
    </row>
    <row r="1077" spans="1:11" s="16" customFormat="1" ht="12.75">
      <c r="A1077" s="1"/>
      <c r="B1077" s="128">
        <v>10000</v>
      </c>
      <c r="C1077" s="13" t="s">
        <v>0</v>
      </c>
      <c r="D1077" s="1" t="s">
        <v>9</v>
      </c>
      <c r="E1077" s="1" t="s">
        <v>257</v>
      </c>
      <c r="F1077" s="248" t="s">
        <v>262</v>
      </c>
      <c r="G1077" s="28" t="s">
        <v>260</v>
      </c>
      <c r="H1077" s="5">
        <f t="shared" si="74"/>
        <v>-23500</v>
      </c>
      <c r="I1077" s="23">
        <f t="shared" si="73"/>
        <v>20.2020202020202</v>
      </c>
      <c r="J1077" s="23"/>
      <c r="K1077" s="2">
        <v>495</v>
      </c>
    </row>
    <row r="1078" spans="1:11" s="47" customFormat="1" ht="12.75">
      <c r="A1078" s="12"/>
      <c r="B1078" s="225">
        <f>SUM(B1073:B1077)</f>
        <v>23500</v>
      </c>
      <c r="C1078" s="12" t="s">
        <v>0</v>
      </c>
      <c r="D1078" s="12"/>
      <c r="E1078" s="12"/>
      <c r="F1078" s="19"/>
      <c r="G1078" s="19"/>
      <c r="H1078" s="44">
        <v>0</v>
      </c>
      <c r="I1078" s="46">
        <f t="shared" si="73"/>
        <v>47.474747474747474</v>
      </c>
      <c r="K1078" s="2">
        <v>495</v>
      </c>
    </row>
    <row r="1079" spans="2:11" ht="12.75">
      <c r="B1079" s="128"/>
      <c r="H1079" s="5">
        <f aca="true" t="shared" si="75" ref="H1079:H1087">H1078-B1079</f>
        <v>0</v>
      </c>
      <c r="I1079" s="23">
        <f t="shared" si="73"/>
        <v>0</v>
      </c>
      <c r="K1079" s="2">
        <v>495</v>
      </c>
    </row>
    <row r="1080" spans="2:11" ht="12.75">
      <c r="B1080" s="128"/>
      <c r="H1080" s="5">
        <f t="shared" si="75"/>
        <v>0</v>
      </c>
      <c r="I1080" s="23">
        <f t="shared" si="73"/>
        <v>0</v>
      </c>
      <c r="K1080" s="2">
        <v>495</v>
      </c>
    </row>
    <row r="1081" spans="2:11" ht="12.75">
      <c r="B1081" s="128">
        <v>600</v>
      </c>
      <c r="C1081" s="1" t="s">
        <v>263</v>
      </c>
      <c r="D1081" s="13" t="s">
        <v>9</v>
      </c>
      <c r="E1081" s="1" t="s">
        <v>15</v>
      </c>
      <c r="F1081" s="28" t="s">
        <v>261</v>
      </c>
      <c r="G1081" s="28" t="s">
        <v>256</v>
      </c>
      <c r="H1081" s="5">
        <f t="shared" si="75"/>
        <v>-600</v>
      </c>
      <c r="I1081" s="23">
        <f t="shared" si="73"/>
        <v>1.2121212121212122</v>
      </c>
      <c r="K1081" s="2">
        <v>495</v>
      </c>
    </row>
    <row r="1082" spans="2:11" ht="12.75">
      <c r="B1082" s="128">
        <v>2000</v>
      </c>
      <c r="C1082" s="1" t="s">
        <v>264</v>
      </c>
      <c r="D1082" s="13" t="s">
        <v>9</v>
      </c>
      <c r="E1082" s="1" t="s">
        <v>15</v>
      </c>
      <c r="F1082" s="28" t="s">
        <v>265</v>
      </c>
      <c r="G1082" s="28" t="s">
        <v>256</v>
      </c>
      <c r="H1082" s="5">
        <f t="shared" si="75"/>
        <v>-2600</v>
      </c>
      <c r="I1082" s="23">
        <f t="shared" si="73"/>
        <v>4.040404040404041</v>
      </c>
      <c r="K1082" s="2">
        <v>495</v>
      </c>
    </row>
    <row r="1083" spans="2:11" ht="12.75">
      <c r="B1083" s="128">
        <v>800</v>
      </c>
      <c r="C1083" s="1" t="s">
        <v>266</v>
      </c>
      <c r="D1083" s="13" t="s">
        <v>9</v>
      </c>
      <c r="E1083" s="1" t="s">
        <v>15</v>
      </c>
      <c r="F1083" s="28" t="s">
        <v>267</v>
      </c>
      <c r="G1083" s="28" t="s">
        <v>256</v>
      </c>
      <c r="H1083" s="5">
        <f t="shared" si="75"/>
        <v>-3400</v>
      </c>
      <c r="I1083" s="23">
        <f t="shared" si="73"/>
        <v>1.6161616161616161</v>
      </c>
      <c r="K1083" s="2">
        <v>495</v>
      </c>
    </row>
    <row r="1084" spans="2:11" ht="12.75">
      <c r="B1084" s="128">
        <v>1500</v>
      </c>
      <c r="C1084" s="1" t="s">
        <v>268</v>
      </c>
      <c r="D1084" s="13" t="s">
        <v>9</v>
      </c>
      <c r="E1084" s="1" t="s">
        <v>15</v>
      </c>
      <c r="F1084" s="28" t="s">
        <v>267</v>
      </c>
      <c r="G1084" s="28" t="s">
        <v>256</v>
      </c>
      <c r="H1084" s="5">
        <f t="shared" si="75"/>
        <v>-4900</v>
      </c>
      <c r="I1084" s="23">
        <f t="shared" si="73"/>
        <v>3.0303030303030303</v>
      </c>
      <c r="K1084" s="2">
        <v>495</v>
      </c>
    </row>
    <row r="1085" spans="2:11" ht="12.75">
      <c r="B1085" s="128">
        <v>500</v>
      </c>
      <c r="C1085" s="1" t="s">
        <v>269</v>
      </c>
      <c r="D1085" s="13" t="s">
        <v>9</v>
      </c>
      <c r="E1085" s="1" t="s">
        <v>15</v>
      </c>
      <c r="F1085" s="28" t="s">
        <v>267</v>
      </c>
      <c r="G1085" s="28" t="s">
        <v>256</v>
      </c>
      <c r="H1085" s="5">
        <f t="shared" si="75"/>
        <v>-5400</v>
      </c>
      <c r="I1085" s="23">
        <f t="shared" si="73"/>
        <v>1.0101010101010102</v>
      </c>
      <c r="K1085" s="2">
        <v>495</v>
      </c>
    </row>
    <row r="1086" spans="2:11" ht="12.75">
      <c r="B1086" s="128">
        <v>500</v>
      </c>
      <c r="C1086" s="1" t="s">
        <v>249</v>
      </c>
      <c r="D1086" s="13" t="s">
        <v>9</v>
      </c>
      <c r="E1086" s="1" t="s">
        <v>15</v>
      </c>
      <c r="F1086" s="28" t="s">
        <v>267</v>
      </c>
      <c r="G1086" s="28" t="s">
        <v>256</v>
      </c>
      <c r="H1086" s="5">
        <f t="shared" si="75"/>
        <v>-5900</v>
      </c>
      <c r="I1086" s="23">
        <f t="shared" si="73"/>
        <v>1.0101010101010102</v>
      </c>
      <c r="K1086" s="2">
        <v>495</v>
      </c>
    </row>
    <row r="1087" spans="2:11" ht="12.75">
      <c r="B1087" s="128">
        <v>1500</v>
      </c>
      <c r="C1087" s="1" t="s">
        <v>270</v>
      </c>
      <c r="D1087" s="13" t="s">
        <v>9</v>
      </c>
      <c r="E1087" s="1" t="s">
        <v>15</v>
      </c>
      <c r="F1087" s="28" t="s">
        <v>267</v>
      </c>
      <c r="G1087" s="28" t="s">
        <v>260</v>
      </c>
      <c r="H1087" s="5">
        <f t="shared" si="75"/>
        <v>-7400</v>
      </c>
      <c r="I1087" s="23">
        <f t="shared" si="73"/>
        <v>3.0303030303030303</v>
      </c>
      <c r="K1087" s="2">
        <v>495</v>
      </c>
    </row>
    <row r="1088" spans="1:11" s="47" customFormat="1" ht="12.75">
      <c r="A1088" s="12"/>
      <c r="B1088" s="225">
        <f>SUM(B1081:B1087)</f>
        <v>7400</v>
      </c>
      <c r="C1088" s="12" t="s">
        <v>16</v>
      </c>
      <c r="D1088" s="12"/>
      <c r="E1088" s="12"/>
      <c r="F1088" s="19"/>
      <c r="G1088" s="19"/>
      <c r="H1088" s="44">
        <v>0</v>
      </c>
      <c r="I1088" s="46">
        <f t="shared" si="73"/>
        <v>14.94949494949495</v>
      </c>
      <c r="K1088" s="2">
        <v>495</v>
      </c>
    </row>
    <row r="1089" spans="2:11" ht="12.75">
      <c r="B1089" s="128"/>
      <c r="H1089" s="5">
        <f aca="true" t="shared" si="76" ref="H1089:H1095">H1088-B1089</f>
        <v>0</v>
      </c>
      <c r="I1089" s="23">
        <f t="shared" si="73"/>
        <v>0</v>
      </c>
      <c r="K1089" s="2">
        <v>495</v>
      </c>
    </row>
    <row r="1090" spans="2:11" ht="12.75">
      <c r="B1090" s="128"/>
      <c r="H1090" s="5">
        <f t="shared" si="76"/>
        <v>0</v>
      </c>
      <c r="I1090" s="23">
        <f t="shared" si="73"/>
        <v>0</v>
      </c>
      <c r="K1090" s="2">
        <v>495</v>
      </c>
    </row>
    <row r="1091" spans="1:11" s="16" customFormat="1" ht="12.75">
      <c r="A1091" s="13"/>
      <c r="B1091" s="246">
        <v>2000</v>
      </c>
      <c r="C1091" s="13" t="s">
        <v>17</v>
      </c>
      <c r="D1091" s="13" t="s">
        <v>9</v>
      </c>
      <c r="E1091" s="13" t="s">
        <v>18</v>
      </c>
      <c r="F1091" s="31" t="s">
        <v>261</v>
      </c>
      <c r="G1091" s="31" t="s">
        <v>256</v>
      </c>
      <c r="H1091" s="30">
        <f t="shared" si="76"/>
        <v>-2000</v>
      </c>
      <c r="I1091" s="23">
        <f t="shared" si="73"/>
        <v>4.040404040404041</v>
      </c>
      <c r="K1091" s="2">
        <v>495</v>
      </c>
    </row>
    <row r="1092" spans="2:11" ht="12.75">
      <c r="B1092" s="128">
        <v>1900</v>
      </c>
      <c r="C1092" s="1" t="s">
        <v>17</v>
      </c>
      <c r="D1092" s="13" t="s">
        <v>9</v>
      </c>
      <c r="E1092" s="1" t="s">
        <v>18</v>
      </c>
      <c r="F1092" s="28" t="s">
        <v>267</v>
      </c>
      <c r="G1092" s="28" t="s">
        <v>256</v>
      </c>
      <c r="H1092" s="5">
        <f t="shared" si="76"/>
        <v>-3900</v>
      </c>
      <c r="I1092" s="23">
        <f t="shared" si="73"/>
        <v>3.8383838383838382</v>
      </c>
      <c r="K1092" s="2">
        <v>495</v>
      </c>
    </row>
    <row r="1093" spans="2:11" ht="12.75">
      <c r="B1093" s="128">
        <v>1900</v>
      </c>
      <c r="C1093" s="1" t="s">
        <v>17</v>
      </c>
      <c r="D1093" s="13" t="s">
        <v>9</v>
      </c>
      <c r="E1093" s="1" t="s">
        <v>18</v>
      </c>
      <c r="F1093" s="28" t="s">
        <v>261</v>
      </c>
      <c r="G1093" s="28" t="s">
        <v>260</v>
      </c>
      <c r="H1093" s="5">
        <f t="shared" si="76"/>
        <v>-5800</v>
      </c>
      <c r="I1093" s="23">
        <f t="shared" si="73"/>
        <v>3.8383838383838382</v>
      </c>
      <c r="K1093" s="2">
        <v>495</v>
      </c>
    </row>
    <row r="1094" spans="2:11" ht="12.75">
      <c r="B1094" s="128">
        <v>1400</v>
      </c>
      <c r="C1094" s="1" t="s">
        <v>17</v>
      </c>
      <c r="D1094" s="13" t="s">
        <v>9</v>
      </c>
      <c r="E1094" s="1" t="s">
        <v>18</v>
      </c>
      <c r="F1094" s="28" t="s">
        <v>267</v>
      </c>
      <c r="G1094" s="28" t="s">
        <v>260</v>
      </c>
      <c r="H1094" s="5">
        <f t="shared" si="76"/>
        <v>-7200</v>
      </c>
      <c r="I1094" s="23">
        <f t="shared" si="73"/>
        <v>2.8282828282828283</v>
      </c>
      <c r="K1094" s="2">
        <v>495</v>
      </c>
    </row>
    <row r="1095" spans="2:11" ht="12.75">
      <c r="B1095" s="128">
        <v>4500</v>
      </c>
      <c r="C1095" s="1" t="s">
        <v>271</v>
      </c>
      <c r="D1095" s="13" t="s">
        <v>9</v>
      </c>
      <c r="E1095" s="1" t="s">
        <v>18</v>
      </c>
      <c r="F1095" s="28" t="s">
        <v>267</v>
      </c>
      <c r="G1095" s="28" t="s">
        <v>260</v>
      </c>
      <c r="H1095" s="5">
        <f t="shared" si="76"/>
        <v>-11700</v>
      </c>
      <c r="I1095" s="23">
        <f t="shared" si="73"/>
        <v>9.090909090909092</v>
      </c>
      <c r="K1095" s="2">
        <v>495</v>
      </c>
    </row>
    <row r="1096" spans="1:11" s="47" customFormat="1" ht="12.75">
      <c r="A1096" s="12"/>
      <c r="B1096" s="225">
        <f>SUM(B1091:B1095)</f>
        <v>11700</v>
      </c>
      <c r="C1096" s="12"/>
      <c r="D1096" s="12"/>
      <c r="E1096" s="12" t="s">
        <v>18</v>
      </c>
      <c r="F1096" s="19"/>
      <c r="G1096" s="19"/>
      <c r="H1096" s="44">
        <v>0</v>
      </c>
      <c r="I1096" s="46">
        <f t="shared" si="73"/>
        <v>23.636363636363637</v>
      </c>
      <c r="K1096" s="2">
        <v>495</v>
      </c>
    </row>
    <row r="1097" spans="2:11" ht="12.75">
      <c r="B1097" s="128"/>
      <c r="H1097" s="5">
        <f aca="true" t="shared" si="77" ref="H1097:H1102">H1096-B1097</f>
        <v>0</v>
      </c>
      <c r="I1097" s="23">
        <f t="shared" si="73"/>
        <v>0</v>
      </c>
      <c r="K1097" s="2">
        <v>495</v>
      </c>
    </row>
    <row r="1098" spans="2:11" ht="12.75">
      <c r="B1098" s="128"/>
      <c r="H1098" s="5">
        <f t="shared" si="77"/>
        <v>0</v>
      </c>
      <c r="I1098" s="23">
        <f t="shared" si="73"/>
        <v>0</v>
      </c>
      <c r="K1098" s="2">
        <v>495</v>
      </c>
    </row>
    <row r="1099" spans="1:11" s="16" customFormat="1" ht="12.75">
      <c r="A1099" s="13"/>
      <c r="B1099" s="246">
        <v>3000</v>
      </c>
      <c r="C1099" s="13" t="s">
        <v>41</v>
      </c>
      <c r="D1099" s="13" t="s">
        <v>9</v>
      </c>
      <c r="E1099" s="13" t="s">
        <v>15</v>
      </c>
      <c r="F1099" s="31" t="s">
        <v>272</v>
      </c>
      <c r="G1099" s="31" t="s">
        <v>256</v>
      </c>
      <c r="H1099" s="30">
        <f t="shared" si="77"/>
        <v>-3000</v>
      </c>
      <c r="I1099" s="23">
        <f t="shared" si="73"/>
        <v>6.0606060606060606</v>
      </c>
      <c r="K1099" s="2">
        <v>495</v>
      </c>
    </row>
    <row r="1100" spans="2:11" ht="12.75">
      <c r="B1100" s="128">
        <v>5000</v>
      </c>
      <c r="C1100" s="1" t="s">
        <v>19</v>
      </c>
      <c r="D1100" s="13" t="s">
        <v>9</v>
      </c>
      <c r="E1100" s="1" t="s">
        <v>15</v>
      </c>
      <c r="F1100" s="28" t="s">
        <v>273</v>
      </c>
      <c r="G1100" s="28" t="s">
        <v>256</v>
      </c>
      <c r="H1100" s="5">
        <f t="shared" si="77"/>
        <v>-8000</v>
      </c>
      <c r="I1100" s="23">
        <f t="shared" si="73"/>
        <v>10.1010101010101</v>
      </c>
      <c r="K1100" s="2">
        <v>495</v>
      </c>
    </row>
    <row r="1101" spans="1:11" s="16" customFormat="1" ht="12.75">
      <c r="A1101" s="13"/>
      <c r="B1101" s="246">
        <v>3000</v>
      </c>
      <c r="C1101" s="13" t="s">
        <v>41</v>
      </c>
      <c r="D1101" s="13" t="s">
        <v>9</v>
      </c>
      <c r="E1101" s="13" t="s">
        <v>15</v>
      </c>
      <c r="F1101" s="31" t="s">
        <v>274</v>
      </c>
      <c r="G1101" s="31" t="s">
        <v>260</v>
      </c>
      <c r="H1101" s="30">
        <f t="shared" si="77"/>
        <v>-11000</v>
      </c>
      <c r="I1101" s="23">
        <f t="shared" si="73"/>
        <v>6.0606060606060606</v>
      </c>
      <c r="K1101" s="2">
        <v>495</v>
      </c>
    </row>
    <row r="1102" spans="2:11" ht="12.75">
      <c r="B1102" s="128">
        <v>5000</v>
      </c>
      <c r="C1102" s="1" t="s">
        <v>19</v>
      </c>
      <c r="D1102" s="13" t="s">
        <v>9</v>
      </c>
      <c r="E1102" s="1" t="s">
        <v>15</v>
      </c>
      <c r="F1102" s="28" t="s">
        <v>275</v>
      </c>
      <c r="G1102" s="28" t="s">
        <v>260</v>
      </c>
      <c r="H1102" s="5">
        <f t="shared" si="77"/>
        <v>-16000</v>
      </c>
      <c r="I1102" s="23">
        <f t="shared" si="73"/>
        <v>10.1010101010101</v>
      </c>
      <c r="K1102" s="2">
        <v>495</v>
      </c>
    </row>
    <row r="1103" spans="1:11" s="47" customFormat="1" ht="12.75">
      <c r="A1103" s="12"/>
      <c r="B1103" s="225">
        <f>SUM(B1099:B1102)</f>
        <v>16000</v>
      </c>
      <c r="C1103" s="12" t="s">
        <v>41</v>
      </c>
      <c r="D1103" s="12"/>
      <c r="E1103" s="12"/>
      <c r="F1103" s="19"/>
      <c r="G1103" s="19"/>
      <c r="H1103" s="44">
        <v>0</v>
      </c>
      <c r="I1103" s="46">
        <f t="shared" si="73"/>
        <v>32.323232323232325</v>
      </c>
      <c r="K1103" s="2">
        <v>495</v>
      </c>
    </row>
    <row r="1104" spans="2:11" ht="12.75">
      <c r="B1104" s="128"/>
      <c r="H1104" s="5">
        <f aca="true" t="shared" si="78" ref="H1104:H1109">H1103-B1104</f>
        <v>0</v>
      </c>
      <c r="I1104" s="23">
        <f t="shared" si="73"/>
        <v>0</v>
      </c>
      <c r="K1104" s="2">
        <v>495</v>
      </c>
    </row>
    <row r="1105" spans="2:11" ht="12.75">
      <c r="B1105" s="128"/>
      <c r="H1105" s="5">
        <f t="shared" si="78"/>
        <v>0</v>
      </c>
      <c r="I1105" s="23">
        <f t="shared" si="73"/>
        <v>0</v>
      </c>
      <c r="K1105" s="2">
        <v>495</v>
      </c>
    </row>
    <row r="1106" spans="2:11" ht="12.75">
      <c r="B1106" s="128">
        <v>2000</v>
      </c>
      <c r="C1106" s="1" t="s">
        <v>20</v>
      </c>
      <c r="D1106" s="13" t="s">
        <v>9</v>
      </c>
      <c r="E1106" s="1" t="s">
        <v>15</v>
      </c>
      <c r="F1106" s="28" t="s">
        <v>261</v>
      </c>
      <c r="G1106" s="28" t="s">
        <v>256</v>
      </c>
      <c r="H1106" s="5">
        <f t="shared" si="78"/>
        <v>-2000</v>
      </c>
      <c r="I1106" s="23">
        <f t="shared" si="73"/>
        <v>4.040404040404041</v>
      </c>
      <c r="K1106" s="2">
        <v>495</v>
      </c>
    </row>
    <row r="1107" spans="2:11" ht="12.75">
      <c r="B1107" s="128">
        <v>2000</v>
      </c>
      <c r="C1107" s="1" t="s">
        <v>20</v>
      </c>
      <c r="D1107" s="13" t="s">
        <v>9</v>
      </c>
      <c r="E1107" s="1" t="s">
        <v>15</v>
      </c>
      <c r="F1107" s="28" t="s">
        <v>267</v>
      </c>
      <c r="G1107" s="28" t="s">
        <v>256</v>
      </c>
      <c r="H1107" s="5">
        <f t="shared" si="78"/>
        <v>-4000</v>
      </c>
      <c r="I1107" s="23">
        <f t="shared" si="73"/>
        <v>4.040404040404041</v>
      </c>
      <c r="K1107" s="2">
        <v>495</v>
      </c>
    </row>
    <row r="1108" spans="2:11" ht="12.75">
      <c r="B1108" s="128">
        <v>2000</v>
      </c>
      <c r="C1108" s="1" t="s">
        <v>20</v>
      </c>
      <c r="D1108" s="13" t="s">
        <v>9</v>
      </c>
      <c r="E1108" s="1" t="s">
        <v>15</v>
      </c>
      <c r="F1108" s="28" t="s">
        <v>261</v>
      </c>
      <c r="G1108" s="28" t="s">
        <v>260</v>
      </c>
      <c r="H1108" s="5">
        <f t="shared" si="78"/>
        <v>-6000</v>
      </c>
      <c r="I1108" s="23">
        <f t="shared" si="73"/>
        <v>4.040404040404041</v>
      </c>
      <c r="K1108" s="2">
        <v>495</v>
      </c>
    </row>
    <row r="1109" spans="2:11" ht="12.75">
      <c r="B1109" s="128">
        <v>2000</v>
      </c>
      <c r="C1109" s="1" t="s">
        <v>20</v>
      </c>
      <c r="D1109" s="13" t="s">
        <v>9</v>
      </c>
      <c r="E1109" s="1" t="s">
        <v>15</v>
      </c>
      <c r="F1109" s="28" t="s">
        <v>267</v>
      </c>
      <c r="G1109" s="28" t="s">
        <v>260</v>
      </c>
      <c r="H1109" s="5">
        <f t="shared" si="78"/>
        <v>-8000</v>
      </c>
      <c r="I1109" s="23">
        <f t="shared" si="73"/>
        <v>4.040404040404041</v>
      </c>
      <c r="K1109" s="2">
        <v>495</v>
      </c>
    </row>
    <row r="1110" spans="1:11" s="47" customFormat="1" ht="12.75">
      <c r="A1110" s="12"/>
      <c r="B1110" s="225">
        <f>SUM(B1106:B1109)</f>
        <v>8000</v>
      </c>
      <c r="C1110" s="12" t="s">
        <v>20</v>
      </c>
      <c r="D1110" s="12"/>
      <c r="E1110" s="12"/>
      <c r="F1110" s="19"/>
      <c r="G1110" s="19"/>
      <c r="H1110" s="44">
        <v>0</v>
      </c>
      <c r="I1110" s="46">
        <f t="shared" si="73"/>
        <v>16.161616161616163</v>
      </c>
      <c r="K1110" s="2">
        <v>495</v>
      </c>
    </row>
    <row r="1111" spans="2:11" ht="12.75">
      <c r="B1111" s="128"/>
      <c r="H1111" s="5">
        <f>H1110-B1111</f>
        <v>0</v>
      </c>
      <c r="I1111" s="23">
        <f t="shared" si="73"/>
        <v>0</v>
      </c>
      <c r="K1111" s="2">
        <v>495</v>
      </c>
    </row>
    <row r="1112" spans="2:11" ht="12.75">
      <c r="B1112" s="128"/>
      <c r="H1112" s="5">
        <f>H1111-B1112</f>
        <v>0</v>
      </c>
      <c r="I1112" s="23">
        <f t="shared" si="73"/>
        <v>0</v>
      </c>
      <c r="K1112" s="2">
        <v>495</v>
      </c>
    </row>
    <row r="1113" spans="2:11" ht="12.75">
      <c r="B1113" s="128">
        <v>1000</v>
      </c>
      <c r="C1113" s="1" t="s">
        <v>276</v>
      </c>
      <c r="D1113" s="13" t="s">
        <v>9</v>
      </c>
      <c r="E1113" s="1" t="s">
        <v>277</v>
      </c>
      <c r="F1113" s="28" t="s">
        <v>261</v>
      </c>
      <c r="G1113" s="28" t="s">
        <v>256</v>
      </c>
      <c r="H1113" s="5">
        <f>H1112-B1113</f>
        <v>-1000</v>
      </c>
      <c r="I1113" s="23">
        <f t="shared" si="73"/>
        <v>2.0202020202020203</v>
      </c>
      <c r="J1113" s="16"/>
      <c r="K1113" s="2">
        <v>495</v>
      </c>
    </row>
    <row r="1114" spans="2:11" ht="12.75">
      <c r="B1114" s="128">
        <v>2000</v>
      </c>
      <c r="C1114" s="1" t="s">
        <v>278</v>
      </c>
      <c r="D1114" s="13" t="s">
        <v>9</v>
      </c>
      <c r="E1114" s="1" t="s">
        <v>277</v>
      </c>
      <c r="F1114" s="28" t="s">
        <v>261</v>
      </c>
      <c r="G1114" s="28" t="s">
        <v>260</v>
      </c>
      <c r="H1114" s="5">
        <f>H1113-B1114</f>
        <v>-3000</v>
      </c>
      <c r="I1114" s="23">
        <f t="shared" si="73"/>
        <v>4.040404040404041</v>
      </c>
      <c r="K1114" s="2">
        <v>495</v>
      </c>
    </row>
    <row r="1115" spans="1:11" s="47" customFormat="1" ht="12.75">
      <c r="A1115" s="12"/>
      <c r="B1115" s="225">
        <f>SUM(B1113:B1114)</f>
        <v>3000</v>
      </c>
      <c r="C1115" s="12"/>
      <c r="D1115" s="12"/>
      <c r="E1115" s="12" t="s">
        <v>277</v>
      </c>
      <c r="F1115" s="19"/>
      <c r="G1115" s="19"/>
      <c r="H1115" s="44">
        <v>0</v>
      </c>
      <c r="I1115" s="46">
        <f t="shared" si="73"/>
        <v>6.0606060606060606</v>
      </c>
      <c r="K1115" s="2">
        <v>495</v>
      </c>
    </row>
    <row r="1116" spans="8:11" ht="12.75">
      <c r="H1116" s="5">
        <f>H1115-B1116</f>
        <v>0</v>
      </c>
      <c r="I1116" s="23">
        <f t="shared" si="73"/>
        <v>0</v>
      </c>
      <c r="K1116" s="2">
        <v>495</v>
      </c>
    </row>
    <row r="1117" spans="8:11" ht="12.75">
      <c r="H1117" s="5">
        <f>H1116-B1117</f>
        <v>0</v>
      </c>
      <c r="I1117" s="23">
        <f t="shared" si="73"/>
        <v>0</v>
      </c>
      <c r="K1117" s="2">
        <v>495</v>
      </c>
    </row>
    <row r="1118" spans="8:11" ht="12.75">
      <c r="H1118" s="5">
        <f>H1117-B1118</f>
        <v>0</v>
      </c>
      <c r="I1118" s="23">
        <f t="shared" si="73"/>
        <v>0</v>
      </c>
      <c r="K1118" s="2">
        <v>495</v>
      </c>
    </row>
    <row r="1119" spans="8:11" ht="12.75">
      <c r="H1119" s="5">
        <f>H1118-B1119</f>
        <v>0</v>
      </c>
      <c r="I1119" s="23">
        <f aca="true" t="shared" si="79" ref="I1119:I1182">+B1119/K1119</f>
        <v>0</v>
      </c>
      <c r="K1119" s="2">
        <v>495</v>
      </c>
    </row>
    <row r="1120" spans="1:11" s="47" customFormat="1" ht="12.75">
      <c r="A1120" s="12"/>
      <c r="B1120" s="187">
        <f>+B1128+B1134+B1140+B1144+B1149+B1154</f>
        <v>52100</v>
      </c>
      <c r="C1120" s="51" t="s">
        <v>115</v>
      </c>
      <c r="D1120" s="54" t="s">
        <v>138</v>
      </c>
      <c r="E1120" s="51" t="s">
        <v>71</v>
      </c>
      <c r="F1120" s="52" t="s">
        <v>139</v>
      </c>
      <c r="G1120" s="53" t="s">
        <v>140</v>
      </c>
      <c r="H1120" s="44"/>
      <c r="I1120" s="46">
        <f t="shared" si="79"/>
        <v>105.25252525252525</v>
      </c>
      <c r="J1120" s="46"/>
      <c r="K1120" s="2">
        <v>495</v>
      </c>
    </row>
    <row r="1121" spans="2:11" ht="12.75">
      <c r="B1121" s="186"/>
      <c r="H1121" s="5">
        <f aca="true" t="shared" si="80" ref="H1121:H1127">H1120-B1121</f>
        <v>0</v>
      </c>
      <c r="I1121" s="23">
        <f t="shared" si="79"/>
        <v>0</v>
      </c>
      <c r="K1121" s="2">
        <v>495</v>
      </c>
    </row>
    <row r="1122" spans="2:11" ht="12.75">
      <c r="B1122" s="186">
        <v>3000</v>
      </c>
      <c r="C1122" s="13" t="s">
        <v>0</v>
      </c>
      <c r="D1122" s="1" t="s">
        <v>9</v>
      </c>
      <c r="E1122" s="1" t="s">
        <v>349</v>
      </c>
      <c r="F1122" s="248" t="s">
        <v>665</v>
      </c>
      <c r="G1122" s="28" t="s">
        <v>260</v>
      </c>
      <c r="H1122" s="5">
        <f t="shared" si="80"/>
        <v>-3000</v>
      </c>
      <c r="I1122" s="23">
        <f t="shared" si="79"/>
        <v>6.0606060606060606</v>
      </c>
      <c r="J1122" s="23"/>
      <c r="K1122" s="2">
        <v>495</v>
      </c>
    </row>
    <row r="1123" spans="2:11" ht="12.75">
      <c r="B1123" s="186">
        <v>3000</v>
      </c>
      <c r="C1123" s="13" t="s">
        <v>0</v>
      </c>
      <c r="D1123" s="1" t="s">
        <v>9</v>
      </c>
      <c r="E1123" s="1" t="s">
        <v>349</v>
      </c>
      <c r="F1123" s="248" t="s">
        <v>666</v>
      </c>
      <c r="G1123" s="28" t="s">
        <v>617</v>
      </c>
      <c r="H1123" s="5">
        <f t="shared" si="80"/>
        <v>-6000</v>
      </c>
      <c r="I1123" s="23">
        <f t="shared" si="79"/>
        <v>6.0606060606060606</v>
      </c>
      <c r="J1123" s="23"/>
      <c r="K1123" s="2">
        <v>495</v>
      </c>
    </row>
    <row r="1124" spans="2:11" ht="12.75">
      <c r="B1124" s="186">
        <v>2000</v>
      </c>
      <c r="C1124" s="13" t="s">
        <v>0</v>
      </c>
      <c r="D1124" s="1" t="s">
        <v>9</v>
      </c>
      <c r="E1124" s="1" t="s">
        <v>349</v>
      </c>
      <c r="F1124" s="248" t="s">
        <v>667</v>
      </c>
      <c r="G1124" s="28" t="s">
        <v>518</v>
      </c>
      <c r="H1124" s="5">
        <f t="shared" si="80"/>
        <v>-8000</v>
      </c>
      <c r="I1124" s="23">
        <f t="shared" si="79"/>
        <v>4.040404040404041</v>
      </c>
      <c r="J1124" s="23"/>
      <c r="K1124" s="2">
        <v>495</v>
      </c>
    </row>
    <row r="1125" spans="2:11" ht="12.75">
      <c r="B1125" s="186">
        <v>2000</v>
      </c>
      <c r="C1125" s="13" t="s">
        <v>0</v>
      </c>
      <c r="D1125" s="1" t="s">
        <v>9</v>
      </c>
      <c r="E1125" s="1" t="s">
        <v>349</v>
      </c>
      <c r="F1125" s="248" t="s">
        <v>668</v>
      </c>
      <c r="G1125" s="28" t="s">
        <v>622</v>
      </c>
      <c r="H1125" s="5">
        <f t="shared" si="80"/>
        <v>-10000</v>
      </c>
      <c r="I1125" s="23">
        <f t="shared" si="79"/>
        <v>4.040404040404041</v>
      </c>
      <c r="J1125" s="23"/>
      <c r="K1125" s="2">
        <v>495</v>
      </c>
    </row>
    <row r="1126" spans="2:11" ht="12.75">
      <c r="B1126" s="186">
        <v>3000</v>
      </c>
      <c r="C1126" s="13" t="s">
        <v>0</v>
      </c>
      <c r="D1126" s="1" t="s">
        <v>9</v>
      </c>
      <c r="E1126" s="1" t="s">
        <v>349</v>
      </c>
      <c r="F1126" s="248" t="s">
        <v>669</v>
      </c>
      <c r="G1126" s="28" t="s">
        <v>625</v>
      </c>
      <c r="H1126" s="5">
        <f t="shared" si="80"/>
        <v>-13000</v>
      </c>
      <c r="I1126" s="23">
        <f t="shared" si="79"/>
        <v>6.0606060606060606</v>
      </c>
      <c r="J1126" s="23"/>
      <c r="K1126" s="2">
        <v>495</v>
      </c>
    </row>
    <row r="1127" spans="2:11" ht="12.75">
      <c r="B1127" s="186">
        <v>600</v>
      </c>
      <c r="C1127" s="13" t="s">
        <v>670</v>
      </c>
      <c r="D1127" s="1" t="s">
        <v>9</v>
      </c>
      <c r="E1127" s="1" t="s">
        <v>349</v>
      </c>
      <c r="F1127" s="28" t="s">
        <v>671</v>
      </c>
      <c r="G1127" s="28" t="s">
        <v>625</v>
      </c>
      <c r="H1127" s="5">
        <f t="shared" si="80"/>
        <v>-13600</v>
      </c>
      <c r="I1127" s="23">
        <f t="shared" si="79"/>
        <v>1.2121212121212122</v>
      </c>
      <c r="J1127" s="23"/>
      <c r="K1127" s="2">
        <v>495</v>
      </c>
    </row>
    <row r="1128" spans="1:11" s="47" customFormat="1" ht="12.75">
      <c r="A1128" s="12"/>
      <c r="B1128" s="187">
        <f>SUM(B1122:B1127)</f>
        <v>13600</v>
      </c>
      <c r="C1128" s="12" t="s">
        <v>0</v>
      </c>
      <c r="D1128" s="12"/>
      <c r="E1128" s="12"/>
      <c r="F1128" s="19"/>
      <c r="G1128" s="19"/>
      <c r="H1128" s="44">
        <v>0</v>
      </c>
      <c r="I1128" s="46">
        <f t="shared" si="79"/>
        <v>27.474747474747474</v>
      </c>
      <c r="K1128" s="2">
        <v>495</v>
      </c>
    </row>
    <row r="1129" spans="1:11" s="16" customFormat="1" ht="12.75">
      <c r="A1129" s="13"/>
      <c r="B1129" s="234"/>
      <c r="C1129" s="13"/>
      <c r="D1129" s="13"/>
      <c r="E1129" s="13"/>
      <c r="F1129" s="31"/>
      <c r="G1129" s="31"/>
      <c r="H1129" s="5">
        <f>H1128-B1129</f>
        <v>0</v>
      </c>
      <c r="I1129" s="23">
        <f t="shared" si="79"/>
        <v>0</v>
      </c>
      <c r="K1129" s="2">
        <v>495</v>
      </c>
    </row>
    <row r="1130" spans="2:11" ht="12.75">
      <c r="B1130" s="186"/>
      <c r="D1130" s="13"/>
      <c r="E1130" s="13"/>
      <c r="H1130" s="5">
        <f>H1129-B1130</f>
        <v>0</v>
      </c>
      <c r="I1130" s="23">
        <f t="shared" si="79"/>
        <v>0</v>
      </c>
      <c r="K1130" s="2">
        <v>495</v>
      </c>
    </row>
    <row r="1131" spans="2:11" ht="12.75">
      <c r="B1131" s="186">
        <v>3000</v>
      </c>
      <c r="C1131" s="1" t="s">
        <v>672</v>
      </c>
      <c r="D1131" s="13" t="s">
        <v>9</v>
      </c>
      <c r="E1131" s="1" t="s">
        <v>15</v>
      </c>
      <c r="F1131" s="28" t="s">
        <v>673</v>
      </c>
      <c r="G1131" s="28" t="s">
        <v>260</v>
      </c>
      <c r="H1131" s="5">
        <f>H1130-B1131</f>
        <v>-3000</v>
      </c>
      <c r="I1131" s="23">
        <f t="shared" si="79"/>
        <v>6.0606060606060606</v>
      </c>
      <c r="K1131" s="2">
        <v>495</v>
      </c>
    </row>
    <row r="1132" spans="2:11" ht="12.75">
      <c r="B1132" s="186">
        <v>8000</v>
      </c>
      <c r="C1132" s="1" t="s">
        <v>674</v>
      </c>
      <c r="D1132" s="13" t="s">
        <v>9</v>
      </c>
      <c r="E1132" s="1" t="s">
        <v>15</v>
      </c>
      <c r="F1132" s="28" t="s">
        <v>671</v>
      </c>
      <c r="G1132" s="28" t="s">
        <v>622</v>
      </c>
      <c r="H1132" s="5">
        <f>H1131-B1132</f>
        <v>-11000</v>
      </c>
      <c r="I1132" s="23">
        <f t="shared" si="79"/>
        <v>16.161616161616163</v>
      </c>
      <c r="K1132" s="2">
        <v>495</v>
      </c>
    </row>
    <row r="1133" spans="2:11" ht="12.75">
      <c r="B1133" s="186">
        <v>5000</v>
      </c>
      <c r="C1133" s="1" t="s">
        <v>675</v>
      </c>
      <c r="D1133" s="13" t="s">
        <v>9</v>
      </c>
      <c r="E1133" s="1" t="s">
        <v>15</v>
      </c>
      <c r="F1133" s="28" t="s">
        <v>671</v>
      </c>
      <c r="G1133" s="28" t="s">
        <v>625</v>
      </c>
      <c r="H1133" s="5">
        <f>H1132-B1133</f>
        <v>-16000</v>
      </c>
      <c r="I1133" s="23">
        <f t="shared" si="79"/>
        <v>10.1010101010101</v>
      </c>
      <c r="K1133" s="2">
        <v>495</v>
      </c>
    </row>
    <row r="1134" spans="1:11" s="47" customFormat="1" ht="12.75">
      <c r="A1134" s="12"/>
      <c r="B1134" s="187">
        <f>SUM(B1131:B1133)</f>
        <v>16000</v>
      </c>
      <c r="C1134" s="12" t="s">
        <v>16</v>
      </c>
      <c r="D1134" s="12"/>
      <c r="E1134" s="12"/>
      <c r="F1134" s="19"/>
      <c r="G1134" s="19"/>
      <c r="H1134" s="44">
        <v>0</v>
      </c>
      <c r="I1134" s="46">
        <f t="shared" si="79"/>
        <v>32.323232323232325</v>
      </c>
      <c r="K1134" s="2">
        <v>495</v>
      </c>
    </row>
    <row r="1135" spans="2:11" ht="12.75">
      <c r="B1135" s="186"/>
      <c r="H1135" s="5">
        <f>H1134-B1135</f>
        <v>0</v>
      </c>
      <c r="I1135" s="23">
        <f t="shared" si="79"/>
        <v>0</v>
      </c>
      <c r="K1135" s="2">
        <v>495</v>
      </c>
    </row>
    <row r="1136" spans="2:11" ht="12.75">
      <c r="B1136" s="186"/>
      <c r="H1136" s="5">
        <f>H1135-B1136</f>
        <v>0</v>
      </c>
      <c r="I1136" s="23">
        <f t="shared" si="79"/>
        <v>0</v>
      </c>
      <c r="K1136" s="2">
        <v>495</v>
      </c>
    </row>
    <row r="1137" spans="2:11" ht="12.75">
      <c r="B1137" s="186">
        <v>1400</v>
      </c>
      <c r="C1137" s="1" t="s">
        <v>17</v>
      </c>
      <c r="D1137" s="13" t="s">
        <v>9</v>
      </c>
      <c r="E1137" s="1" t="s">
        <v>18</v>
      </c>
      <c r="F1137" s="28" t="s">
        <v>671</v>
      </c>
      <c r="G1137" s="28" t="s">
        <v>260</v>
      </c>
      <c r="H1137" s="5">
        <f>H1136-B1137</f>
        <v>-1400</v>
      </c>
      <c r="I1137" s="23">
        <f t="shared" si="79"/>
        <v>2.8282828282828283</v>
      </c>
      <c r="K1137" s="2">
        <v>495</v>
      </c>
    </row>
    <row r="1138" spans="2:11" ht="12.75">
      <c r="B1138" s="186">
        <v>1500</v>
      </c>
      <c r="C1138" s="1" t="s">
        <v>17</v>
      </c>
      <c r="D1138" s="13" t="s">
        <v>9</v>
      </c>
      <c r="E1138" s="1" t="s">
        <v>18</v>
      </c>
      <c r="F1138" s="28" t="s">
        <v>671</v>
      </c>
      <c r="G1138" s="28" t="s">
        <v>617</v>
      </c>
      <c r="H1138" s="5">
        <f>H1137-B1138</f>
        <v>-2900</v>
      </c>
      <c r="I1138" s="23">
        <f t="shared" si="79"/>
        <v>3.0303030303030303</v>
      </c>
      <c r="K1138" s="2">
        <v>495</v>
      </c>
    </row>
    <row r="1139" spans="2:11" ht="12.75">
      <c r="B1139" s="186">
        <v>1500</v>
      </c>
      <c r="C1139" s="1" t="s">
        <v>17</v>
      </c>
      <c r="D1139" s="13" t="s">
        <v>9</v>
      </c>
      <c r="E1139" s="1" t="s">
        <v>18</v>
      </c>
      <c r="F1139" s="28" t="s">
        <v>671</v>
      </c>
      <c r="G1139" s="28" t="s">
        <v>518</v>
      </c>
      <c r="H1139" s="5">
        <f>H1138-B1139</f>
        <v>-4400</v>
      </c>
      <c r="I1139" s="23">
        <f t="shared" si="79"/>
        <v>3.0303030303030303</v>
      </c>
      <c r="K1139" s="2">
        <v>495</v>
      </c>
    </row>
    <row r="1140" spans="1:11" s="47" customFormat="1" ht="12.75">
      <c r="A1140" s="12"/>
      <c r="B1140" s="187">
        <f>SUM(B1137:B1139)</f>
        <v>4400</v>
      </c>
      <c r="C1140" s="12"/>
      <c r="D1140" s="12"/>
      <c r="E1140" s="12" t="s">
        <v>18</v>
      </c>
      <c r="F1140" s="19"/>
      <c r="G1140" s="19"/>
      <c r="H1140" s="44">
        <v>0</v>
      </c>
      <c r="I1140" s="46">
        <f t="shared" si="79"/>
        <v>8.88888888888889</v>
      </c>
      <c r="K1140" s="2">
        <v>495</v>
      </c>
    </row>
    <row r="1141" spans="2:11" ht="12.75">
      <c r="B1141" s="186"/>
      <c r="H1141" s="5">
        <f>H1140-B1141</f>
        <v>0</v>
      </c>
      <c r="I1141" s="23">
        <f t="shared" si="79"/>
        <v>0</v>
      </c>
      <c r="K1141" s="2">
        <v>495</v>
      </c>
    </row>
    <row r="1142" spans="2:11" ht="12.75">
      <c r="B1142" s="186"/>
      <c r="H1142" s="5">
        <f>H1141-B1142</f>
        <v>0</v>
      </c>
      <c r="I1142" s="23">
        <f t="shared" si="79"/>
        <v>0</v>
      </c>
      <c r="K1142" s="2">
        <v>495</v>
      </c>
    </row>
    <row r="1143" spans="2:11" ht="12.75">
      <c r="B1143" s="186">
        <v>15000</v>
      </c>
      <c r="C1143" s="1" t="s">
        <v>397</v>
      </c>
      <c r="D1143" s="13" t="s">
        <v>9</v>
      </c>
      <c r="E1143" s="1" t="s">
        <v>15</v>
      </c>
      <c r="F1143" s="28" t="s">
        <v>676</v>
      </c>
      <c r="G1143" s="28" t="s">
        <v>677</v>
      </c>
      <c r="H1143" s="5">
        <f>H1142-B1143</f>
        <v>-15000</v>
      </c>
      <c r="I1143" s="23">
        <f t="shared" si="79"/>
        <v>30.303030303030305</v>
      </c>
      <c r="K1143" s="2">
        <v>495</v>
      </c>
    </row>
    <row r="1144" spans="1:11" s="47" customFormat="1" ht="12.75">
      <c r="A1144" s="12"/>
      <c r="B1144" s="187">
        <f>SUM(B1143)</f>
        <v>15000</v>
      </c>
      <c r="C1144" s="12" t="s">
        <v>41</v>
      </c>
      <c r="D1144" s="12"/>
      <c r="E1144" s="12"/>
      <c r="F1144" s="19"/>
      <c r="G1144" s="19"/>
      <c r="H1144" s="44">
        <v>0</v>
      </c>
      <c r="I1144" s="46">
        <f t="shared" si="79"/>
        <v>30.303030303030305</v>
      </c>
      <c r="K1144" s="2">
        <v>495</v>
      </c>
    </row>
    <row r="1145" spans="2:11" ht="12.75">
      <c r="B1145" s="186"/>
      <c r="H1145" s="5">
        <f>H1144-B1145</f>
        <v>0</v>
      </c>
      <c r="I1145" s="23">
        <f t="shared" si="79"/>
        <v>0</v>
      </c>
      <c r="K1145" s="2">
        <v>495</v>
      </c>
    </row>
    <row r="1146" spans="2:11" ht="12.75">
      <c r="B1146" s="186"/>
      <c r="H1146" s="5">
        <f>H1145-B1146</f>
        <v>0</v>
      </c>
      <c r="I1146" s="23">
        <f t="shared" si="79"/>
        <v>0</v>
      </c>
      <c r="K1146" s="2">
        <v>495</v>
      </c>
    </row>
    <row r="1147" spans="2:11" ht="12.75">
      <c r="B1147" s="186">
        <v>1000</v>
      </c>
      <c r="C1147" s="1" t="s">
        <v>383</v>
      </c>
      <c r="D1147" s="13" t="s">
        <v>9</v>
      </c>
      <c r="E1147" s="1" t="s">
        <v>277</v>
      </c>
      <c r="F1147" s="28" t="s">
        <v>671</v>
      </c>
      <c r="G1147" s="28" t="s">
        <v>617</v>
      </c>
      <c r="H1147" s="5">
        <f>H1146-B1147</f>
        <v>-1000</v>
      </c>
      <c r="I1147" s="23">
        <f t="shared" si="79"/>
        <v>2.0202020202020203</v>
      </c>
      <c r="J1147" s="16"/>
      <c r="K1147" s="2">
        <v>495</v>
      </c>
    </row>
    <row r="1148" spans="2:11" ht="12.75">
      <c r="B1148" s="186">
        <v>1500</v>
      </c>
      <c r="C1148" s="1" t="s">
        <v>383</v>
      </c>
      <c r="D1148" s="13" t="s">
        <v>9</v>
      </c>
      <c r="E1148" s="1" t="s">
        <v>277</v>
      </c>
      <c r="F1148" s="28" t="s">
        <v>671</v>
      </c>
      <c r="G1148" s="28" t="s">
        <v>518</v>
      </c>
      <c r="H1148" s="5">
        <f>H1147-B1148</f>
        <v>-2500</v>
      </c>
      <c r="I1148" s="23">
        <f t="shared" si="79"/>
        <v>3.0303030303030303</v>
      </c>
      <c r="K1148" s="2">
        <v>495</v>
      </c>
    </row>
    <row r="1149" spans="1:11" s="47" customFormat="1" ht="12.75">
      <c r="A1149" s="12"/>
      <c r="B1149" s="187">
        <f>SUM(B1147:B1148)</f>
        <v>2500</v>
      </c>
      <c r="C1149" s="12"/>
      <c r="D1149" s="12"/>
      <c r="E1149" s="12" t="s">
        <v>277</v>
      </c>
      <c r="F1149" s="19"/>
      <c r="G1149" s="19"/>
      <c r="H1149" s="44">
        <v>0</v>
      </c>
      <c r="I1149" s="46">
        <f t="shared" si="79"/>
        <v>5.05050505050505</v>
      </c>
      <c r="K1149" s="2">
        <v>495</v>
      </c>
    </row>
    <row r="1150" spans="2:11" ht="12.75">
      <c r="B1150" s="186"/>
      <c r="H1150" s="5">
        <f>H1149-B1150</f>
        <v>0</v>
      </c>
      <c r="I1150" s="23">
        <f t="shared" si="79"/>
        <v>0</v>
      </c>
      <c r="K1150" s="2">
        <v>495</v>
      </c>
    </row>
    <row r="1151" spans="2:11" ht="12.75">
      <c r="B1151" s="186"/>
      <c r="H1151" s="5">
        <f>H1150-B1151</f>
        <v>0</v>
      </c>
      <c r="I1151" s="23">
        <f t="shared" si="79"/>
        <v>0</v>
      </c>
      <c r="K1151" s="2">
        <v>495</v>
      </c>
    </row>
    <row r="1152" spans="2:11" ht="12.75">
      <c r="B1152" s="186">
        <v>300</v>
      </c>
      <c r="C1152" s="13" t="s">
        <v>572</v>
      </c>
      <c r="D1152" s="13" t="s">
        <v>9</v>
      </c>
      <c r="E1152" s="1" t="s">
        <v>573</v>
      </c>
      <c r="F1152" s="28" t="s">
        <v>671</v>
      </c>
      <c r="G1152" s="28" t="s">
        <v>617</v>
      </c>
      <c r="H1152" s="5">
        <f>H1151-B1152</f>
        <v>-300</v>
      </c>
      <c r="I1152" s="23">
        <f t="shared" si="79"/>
        <v>0.6060606060606061</v>
      </c>
      <c r="K1152" s="2">
        <v>495</v>
      </c>
    </row>
    <row r="1153" spans="2:11" ht="12.75">
      <c r="B1153" s="186">
        <v>300</v>
      </c>
      <c r="C1153" s="13" t="s">
        <v>572</v>
      </c>
      <c r="D1153" s="13" t="s">
        <v>9</v>
      </c>
      <c r="E1153" s="1" t="s">
        <v>573</v>
      </c>
      <c r="F1153" s="28" t="s">
        <v>671</v>
      </c>
      <c r="G1153" s="28" t="s">
        <v>622</v>
      </c>
      <c r="H1153" s="5">
        <f>H1152-B1153</f>
        <v>-600</v>
      </c>
      <c r="I1153" s="23">
        <f t="shared" si="79"/>
        <v>0.6060606060606061</v>
      </c>
      <c r="K1153" s="2">
        <v>495</v>
      </c>
    </row>
    <row r="1154" spans="1:11" s="47" customFormat="1" ht="12.75">
      <c r="A1154" s="12"/>
      <c r="B1154" s="187">
        <f>SUM(B1152:B1153)</f>
        <v>600</v>
      </c>
      <c r="C1154" s="12"/>
      <c r="D1154" s="12"/>
      <c r="E1154" s="12" t="s">
        <v>573</v>
      </c>
      <c r="F1154" s="19"/>
      <c r="G1154" s="19"/>
      <c r="H1154" s="44">
        <v>0</v>
      </c>
      <c r="I1154" s="46">
        <f t="shared" si="79"/>
        <v>1.2121212121212122</v>
      </c>
      <c r="K1154" s="2">
        <v>495</v>
      </c>
    </row>
    <row r="1155" spans="2:11" ht="12.75">
      <c r="B1155" s="186"/>
      <c r="H1155" s="5">
        <f>H1154-B1155</f>
        <v>0</v>
      </c>
      <c r="I1155" s="23">
        <f t="shared" si="79"/>
        <v>0</v>
      </c>
      <c r="K1155" s="2">
        <v>495</v>
      </c>
    </row>
    <row r="1156" spans="2:11" ht="12.75">
      <c r="B1156" s="186"/>
      <c r="H1156" s="5">
        <f>H1155-B1156</f>
        <v>0</v>
      </c>
      <c r="I1156" s="23">
        <f t="shared" si="79"/>
        <v>0</v>
      </c>
      <c r="K1156" s="2">
        <v>495</v>
      </c>
    </row>
    <row r="1157" spans="2:11" ht="12.75">
      <c r="B1157" s="186"/>
      <c r="H1157" s="5">
        <f>H1156-B1157</f>
        <v>0</v>
      </c>
      <c r="I1157" s="23">
        <f t="shared" si="79"/>
        <v>0</v>
      </c>
      <c r="K1157" s="2">
        <v>495</v>
      </c>
    </row>
    <row r="1158" spans="2:11" ht="12.75">
      <c r="B1158" s="186"/>
      <c r="H1158" s="5">
        <f>H1157-B1158</f>
        <v>0</v>
      </c>
      <c r="I1158" s="23">
        <f t="shared" si="79"/>
        <v>0</v>
      </c>
      <c r="K1158" s="2">
        <v>495</v>
      </c>
    </row>
    <row r="1159" spans="1:11" s="47" customFormat="1" ht="12.75">
      <c r="A1159" s="12"/>
      <c r="B1159" s="187">
        <f>+B1164+B1169+B1175+B1179</f>
        <v>21000</v>
      </c>
      <c r="C1159" s="51" t="s">
        <v>117</v>
      </c>
      <c r="D1159" s="54" t="s">
        <v>136</v>
      </c>
      <c r="E1159" s="51" t="s">
        <v>59</v>
      </c>
      <c r="F1159" s="52" t="s">
        <v>60</v>
      </c>
      <c r="G1159" s="53" t="s">
        <v>75</v>
      </c>
      <c r="H1159" s="44"/>
      <c r="I1159" s="46">
        <f t="shared" si="79"/>
        <v>42.42424242424242</v>
      </c>
      <c r="J1159" s="46"/>
      <c r="K1159" s="2">
        <v>495</v>
      </c>
    </row>
    <row r="1160" spans="2:11" ht="12.75">
      <c r="B1160" s="186"/>
      <c r="H1160" s="5">
        <f>H1159-B1160</f>
        <v>0</v>
      </c>
      <c r="I1160" s="23">
        <f t="shared" si="79"/>
        <v>0</v>
      </c>
      <c r="K1160" s="2">
        <v>495</v>
      </c>
    </row>
    <row r="1161" spans="2:11" ht="12.75">
      <c r="B1161" s="186">
        <v>2000</v>
      </c>
      <c r="C1161" s="1" t="s">
        <v>252</v>
      </c>
      <c r="D1161" s="13" t="s">
        <v>9</v>
      </c>
      <c r="E1161" s="1" t="s">
        <v>67</v>
      </c>
      <c r="F1161" s="28" t="s">
        <v>678</v>
      </c>
      <c r="G1161" s="28" t="s">
        <v>617</v>
      </c>
      <c r="H1161" s="5">
        <f>H1160-B1161</f>
        <v>-2000</v>
      </c>
      <c r="I1161" s="23">
        <f t="shared" si="79"/>
        <v>4.040404040404041</v>
      </c>
      <c r="K1161" s="2">
        <v>495</v>
      </c>
    </row>
    <row r="1162" spans="2:11" ht="12.75">
      <c r="B1162" s="186">
        <v>2000</v>
      </c>
      <c r="C1162" s="1" t="s">
        <v>252</v>
      </c>
      <c r="D1162" s="13" t="s">
        <v>9</v>
      </c>
      <c r="E1162" s="1" t="s">
        <v>67</v>
      </c>
      <c r="F1162" s="28" t="s">
        <v>678</v>
      </c>
      <c r="G1162" s="28" t="s">
        <v>518</v>
      </c>
      <c r="H1162" s="5">
        <f>H1161-B1162</f>
        <v>-4000</v>
      </c>
      <c r="I1162" s="23">
        <f t="shared" si="79"/>
        <v>4.040404040404041</v>
      </c>
      <c r="K1162" s="2">
        <v>495</v>
      </c>
    </row>
    <row r="1163" spans="2:11" ht="12.75">
      <c r="B1163" s="186">
        <v>2000</v>
      </c>
      <c r="C1163" s="1" t="s">
        <v>252</v>
      </c>
      <c r="D1163" s="13" t="s">
        <v>9</v>
      </c>
      <c r="E1163" s="1" t="s">
        <v>67</v>
      </c>
      <c r="F1163" s="28" t="s">
        <v>678</v>
      </c>
      <c r="G1163" s="28" t="s">
        <v>622</v>
      </c>
      <c r="H1163" s="5">
        <f>H1162-B1163</f>
        <v>-6000</v>
      </c>
      <c r="I1163" s="23">
        <f t="shared" si="79"/>
        <v>4.040404040404041</v>
      </c>
      <c r="K1163" s="2">
        <v>495</v>
      </c>
    </row>
    <row r="1164" spans="1:11" s="47" customFormat="1" ht="12.75">
      <c r="A1164" s="12"/>
      <c r="B1164" s="187">
        <f>SUM(B1161:B1163)</f>
        <v>6000</v>
      </c>
      <c r="C1164" s="12" t="s">
        <v>120</v>
      </c>
      <c r="D1164" s="12"/>
      <c r="E1164" s="12"/>
      <c r="F1164" s="19"/>
      <c r="G1164" s="19"/>
      <c r="H1164" s="44">
        <v>0</v>
      </c>
      <c r="I1164" s="46">
        <f t="shared" si="79"/>
        <v>12.121212121212121</v>
      </c>
      <c r="K1164" s="2">
        <v>495</v>
      </c>
    </row>
    <row r="1165" spans="2:11" ht="12.75">
      <c r="B1165" s="186"/>
      <c r="H1165" s="5">
        <f>H1164-B1165</f>
        <v>0</v>
      </c>
      <c r="I1165" s="23">
        <f t="shared" si="79"/>
        <v>0</v>
      </c>
      <c r="K1165" s="2">
        <v>495</v>
      </c>
    </row>
    <row r="1166" spans="2:11" ht="12.75">
      <c r="B1166" s="186"/>
      <c r="H1166" s="5">
        <f>H1165-B1166</f>
        <v>0</v>
      </c>
      <c r="I1166" s="23">
        <f t="shared" si="79"/>
        <v>0</v>
      </c>
      <c r="K1166" s="2">
        <v>495</v>
      </c>
    </row>
    <row r="1167" spans="2:11" ht="12.75">
      <c r="B1167" s="186">
        <v>5000</v>
      </c>
      <c r="C1167" s="1" t="s">
        <v>436</v>
      </c>
      <c r="D1167" s="13" t="s">
        <v>9</v>
      </c>
      <c r="E1167" s="1" t="s">
        <v>15</v>
      </c>
      <c r="F1167" s="28" t="s">
        <v>679</v>
      </c>
      <c r="G1167" s="28" t="s">
        <v>260</v>
      </c>
      <c r="H1167" s="5">
        <f>H1166-B1167</f>
        <v>-5000</v>
      </c>
      <c r="I1167" s="23">
        <f t="shared" si="79"/>
        <v>10.1010101010101</v>
      </c>
      <c r="K1167" s="2">
        <v>495</v>
      </c>
    </row>
    <row r="1168" spans="2:11" ht="12.75">
      <c r="B1168" s="186">
        <v>5000</v>
      </c>
      <c r="C1168" s="1" t="s">
        <v>451</v>
      </c>
      <c r="D1168" s="13" t="s">
        <v>9</v>
      </c>
      <c r="E1168" s="1" t="s">
        <v>15</v>
      </c>
      <c r="F1168" s="28" t="s">
        <v>678</v>
      </c>
      <c r="G1168" s="28" t="s">
        <v>622</v>
      </c>
      <c r="H1168" s="5">
        <f>H1167-B1168</f>
        <v>-10000</v>
      </c>
      <c r="I1168" s="23">
        <f>+B1168/K1168</f>
        <v>10.1010101010101</v>
      </c>
      <c r="K1168" s="2">
        <v>495</v>
      </c>
    </row>
    <row r="1169" spans="1:11" s="47" customFormat="1" ht="12.75">
      <c r="A1169" s="12"/>
      <c r="B1169" s="187">
        <f>SUM(B1167:B1168)</f>
        <v>10000</v>
      </c>
      <c r="C1169" s="12" t="s">
        <v>16</v>
      </c>
      <c r="D1169" s="12"/>
      <c r="E1169" s="12"/>
      <c r="F1169" s="19"/>
      <c r="G1169" s="19"/>
      <c r="H1169" s="44">
        <v>0</v>
      </c>
      <c r="I1169" s="46">
        <f t="shared" si="79"/>
        <v>20.2020202020202</v>
      </c>
      <c r="K1169" s="2">
        <v>495</v>
      </c>
    </row>
    <row r="1170" spans="2:11" ht="12.75">
      <c r="B1170" s="186"/>
      <c r="H1170" s="5">
        <f>H1169-B1170</f>
        <v>0</v>
      </c>
      <c r="I1170" s="23">
        <f t="shared" si="79"/>
        <v>0</v>
      </c>
      <c r="K1170" s="2">
        <v>495</v>
      </c>
    </row>
    <row r="1171" spans="2:11" ht="12.75">
      <c r="B1171" s="186"/>
      <c r="H1171" s="5">
        <f>H1170-B1171</f>
        <v>0</v>
      </c>
      <c r="I1171" s="23">
        <f t="shared" si="79"/>
        <v>0</v>
      </c>
      <c r="K1171" s="2">
        <v>495</v>
      </c>
    </row>
    <row r="1172" spans="2:11" ht="12.75">
      <c r="B1172" s="186">
        <v>1000</v>
      </c>
      <c r="C1172" s="1" t="s">
        <v>17</v>
      </c>
      <c r="D1172" s="13" t="s">
        <v>9</v>
      </c>
      <c r="E1172" s="1" t="s">
        <v>18</v>
      </c>
      <c r="F1172" s="28" t="s">
        <v>678</v>
      </c>
      <c r="G1172" s="28" t="s">
        <v>617</v>
      </c>
      <c r="H1172" s="5">
        <f>H1171-B1172</f>
        <v>-1000</v>
      </c>
      <c r="I1172" s="23">
        <f t="shared" si="79"/>
        <v>2.0202020202020203</v>
      </c>
      <c r="K1172" s="2">
        <v>495</v>
      </c>
    </row>
    <row r="1173" spans="2:11" ht="12.75">
      <c r="B1173" s="186">
        <v>1000</v>
      </c>
      <c r="C1173" s="1" t="s">
        <v>17</v>
      </c>
      <c r="D1173" s="13" t="s">
        <v>9</v>
      </c>
      <c r="E1173" s="1" t="s">
        <v>18</v>
      </c>
      <c r="F1173" s="28" t="s">
        <v>678</v>
      </c>
      <c r="G1173" s="28" t="s">
        <v>518</v>
      </c>
      <c r="H1173" s="5">
        <f>H1172-B1173</f>
        <v>-2000</v>
      </c>
      <c r="I1173" s="23">
        <f t="shared" si="79"/>
        <v>2.0202020202020203</v>
      </c>
      <c r="K1173" s="2">
        <v>495</v>
      </c>
    </row>
    <row r="1174" spans="2:11" ht="12.75">
      <c r="B1174" s="186">
        <v>1000</v>
      </c>
      <c r="C1174" s="1" t="s">
        <v>17</v>
      </c>
      <c r="D1174" s="13" t="s">
        <v>9</v>
      </c>
      <c r="E1174" s="1" t="s">
        <v>18</v>
      </c>
      <c r="F1174" s="28" t="s">
        <v>678</v>
      </c>
      <c r="G1174" s="28" t="s">
        <v>622</v>
      </c>
      <c r="H1174" s="5">
        <f>H1173-B1174</f>
        <v>-3000</v>
      </c>
      <c r="I1174" s="23">
        <f t="shared" si="79"/>
        <v>2.0202020202020203</v>
      </c>
      <c r="K1174" s="2">
        <v>495</v>
      </c>
    </row>
    <row r="1175" spans="1:11" s="47" customFormat="1" ht="12.75">
      <c r="A1175" s="12"/>
      <c r="B1175" s="187">
        <f>SUM(B1172:B1174)</f>
        <v>3000</v>
      </c>
      <c r="C1175" s="12"/>
      <c r="D1175" s="12"/>
      <c r="E1175" s="12" t="s">
        <v>18</v>
      </c>
      <c r="F1175" s="19"/>
      <c r="G1175" s="19"/>
      <c r="H1175" s="44">
        <v>0</v>
      </c>
      <c r="I1175" s="46">
        <f t="shared" si="79"/>
        <v>6.0606060606060606</v>
      </c>
      <c r="K1175" s="2">
        <v>495</v>
      </c>
    </row>
    <row r="1176" spans="2:11" ht="12.75">
      <c r="B1176" s="186"/>
      <c r="H1176" s="5">
        <f>H1175-B1176</f>
        <v>0</v>
      </c>
      <c r="I1176" s="23">
        <f t="shared" si="79"/>
        <v>0</v>
      </c>
      <c r="K1176" s="2">
        <v>495</v>
      </c>
    </row>
    <row r="1177" spans="2:11" ht="12.75">
      <c r="B1177" s="186"/>
      <c r="H1177" s="5">
        <f>H1176-B1177</f>
        <v>0</v>
      </c>
      <c r="I1177" s="23">
        <f t="shared" si="79"/>
        <v>0</v>
      </c>
      <c r="K1177" s="2">
        <v>495</v>
      </c>
    </row>
    <row r="1178" spans="2:11" ht="12.75">
      <c r="B1178" s="186">
        <v>2000</v>
      </c>
      <c r="C1178" s="1" t="s">
        <v>383</v>
      </c>
      <c r="D1178" s="13" t="s">
        <v>9</v>
      </c>
      <c r="E1178" s="1" t="s">
        <v>277</v>
      </c>
      <c r="F1178" s="28" t="s">
        <v>678</v>
      </c>
      <c r="G1178" s="28" t="s">
        <v>617</v>
      </c>
      <c r="H1178" s="5">
        <f>H1177-B1178</f>
        <v>-2000</v>
      </c>
      <c r="I1178" s="23">
        <f t="shared" si="79"/>
        <v>4.040404040404041</v>
      </c>
      <c r="K1178" s="2">
        <v>495</v>
      </c>
    </row>
    <row r="1179" spans="1:11" s="47" customFormat="1" ht="12.75">
      <c r="A1179" s="12"/>
      <c r="B1179" s="187">
        <f>SUM(B1178)</f>
        <v>2000</v>
      </c>
      <c r="C1179" s="12"/>
      <c r="D1179" s="12"/>
      <c r="E1179" s="12" t="s">
        <v>277</v>
      </c>
      <c r="F1179" s="19"/>
      <c r="G1179" s="19"/>
      <c r="H1179" s="44">
        <v>0</v>
      </c>
      <c r="I1179" s="46">
        <f t="shared" si="79"/>
        <v>4.040404040404041</v>
      </c>
      <c r="K1179" s="2">
        <v>495</v>
      </c>
    </row>
    <row r="1180" spans="2:11" ht="12.75">
      <c r="B1180" s="186"/>
      <c r="H1180" s="5">
        <f>H1179-B1180</f>
        <v>0</v>
      </c>
      <c r="I1180" s="23">
        <f t="shared" si="79"/>
        <v>0</v>
      </c>
      <c r="K1180" s="2">
        <v>495</v>
      </c>
    </row>
    <row r="1181" spans="2:11" ht="12.75">
      <c r="B1181" s="186"/>
      <c r="H1181" s="5">
        <f>H1180-B1181</f>
        <v>0</v>
      </c>
      <c r="I1181" s="23">
        <f t="shared" si="79"/>
        <v>0</v>
      </c>
      <c r="K1181" s="2">
        <v>495</v>
      </c>
    </row>
    <row r="1182" spans="2:11" ht="12.75">
      <c r="B1182" s="186"/>
      <c r="H1182" s="5">
        <f>H1181-B1182</f>
        <v>0</v>
      </c>
      <c r="I1182" s="23">
        <f t="shared" si="79"/>
        <v>0</v>
      </c>
      <c r="K1182" s="2">
        <v>495</v>
      </c>
    </row>
    <row r="1183" spans="2:11" ht="12.75">
      <c r="B1183" s="186"/>
      <c r="H1183" s="5">
        <f>H1182-B1183</f>
        <v>0</v>
      </c>
      <c r="I1183" s="23">
        <f aca="true" t="shared" si="81" ref="I1183:I1246">+B1183/K1183</f>
        <v>0</v>
      </c>
      <c r="K1183" s="2">
        <v>495</v>
      </c>
    </row>
    <row r="1184" spans="1:11" s="47" customFormat="1" ht="12.75">
      <c r="A1184" s="12"/>
      <c r="B1184" s="187">
        <f>+B1189+B1194</f>
        <v>17800</v>
      </c>
      <c r="C1184" s="51" t="s">
        <v>116</v>
      </c>
      <c r="D1184" s="54" t="s">
        <v>118</v>
      </c>
      <c r="E1184" s="51" t="s">
        <v>71</v>
      </c>
      <c r="F1184" s="52" t="s">
        <v>72</v>
      </c>
      <c r="G1184" s="53" t="s">
        <v>237</v>
      </c>
      <c r="H1184" s="44"/>
      <c r="I1184" s="46">
        <f>+B1184/K1184</f>
        <v>35.95959595959596</v>
      </c>
      <c r="J1184" s="46"/>
      <c r="K1184" s="2">
        <v>495</v>
      </c>
    </row>
    <row r="1185" spans="2:11" ht="12.75">
      <c r="B1185" s="186"/>
      <c r="H1185" s="5">
        <f>H1184-B1185</f>
        <v>0</v>
      </c>
      <c r="I1185" s="23">
        <f t="shared" si="81"/>
        <v>0</v>
      </c>
      <c r="K1185" s="2">
        <v>495</v>
      </c>
    </row>
    <row r="1186" spans="2:11" ht="12.75">
      <c r="B1186" s="186">
        <v>5000</v>
      </c>
      <c r="C1186" s="13" t="s">
        <v>0</v>
      </c>
      <c r="D1186" s="1" t="s">
        <v>9</v>
      </c>
      <c r="E1186" s="1" t="s">
        <v>349</v>
      </c>
      <c r="F1186" s="248" t="s">
        <v>680</v>
      </c>
      <c r="G1186" s="28" t="s">
        <v>64</v>
      </c>
      <c r="H1186" s="5">
        <f>H1185-B1186</f>
        <v>-5000</v>
      </c>
      <c r="I1186" s="23">
        <f t="shared" si="81"/>
        <v>10.1010101010101</v>
      </c>
      <c r="J1186" s="23"/>
      <c r="K1186" s="2">
        <v>495</v>
      </c>
    </row>
    <row r="1187" spans="2:11" ht="12.75">
      <c r="B1187" s="186">
        <v>7500</v>
      </c>
      <c r="C1187" s="13" t="s">
        <v>0</v>
      </c>
      <c r="D1187" s="1" t="s">
        <v>9</v>
      </c>
      <c r="E1187" s="1" t="s">
        <v>257</v>
      </c>
      <c r="F1187" s="248" t="s">
        <v>681</v>
      </c>
      <c r="G1187" s="28" t="s">
        <v>64</v>
      </c>
      <c r="H1187" s="5">
        <f>H1186-B1187</f>
        <v>-12500</v>
      </c>
      <c r="I1187" s="23">
        <f t="shared" si="81"/>
        <v>15.151515151515152</v>
      </c>
      <c r="J1187" s="23"/>
      <c r="K1187" s="2">
        <v>495</v>
      </c>
    </row>
    <row r="1188" spans="2:11" ht="12.75">
      <c r="B1188" s="186">
        <v>1600</v>
      </c>
      <c r="C1188" s="1" t="s">
        <v>0</v>
      </c>
      <c r="D1188" s="13" t="s">
        <v>9</v>
      </c>
      <c r="E1188" s="1" t="s">
        <v>67</v>
      </c>
      <c r="F1188" s="28" t="s">
        <v>682</v>
      </c>
      <c r="G1188" s="28" t="s">
        <v>64</v>
      </c>
      <c r="H1188" s="5">
        <f>H1187-B1188</f>
        <v>-14100</v>
      </c>
      <c r="I1188" s="23">
        <f t="shared" si="81"/>
        <v>3.2323232323232323</v>
      </c>
      <c r="K1188" s="2">
        <v>495</v>
      </c>
    </row>
    <row r="1189" spans="1:11" s="47" customFormat="1" ht="12.75">
      <c r="A1189" s="12"/>
      <c r="B1189" s="187">
        <f>SUM(B1186:B1188)</f>
        <v>14100</v>
      </c>
      <c r="C1189" s="12" t="s">
        <v>0</v>
      </c>
      <c r="D1189" s="12"/>
      <c r="E1189" s="12"/>
      <c r="F1189" s="19"/>
      <c r="G1189" s="19"/>
      <c r="H1189" s="44">
        <v>0</v>
      </c>
      <c r="I1189" s="46">
        <f t="shared" si="81"/>
        <v>28.484848484848484</v>
      </c>
      <c r="K1189" s="2">
        <v>495</v>
      </c>
    </row>
    <row r="1190" spans="2:11" ht="12.75">
      <c r="B1190" s="186"/>
      <c r="H1190" s="5">
        <f>H1189-B1190</f>
        <v>0</v>
      </c>
      <c r="I1190" s="23">
        <f t="shared" si="81"/>
        <v>0</v>
      </c>
      <c r="K1190" s="2">
        <v>495</v>
      </c>
    </row>
    <row r="1191" spans="2:11" ht="12.75">
      <c r="B1191" s="186"/>
      <c r="H1191" s="5">
        <f>H1190-B1191</f>
        <v>0</v>
      </c>
      <c r="I1191" s="23">
        <f t="shared" si="81"/>
        <v>0</v>
      </c>
      <c r="K1191" s="2">
        <v>495</v>
      </c>
    </row>
    <row r="1192" spans="2:11" ht="12.75">
      <c r="B1192" s="186">
        <v>2000</v>
      </c>
      <c r="C1192" s="1" t="s">
        <v>17</v>
      </c>
      <c r="D1192" s="13" t="s">
        <v>9</v>
      </c>
      <c r="E1192" s="1" t="s">
        <v>18</v>
      </c>
      <c r="F1192" s="28" t="s">
        <v>683</v>
      </c>
      <c r="G1192" s="28" t="s">
        <v>64</v>
      </c>
      <c r="H1192" s="5">
        <f>H1191-B1192</f>
        <v>-2000</v>
      </c>
      <c r="I1192" s="23">
        <f t="shared" si="81"/>
        <v>4.040404040404041</v>
      </c>
      <c r="K1192" s="2">
        <v>495</v>
      </c>
    </row>
    <row r="1193" spans="2:11" ht="12.75">
      <c r="B1193" s="186">
        <v>1700</v>
      </c>
      <c r="C1193" s="1" t="s">
        <v>17</v>
      </c>
      <c r="D1193" s="13" t="s">
        <v>9</v>
      </c>
      <c r="E1193" s="1" t="s">
        <v>18</v>
      </c>
      <c r="F1193" s="28" t="s">
        <v>682</v>
      </c>
      <c r="G1193" s="28" t="s">
        <v>64</v>
      </c>
      <c r="H1193" s="5">
        <f>H1192-B1193</f>
        <v>-3700</v>
      </c>
      <c r="I1193" s="23">
        <f t="shared" si="81"/>
        <v>3.4343434343434343</v>
      </c>
      <c r="K1193" s="2">
        <v>495</v>
      </c>
    </row>
    <row r="1194" spans="1:11" s="47" customFormat="1" ht="12.75">
      <c r="A1194" s="12"/>
      <c r="B1194" s="187">
        <f>SUM(B1192:B1193)</f>
        <v>3700</v>
      </c>
      <c r="C1194" s="12"/>
      <c r="D1194" s="12"/>
      <c r="E1194" s="12" t="s">
        <v>18</v>
      </c>
      <c r="F1194" s="19"/>
      <c r="G1194" s="19"/>
      <c r="H1194" s="44">
        <v>0</v>
      </c>
      <c r="I1194" s="46">
        <f t="shared" si="81"/>
        <v>7.474747474747475</v>
      </c>
      <c r="K1194" s="2">
        <v>495</v>
      </c>
    </row>
    <row r="1195" spans="2:11" ht="12.75">
      <c r="B1195" s="186"/>
      <c r="H1195" s="5">
        <f>H1194-B1195</f>
        <v>0</v>
      </c>
      <c r="I1195" s="23">
        <f t="shared" si="81"/>
        <v>0</v>
      </c>
      <c r="K1195" s="2">
        <v>495</v>
      </c>
    </row>
    <row r="1196" spans="2:11" ht="12.75">
      <c r="B1196" s="186"/>
      <c r="H1196" s="5">
        <f>H1195-B1196</f>
        <v>0</v>
      </c>
      <c r="I1196" s="23">
        <f t="shared" si="81"/>
        <v>0</v>
      </c>
      <c r="K1196" s="2">
        <v>495</v>
      </c>
    </row>
    <row r="1197" spans="2:11" ht="12.75">
      <c r="B1197" s="186"/>
      <c r="H1197" s="5">
        <f>H1196-B1197</f>
        <v>0</v>
      </c>
      <c r="I1197" s="23">
        <f t="shared" si="81"/>
        <v>0</v>
      </c>
      <c r="K1197" s="2">
        <v>495</v>
      </c>
    </row>
    <row r="1198" spans="2:11" ht="12.75">
      <c r="B1198" s="186"/>
      <c r="H1198" s="5">
        <f>H1197-B1198</f>
        <v>0</v>
      </c>
      <c r="I1198" s="23">
        <f t="shared" si="81"/>
        <v>0</v>
      </c>
      <c r="K1198" s="2">
        <v>495</v>
      </c>
    </row>
    <row r="1199" spans="1:11" s="47" customFormat="1" ht="12.75">
      <c r="A1199" s="12"/>
      <c r="B1199" s="187">
        <f>+B1218+B1223+B1246+B1250+B1255</f>
        <v>66300</v>
      </c>
      <c r="C1199" s="51" t="s">
        <v>119</v>
      </c>
      <c r="D1199" s="54" t="s">
        <v>118</v>
      </c>
      <c r="E1199" s="51" t="s">
        <v>71</v>
      </c>
      <c r="F1199" s="52" t="s">
        <v>72</v>
      </c>
      <c r="G1199" s="53" t="s">
        <v>75</v>
      </c>
      <c r="H1199" s="44"/>
      <c r="I1199" s="46">
        <f t="shared" si="81"/>
        <v>133.93939393939394</v>
      </c>
      <c r="J1199" s="46"/>
      <c r="K1199" s="2">
        <v>495</v>
      </c>
    </row>
    <row r="1200" spans="2:11" ht="12.75">
      <c r="B1200" s="186"/>
      <c r="H1200" s="5">
        <f aca="true" t="shared" si="82" ref="H1200:H1217">H1199-B1200</f>
        <v>0</v>
      </c>
      <c r="I1200" s="23">
        <f t="shared" si="81"/>
        <v>0</v>
      </c>
      <c r="K1200" s="2">
        <v>495</v>
      </c>
    </row>
    <row r="1201" spans="2:11" ht="12.75">
      <c r="B1201" s="234">
        <v>2500</v>
      </c>
      <c r="C1201" s="34" t="s">
        <v>0</v>
      </c>
      <c r="D1201" s="13" t="s">
        <v>9</v>
      </c>
      <c r="E1201" s="13" t="s">
        <v>590</v>
      </c>
      <c r="F1201" s="248" t="s">
        <v>684</v>
      </c>
      <c r="G1201" s="31" t="s">
        <v>10</v>
      </c>
      <c r="H1201" s="5">
        <f t="shared" si="82"/>
        <v>-2500</v>
      </c>
      <c r="I1201" s="23">
        <f t="shared" si="81"/>
        <v>5.05050505050505</v>
      </c>
      <c r="J1201" s="23"/>
      <c r="K1201" s="2">
        <v>495</v>
      </c>
    </row>
    <row r="1202" spans="2:11" ht="12.75">
      <c r="B1202" s="186">
        <v>2500</v>
      </c>
      <c r="C1202" s="34" t="s">
        <v>0</v>
      </c>
      <c r="D1202" s="1" t="s">
        <v>9</v>
      </c>
      <c r="E1202" s="1" t="s">
        <v>590</v>
      </c>
      <c r="F1202" s="248" t="s">
        <v>685</v>
      </c>
      <c r="G1202" s="28" t="s">
        <v>11</v>
      </c>
      <c r="H1202" s="5">
        <f t="shared" si="82"/>
        <v>-5000</v>
      </c>
      <c r="I1202" s="23">
        <f t="shared" si="81"/>
        <v>5.05050505050505</v>
      </c>
      <c r="J1202" s="23"/>
      <c r="K1202" s="2">
        <v>495</v>
      </c>
    </row>
    <row r="1203" spans="2:11" ht="12.75">
      <c r="B1203" s="186">
        <v>2500</v>
      </c>
      <c r="C1203" s="34" t="s">
        <v>0</v>
      </c>
      <c r="D1203" s="1" t="s">
        <v>9</v>
      </c>
      <c r="E1203" s="1" t="s">
        <v>590</v>
      </c>
      <c r="F1203" s="248" t="s">
        <v>686</v>
      </c>
      <c r="G1203" s="28" t="s">
        <v>12</v>
      </c>
      <c r="H1203" s="5">
        <f t="shared" si="82"/>
        <v>-7500</v>
      </c>
      <c r="I1203" s="23">
        <f t="shared" si="81"/>
        <v>5.05050505050505</v>
      </c>
      <c r="J1203" s="23"/>
      <c r="K1203" s="2">
        <v>495</v>
      </c>
    </row>
    <row r="1204" spans="2:11" ht="12.75">
      <c r="B1204" s="186">
        <v>2500</v>
      </c>
      <c r="C1204" s="13" t="s">
        <v>0</v>
      </c>
      <c r="D1204" s="1" t="s">
        <v>9</v>
      </c>
      <c r="E1204" s="1" t="s">
        <v>590</v>
      </c>
      <c r="F1204" s="248" t="s">
        <v>687</v>
      </c>
      <c r="G1204" s="28" t="s">
        <v>14</v>
      </c>
      <c r="H1204" s="5">
        <f t="shared" si="82"/>
        <v>-10000</v>
      </c>
      <c r="I1204" s="23">
        <f t="shared" si="81"/>
        <v>5.05050505050505</v>
      </c>
      <c r="J1204" s="23"/>
      <c r="K1204" s="2">
        <v>495</v>
      </c>
    </row>
    <row r="1205" spans="2:11" ht="12.75">
      <c r="B1205" s="186">
        <v>2500</v>
      </c>
      <c r="C1205" s="13" t="s">
        <v>0</v>
      </c>
      <c r="D1205" s="1" t="s">
        <v>9</v>
      </c>
      <c r="E1205" s="1" t="s">
        <v>590</v>
      </c>
      <c r="F1205" s="248" t="s">
        <v>688</v>
      </c>
      <c r="G1205" s="28" t="s">
        <v>292</v>
      </c>
      <c r="H1205" s="5">
        <f t="shared" si="82"/>
        <v>-12500</v>
      </c>
      <c r="I1205" s="23">
        <f t="shared" si="81"/>
        <v>5.05050505050505</v>
      </c>
      <c r="J1205" s="23"/>
      <c r="K1205" s="2">
        <v>495</v>
      </c>
    </row>
    <row r="1206" spans="2:11" ht="12.75">
      <c r="B1206" s="186">
        <v>5000</v>
      </c>
      <c r="C1206" s="13" t="s">
        <v>0</v>
      </c>
      <c r="D1206" s="1" t="s">
        <v>9</v>
      </c>
      <c r="E1206" s="1" t="s">
        <v>590</v>
      </c>
      <c r="F1206" s="248" t="s">
        <v>689</v>
      </c>
      <c r="G1206" s="28" t="s">
        <v>31</v>
      </c>
      <c r="H1206" s="5">
        <f t="shared" si="82"/>
        <v>-17500</v>
      </c>
      <c r="I1206" s="23">
        <f t="shared" si="81"/>
        <v>10.1010101010101</v>
      </c>
      <c r="J1206" s="23"/>
      <c r="K1206" s="2">
        <v>495</v>
      </c>
    </row>
    <row r="1207" spans="2:11" ht="12.75">
      <c r="B1207" s="186">
        <v>2500</v>
      </c>
      <c r="C1207" s="13" t="s">
        <v>0</v>
      </c>
      <c r="D1207" s="1" t="s">
        <v>9</v>
      </c>
      <c r="E1207" s="1" t="s">
        <v>590</v>
      </c>
      <c r="F1207" s="248" t="s">
        <v>690</v>
      </c>
      <c r="G1207" s="28" t="s">
        <v>32</v>
      </c>
      <c r="H1207" s="5">
        <f t="shared" si="82"/>
        <v>-20000</v>
      </c>
      <c r="I1207" s="23">
        <f t="shared" si="81"/>
        <v>5.05050505050505</v>
      </c>
      <c r="J1207" s="23"/>
      <c r="K1207" s="2">
        <v>495</v>
      </c>
    </row>
    <row r="1208" spans="2:11" ht="12.75">
      <c r="B1208" s="186">
        <v>2500</v>
      </c>
      <c r="C1208" s="13" t="s">
        <v>0</v>
      </c>
      <c r="D1208" s="1" t="s">
        <v>9</v>
      </c>
      <c r="E1208" s="1" t="s">
        <v>590</v>
      </c>
      <c r="F1208" s="248" t="s">
        <v>691</v>
      </c>
      <c r="G1208" s="28" t="s">
        <v>345</v>
      </c>
      <c r="H1208" s="5">
        <f t="shared" si="82"/>
        <v>-22500</v>
      </c>
      <c r="I1208" s="23">
        <f t="shared" si="81"/>
        <v>5.05050505050505</v>
      </c>
      <c r="J1208" s="23"/>
      <c r="K1208" s="2">
        <v>495</v>
      </c>
    </row>
    <row r="1209" spans="2:11" ht="12.75">
      <c r="B1209" s="186">
        <v>2500</v>
      </c>
      <c r="C1209" s="13" t="s">
        <v>0</v>
      </c>
      <c r="D1209" s="1" t="s">
        <v>9</v>
      </c>
      <c r="E1209" s="1" t="s">
        <v>590</v>
      </c>
      <c r="F1209" s="248" t="s">
        <v>692</v>
      </c>
      <c r="G1209" s="28" t="s">
        <v>64</v>
      </c>
      <c r="H1209" s="5">
        <f t="shared" si="82"/>
        <v>-25000</v>
      </c>
      <c r="I1209" s="23">
        <f t="shared" si="81"/>
        <v>5.05050505050505</v>
      </c>
      <c r="J1209" s="23"/>
      <c r="K1209" s="2">
        <v>495</v>
      </c>
    </row>
    <row r="1210" spans="2:11" ht="12.75">
      <c r="B1210" s="186">
        <v>2500</v>
      </c>
      <c r="C1210" s="13" t="s">
        <v>0</v>
      </c>
      <c r="D1210" s="1" t="s">
        <v>9</v>
      </c>
      <c r="E1210" s="1" t="s">
        <v>590</v>
      </c>
      <c r="F1210" s="248" t="s">
        <v>693</v>
      </c>
      <c r="G1210" s="28" t="s">
        <v>482</v>
      </c>
      <c r="H1210" s="5">
        <f t="shared" si="82"/>
        <v>-27500</v>
      </c>
      <c r="I1210" s="23">
        <f t="shared" si="81"/>
        <v>5.05050505050505</v>
      </c>
      <c r="J1210" s="23"/>
      <c r="K1210" s="2">
        <v>495</v>
      </c>
    </row>
    <row r="1211" spans="2:11" ht="12.75">
      <c r="B1211" s="186">
        <v>2500</v>
      </c>
      <c r="C1211" s="13" t="s">
        <v>0</v>
      </c>
      <c r="D1211" s="1" t="s">
        <v>9</v>
      </c>
      <c r="E1211" s="1" t="s">
        <v>590</v>
      </c>
      <c r="F1211" s="248" t="s">
        <v>694</v>
      </c>
      <c r="G1211" s="28" t="s">
        <v>251</v>
      </c>
      <c r="H1211" s="5">
        <f t="shared" si="82"/>
        <v>-30000</v>
      </c>
      <c r="I1211" s="23">
        <f t="shared" si="81"/>
        <v>5.05050505050505</v>
      </c>
      <c r="J1211" s="23"/>
      <c r="K1211" s="2">
        <v>495</v>
      </c>
    </row>
    <row r="1212" spans="2:11" ht="12.75">
      <c r="B1212" s="186">
        <v>2500</v>
      </c>
      <c r="C1212" s="13" t="s">
        <v>0</v>
      </c>
      <c r="D1212" s="1" t="s">
        <v>9</v>
      </c>
      <c r="E1212" s="1" t="s">
        <v>590</v>
      </c>
      <c r="F1212" s="248" t="s">
        <v>695</v>
      </c>
      <c r="G1212" s="28" t="s">
        <v>483</v>
      </c>
      <c r="H1212" s="5">
        <f t="shared" si="82"/>
        <v>-32500</v>
      </c>
      <c r="I1212" s="23">
        <f t="shared" si="81"/>
        <v>5.05050505050505</v>
      </c>
      <c r="J1212" s="23"/>
      <c r="K1212" s="2">
        <v>495</v>
      </c>
    </row>
    <row r="1213" spans="2:11" ht="12.75">
      <c r="B1213" s="186">
        <v>2500</v>
      </c>
      <c r="C1213" s="13" t="s">
        <v>0</v>
      </c>
      <c r="D1213" s="1" t="s">
        <v>9</v>
      </c>
      <c r="E1213" s="1" t="s">
        <v>590</v>
      </c>
      <c r="F1213" s="248" t="s">
        <v>696</v>
      </c>
      <c r="G1213" s="28" t="s">
        <v>509</v>
      </c>
      <c r="H1213" s="5">
        <f t="shared" si="82"/>
        <v>-35000</v>
      </c>
      <c r="I1213" s="23">
        <f t="shared" si="81"/>
        <v>5.05050505050505</v>
      </c>
      <c r="J1213" s="23"/>
      <c r="K1213" s="2">
        <v>495</v>
      </c>
    </row>
    <row r="1214" spans="2:11" ht="12.75">
      <c r="B1214" s="186">
        <v>2500</v>
      </c>
      <c r="C1214" s="13" t="s">
        <v>0</v>
      </c>
      <c r="D1214" s="1" t="s">
        <v>9</v>
      </c>
      <c r="E1214" s="1" t="s">
        <v>590</v>
      </c>
      <c r="F1214" s="248" t="s">
        <v>697</v>
      </c>
      <c r="G1214" s="28" t="s">
        <v>485</v>
      </c>
      <c r="H1214" s="5">
        <f t="shared" si="82"/>
        <v>-37500</v>
      </c>
      <c r="I1214" s="23">
        <f t="shared" si="81"/>
        <v>5.05050505050505</v>
      </c>
      <c r="J1214" s="23"/>
      <c r="K1214" s="2">
        <v>495</v>
      </c>
    </row>
    <row r="1215" spans="2:11" ht="12.75">
      <c r="B1215" s="186">
        <v>2500</v>
      </c>
      <c r="C1215" s="13" t="s">
        <v>0</v>
      </c>
      <c r="D1215" s="1" t="s">
        <v>9</v>
      </c>
      <c r="E1215" s="1" t="s">
        <v>590</v>
      </c>
      <c r="F1215" s="248" t="s">
        <v>698</v>
      </c>
      <c r="G1215" s="28" t="s">
        <v>510</v>
      </c>
      <c r="H1215" s="5">
        <f t="shared" si="82"/>
        <v>-40000</v>
      </c>
      <c r="I1215" s="23">
        <f t="shared" si="81"/>
        <v>5.05050505050505</v>
      </c>
      <c r="J1215" s="23"/>
      <c r="K1215" s="2">
        <v>495</v>
      </c>
    </row>
    <row r="1216" spans="2:11" ht="12.75">
      <c r="B1216" s="186">
        <v>2500</v>
      </c>
      <c r="C1216" s="13" t="s">
        <v>0</v>
      </c>
      <c r="D1216" s="1" t="s">
        <v>9</v>
      </c>
      <c r="E1216" s="1" t="s">
        <v>590</v>
      </c>
      <c r="F1216" s="248" t="s">
        <v>699</v>
      </c>
      <c r="G1216" s="28" t="s">
        <v>256</v>
      </c>
      <c r="H1216" s="5">
        <f t="shared" si="82"/>
        <v>-42500</v>
      </c>
      <c r="I1216" s="23">
        <f t="shared" si="81"/>
        <v>5.05050505050505</v>
      </c>
      <c r="J1216" s="23"/>
      <c r="K1216" s="2">
        <v>495</v>
      </c>
    </row>
    <row r="1217" spans="2:11" ht="12.75">
      <c r="B1217" s="186">
        <v>2500</v>
      </c>
      <c r="C1217" s="13" t="s">
        <v>0</v>
      </c>
      <c r="D1217" s="1" t="s">
        <v>9</v>
      </c>
      <c r="E1217" s="1" t="s">
        <v>590</v>
      </c>
      <c r="F1217" s="248" t="s">
        <v>700</v>
      </c>
      <c r="G1217" s="28" t="s">
        <v>260</v>
      </c>
      <c r="H1217" s="5">
        <f t="shared" si="82"/>
        <v>-45000</v>
      </c>
      <c r="I1217" s="23">
        <f t="shared" si="81"/>
        <v>5.05050505050505</v>
      </c>
      <c r="J1217" s="23"/>
      <c r="K1217" s="2">
        <v>495</v>
      </c>
    </row>
    <row r="1218" spans="1:11" s="47" customFormat="1" ht="12.75">
      <c r="A1218" s="12"/>
      <c r="B1218" s="187">
        <f>SUM(B1201:B1217)</f>
        <v>45000</v>
      </c>
      <c r="C1218" s="12" t="s">
        <v>0</v>
      </c>
      <c r="D1218" s="12"/>
      <c r="E1218" s="12"/>
      <c r="F1218" s="19"/>
      <c r="G1218" s="19"/>
      <c r="H1218" s="44">
        <v>0</v>
      </c>
      <c r="I1218" s="46">
        <f t="shared" si="81"/>
        <v>90.9090909090909</v>
      </c>
      <c r="K1218" s="2">
        <v>495</v>
      </c>
    </row>
    <row r="1219" spans="2:11" ht="12.75">
      <c r="B1219" s="186"/>
      <c r="H1219" s="5">
        <f>H1218-B1219</f>
        <v>0</v>
      </c>
      <c r="I1219" s="23">
        <f t="shared" si="81"/>
        <v>0</v>
      </c>
      <c r="K1219" s="2">
        <v>495</v>
      </c>
    </row>
    <row r="1220" spans="2:11" ht="12.75">
      <c r="B1220" s="186"/>
      <c r="H1220" s="5">
        <f>H1219-B1220</f>
        <v>0</v>
      </c>
      <c r="I1220" s="23">
        <f t="shared" si="81"/>
        <v>0</v>
      </c>
      <c r="K1220" s="2">
        <v>495</v>
      </c>
    </row>
    <row r="1221" spans="2:11" ht="12.75">
      <c r="B1221" s="186">
        <v>500</v>
      </c>
      <c r="C1221" s="1" t="s">
        <v>701</v>
      </c>
      <c r="D1221" s="13" t="s">
        <v>9</v>
      </c>
      <c r="E1221" s="1" t="s">
        <v>67</v>
      </c>
      <c r="F1221" s="28" t="s">
        <v>702</v>
      </c>
      <c r="G1221" s="28" t="s">
        <v>14</v>
      </c>
      <c r="H1221" s="5">
        <f>H1220-B1221</f>
        <v>-500</v>
      </c>
      <c r="I1221" s="23">
        <f t="shared" si="81"/>
        <v>1.0101010101010102</v>
      </c>
      <c r="K1221" s="2">
        <v>495</v>
      </c>
    </row>
    <row r="1222" spans="2:11" ht="12.75">
      <c r="B1222" s="186">
        <v>500</v>
      </c>
      <c r="C1222" s="1" t="s">
        <v>703</v>
      </c>
      <c r="D1222" s="13" t="s">
        <v>9</v>
      </c>
      <c r="E1222" s="1" t="s">
        <v>67</v>
      </c>
      <c r="F1222" s="28" t="s">
        <v>704</v>
      </c>
      <c r="G1222" s="28" t="s">
        <v>509</v>
      </c>
      <c r="H1222" s="5">
        <f>H1221-B1222</f>
        <v>-1000</v>
      </c>
      <c r="I1222" s="23">
        <f t="shared" si="81"/>
        <v>1.0101010101010102</v>
      </c>
      <c r="K1222" s="2">
        <v>495</v>
      </c>
    </row>
    <row r="1223" spans="1:11" s="47" customFormat="1" ht="12.75">
      <c r="A1223" s="12"/>
      <c r="B1223" s="187">
        <f>SUM(B1221:B1222)</f>
        <v>1000</v>
      </c>
      <c r="C1223" s="12" t="s">
        <v>120</v>
      </c>
      <c r="D1223" s="12"/>
      <c r="E1223" s="12"/>
      <c r="F1223" s="19"/>
      <c r="G1223" s="19"/>
      <c r="H1223" s="44">
        <v>0</v>
      </c>
      <c r="I1223" s="46">
        <f t="shared" si="81"/>
        <v>2.0202020202020203</v>
      </c>
      <c r="K1223" s="2">
        <v>495</v>
      </c>
    </row>
    <row r="1224" spans="2:11" ht="12.75">
      <c r="B1224" s="186"/>
      <c r="H1224" s="5">
        <f>H1223-B1224</f>
        <v>0</v>
      </c>
      <c r="I1224" s="23">
        <f t="shared" si="81"/>
        <v>0</v>
      </c>
      <c r="K1224" s="2">
        <v>495</v>
      </c>
    </row>
    <row r="1225" spans="2:11" ht="12.75">
      <c r="B1225" s="186"/>
      <c r="H1225" s="5">
        <f>H1224-B1225</f>
        <v>0</v>
      </c>
      <c r="I1225" s="23">
        <f t="shared" si="81"/>
        <v>0</v>
      </c>
      <c r="K1225" s="2">
        <v>495</v>
      </c>
    </row>
    <row r="1226" spans="2:11" ht="12.75">
      <c r="B1226" s="234">
        <v>800</v>
      </c>
      <c r="C1226" s="13" t="s">
        <v>17</v>
      </c>
      <c r="D1226" s="13" t="s">
        <v>9</v>
      </c>
      <c r="E1226" s="36" t="s">
        <v>18</v>
      </c>
      <c r="F1226" s="28" t="s">
        <v>705</v>
      </c>
      <c r="G1226" s="37" t="s">
        <v>10</v>
      </c>
      <c r="H1226" s="5">
        <v>-800</v>
      </c>
      <c r="I1226" s="23">
        <f t="shared" si="81"/>
        <v>1.6161616161616161</v>
      </c>
      <c r="K1226" s="2">
        <v>495</v>
      </c>
    </row>
    <row r="1227" spans="2:11" ht="12.75">
      <c r="B1227" s="234">
        <v>800</v>
      </c>
      <c r="C1227" s="13" t="s">
        <v>17</v>
      </c>
      <c r="D1227" s="13" t="s">
        <v>9</v>
      </c>
      <c r="E1227" s="13" t="s">
        <v>18</v>
      </c>
      <c r="F1227" s="28" t="s">
        <v>705</v>
      </c>
      <c r="G1227" s="31" t="s">
        <v>11</v>
      </c>
      <c r="H1227" s="5">
        <v>-1600</v>
      </c>
      <c r="I1227" s="23">
        <f t="shared" si="81"/>
        <v>1.6161616161616161</v>
      </c>
      <c r="K1227" s="2">
        <v>495</v>
      </c>
    </row>
    <row r="1228" spans="1:11" ht="12.75">
      <c r="A1228" s="13"/>
      <c r="B1228" s="234">
        <v>800</v>
      </c>
      <c r="C1228" s="13" t="s">
        <v>17</v>
      </c>
      <c r="D1228" s="13" t="s">
        <v>9</v>
      </c>
      <c r="E1228" s="13" t="s">
        <v>18</v>
      </c>
      <c r="F1228" s="28" t="s">
        <v>705</v>
      </c>
      <c r="G1228" s="31" t="s">
        <v>12</v>
      </c>
      <c r="H1228" s="5">
        <v>-2400</v>
      </c>
      <c r="I1228" s="23">
        <f t="shared" si="81"/>
        <v>1.6161616161616161</v>
      </c>
      <c r="J1228" s="16"/>
      <c r="K1228" s="2">
        <v>495</v>
      </c>
    </row>
    <row r="1229" spans="2:11" ht="12.75">
      <c r="B1229" s="186">
        <v>1300</v>
      </c>
      <c r="C1229" s="13" t="s">
        <v>17</v>
      </c>
      <c r="D1229" s="13" t="s">
        <v>9</v>
      </c>
      <c r="E1229" s="1" t="s">
        <v>18</v>
      </c>
      <c r="F1229" s="28" t="s">
        <v>705</v>
      </c>
      <c r="G1229" s="28" t="s">
        <v>14</v>
      </c>
      <c r="H1229" s="5">
        <v>-3700</v>
      </c>
      <c r="I1229" s="23">
        <f t="shared" si="81"/>
        <v>2.6262626262626263</v>
      </c>
      <c r="K1229" s="2">
        <v>495</v>
      </c>
    </row>
    <row r="1230" spans="2:11" ht="12.75">
      <c r="B1230" s="186">
        <v>800</v>
      </c>
      <c r="C1230" s="1" t="s">
        <v>17</v>
      </c>
      <c r="D1230" s="13" t="s">
        <v>9</v>
      </c>
      <c r="E1230" s="1" t="s">
        <v>18</v>
      </c>
      <c r="F1230" s="28" t="s">
        <v>705</v>
      </c>
      <c r="G1230" s="28" t="s">
        <v>292</v>
      </c>
      <c r="H1230" s="5">
        <v>-5000</v>
      </c>
      <c r="I1230" s="23">
        <f t="shared" si="81"/>
        <v>1.6161616161616161</v>
      </c>
      <c r="K1230" s="2">
        <v>495</v>
      </c>
    </row>
    <row r="1231" spans="2:11" ht="12.75">
      <c r="B1231" s="235">
        <v>800</v>
      </c>
      <c r="C1231" s="39" t="s">
        <v>17</v>
      </c>
      <c r="D1231" s="13" t="s">
        <v>9</v>
      </c>
      <c r="E1231" s="39" t="s">
        <v>18</v>
      </c>
      <c r="F1231" s="28" t="s">
        <v>705</v>
      </c>
      <c r="G1231" s="28" t="s">
        <v>31</v>
      </c>
      <c r="H1231" s="5">
        <v>-5800</v>
      </c>
      <c r="I1231" s="23">
        <f t="shared" si="81"/>
        <v>1.6161616161616161</v>
      </c>
      <c r="J1231" s="38"/>
      <c r="K1231" s="2">
        <v>495</v>
      </c>
    </row>
    <row r="1232" spans="2:11" ht="12.75">
      <c r="B1232" s="186">
        <v>800</v>
      </c>
      <c r="C1232" s="1" t="s">
        <v>17</v>
      </c>
      <c r="D1232" s="13" t="s">
        <v>9</v>
      </c>
      <c r="E1232" s="1" t="s">
        <v>18</v>
      </c>
      <c r="F1232" s="28" t="s">
        <v>705</v>
      </c>
      <c r="G1232" s="28" t="s">
        <v>359</v>
      </c>
      <c r="H1232" s="5">
        <v>-6600</v>
      </c>
      <c r="I1232" s="23">
        <f t="shared" si="81"/>
        <v>1.6161616161616161</v>
      </c>
      <c r="K1232" s="2">
        <v>495</v>
      </c>
    </row>
    <row r="1233" spans="2:11" ht="12.75">
      <c r="B1233" s="186">
        <v>800</v>
      </c>
      <c r="C1233" s="1" t="s">
        <v>17</v>
      </c>
      <c r="D1233" s="13" t="s">
        <v>9</v>
      </c>
      <c r="E1233" s="1" t="s">
        <v>18</v>
      </c>
      <c r="F1233" s="28" t="s">
        <v>705</v>
      </c>
      <c r="G1233" s="28" t="s">
        <v>32</v>
      </c>
      <c r="H1233" s="5">
        <v>-7400</v>
      </c>
      <c r="I1233" s="23">
        <f t="shared" si="81"/>
        <v>1.6161616161616161</v>
      </c>
      <c r="K1233" s="2">
        <v>495</v>
      </c>
    </row>
    <row r="1234" spans="2:11" ht="12.75">
      <c r="B1234" s="186">
        <v>900</v>
      </c>
      <c r="C1234" s="1" t="s">
        <v>17</v>
      </c>
      <c r="D1234" s="13" t="s">
        <v>9</v>
      </c>
      <c r="E1234" s="1" t="s">
        <v>18</v>
      </c>
      <c r="F1234" s="28" t="s">
        <v>705</v>
      </c>
      <c r="G1234" s="28" t="s">
        <v>345</v>
      </c>
      <c r="H1234" s="5">
        <v>-8300</v>
      </c>
      <c r="I1234" s="23">
        <f t="shared" si="81"/>
        <v>1.8181818181818181</v>
      </c>
      <c r="K1234" s="2">
        <v>495</v>
      </c>
    </row>
    <row r="1235" spans="2:11" ht="12.75">
      <c r="B1235" s="186">
        <v>1100</v>
      </c>
      <c r="C1235" s="1" t="s">
        <v>17</v>
      </c>
      <c r="D1235" s="13" t="s">
        <v>9</v>
      </c>
      <c r="E1235" s="1" t="s">
        <v>18</v>
      </c>
      <c r="F1235" s="28" t="s">
        <v>705</v>
      </c>
      <c r="G1235" s="28" t="s">
        <v>64</v>
      </c>
      <c r="H1235" s="5">
        <v>-9400</v>
      </c>
      <c r="I1235" s="23">
        <f t="shared" si="81"/>
        <v>2.2222222222222223</v>
      </c>
      <c r="K1235" s="2">
        <v>495</v>
      </c>
    </row>
    <row r="1236" spans="2:11" ht="12.75">
      <c r="B1236" s="186">
        <v>1200</v>
      </c>
      <c r="C1236" s="1" t="s">
        <v>17</v>
      </c>
      <c r="D1236" s="13" t="s">
        <v>9</v>
      </c>
      <c r="E1236" s="1" t="s">
        <v>18</v>
      </c>
      <c r="F1236" s="28" t="s">
        <v>705</v>
      </c>
      <c r="G1236" s="28" t="s">
        <v>482</v>
      </c>
      <c r="H1236" s="5">
        <v>-10600</v>
      </c>
      <c r="I1236" s="23">
        <f t="shared" si="81"/>
        <v>2.4242424242424243</v>
      </c>
      <c r="K1236" s="2">
        <v>495</v>
      </c>
    </row>
    <row r="1237" spans="2:11" ht="12.75">
      <c r="B1237" s="186">
        <v>800</v>
      </c>
      <c r="C1237" s="1" t="s">
        <v>17</v>
      </c>
      <c r="D1237" s="13" t="s">
        <v>9</v>
      </c>
      <c r="E1237" s="1" t="s">
        <v>18</v>
      </c>
      <c r="F1237" s="28" t="s">
        <v>705</v>
      </c>
      <c r="G1237" s="28" t="s">
        <v>251</v>
      </c>
      <c r="H1237" s="5">
        <v>-16000</v>
      </c>
      <c r="I1237" s="23">
        <f t="shared" si="81"/>
        <v>1.6161616161616161</v>
      </c>
      <c r="K1237" s="2">
        <v>495</v>
      </c>
    </row>
    <row r="1238" spans="2:11" ht="12.75">
      <c r="B1238" s="186">
        <v>800</v>
      </c>
      <c r="C1238" s="1" t="s">
        <v>17</v>
      </c>
      <c r="D1238" s="13" t="s">
        <v>9</v>
      </c>
      <c r="E1238" s="1" t="s">
        <v>18</v>
      </c>
      <c r="F1238" s="28" t="s">
        <v>705</v>
      </c>
      <c r="G1238" s="28" t="s">
        <v>483</v>
      </c>
      <c r="H1238" s="5">
        <v>-16800</v>
      </c>
      <c r="I1238" s="23">
        <f t="shared" si="81"/>
        <v>1.6161616161616161</v>
      </c>
      <c r="K1238" s="2">
        <v>495</v>
      </c>
    </row>
    <row r="1239" spans="2:11" ht="12.75">
      <c r="B1239" s="186">
        <v>1000</v>
      </c>
      <c r="C1239" s="1" t="s">
        <v>17</v>
      </c>
      <c r="D1239" s="13" t="s">
        <v>9</v>
      </c>
      <c r="E1239" s="1" t="s">
        <v>18</v>
      </c>
      <c r="F1239" s="28" t="s">
        <v>705</v>
      </c>
      <c r="G1239" s="28" t="s">
        <v>509</v>
      </c>
      <c r="H1239" s="5">
        <v>-17800</v>
      </c>
      <c r="I1239" s="23">
        <f t="shared" si="81"/>
        <v>2.0202020202020203</v>
      </c>
      <c r="K1239" s="2">
        <v>495</v>
      </c>
    </row>
    <row r="1240" spans="2:11" ht="12.75">
      <c r="B1240" s="186">
        <v>800</v>
      </c>
      <c r="C1240" s="1" t="s">
        <v>17</v>
      </c>
      <c r="D1240" s="13" t="s">
        <v>9</v>
      </c>
      <c r="E1240" s="1" t="s">
        <v>18</v>
      </c>
      <c r="F1240" s="28" t="s">
        <v>705</v>
      </c>
      <c r="G1240" s="28" t="s">
        <v>485</v>
      </c>
      <c r="H1240" s="5">
        <v>-19100</v>
      </c>
      <c r="I1240" s="23">
        <f t="shared" si="81"/>
        <v>1.6161616161616161</v>
      </c>
      <c r="K1240" s="2">
        <v>495</v>
      </c>
    </row>
    <row r="1241" spans="2:11" ht="12.75">
      <c r="B1241" s="186">
        <v>800</v>
      </c>
      <c r="C1241" s="1" t="s">
        <v>17</v>
      </c>
      <c r="D1241" s="13" t="s">
        <v>9</v>
      </c>
      <c r="E1241" s="1" t="s">
        <v>18</v>
      </c>
      <c r="F1241" s="28" t="s">
        <v>705</v>
      </c>
      <c r="G1241" s="28" t="s">
        <v>510</v>
      </c>
      <c r="H1241" s="5">
        <v>-19900</v>
      </c>
      <c r="I1241" s="23">
        <f t="shared" si="81"/>
        <v>1.6161616161616161</v>
      </c>
      <c r="K1241" s="2">
        <v>495</v>
      </c>
    </row>
    <row r="1242" spans="2:11" ht="12.75">
      <c r="B1242" s="186">
        <v>800</v>
      </c>
      <c r="C1242" s="1" t="s">
        <v>17</v>
      </c>
      <c r="D1242" s="13" t="s">
        <v>9</v>
      </c>
      <c r="E1242" s="1" t="s">
        <v>18</v>
      </c>
      <c r="F1242" s="28" t="s">
        <v>705</v>
      </c>
      <c r="G1242" s="28" t="s">
        <v>256</v>
      </c>
      <c r="H1242" s="5">
        <v>-20700</v>
      </c>
      <c r="I1242" s="23">
        <f t="shared" si="81"/>
        <v>1.6161616161616161</v>
      </c>
      <c r="K1242" s="2">
        <v>495</v>
      </c>
    </row>
    <row r="1243" spans="2:11" ht="12.75">
      <c r="B1243" s="186">
        <v>1200</v>
      </c>
      <c r="C1243" s="1" t="s">
        <v>17</v>
      </c>
      <c r="D1243" s="13" t="s">
        <v>9</v>
      </c>
      <c r="E1243" s="1" t="s">
        <v>18</v>
      </c>
      <c r="F1243" s="28" t="s">
        <v>705</v>
      </c>
      <c r="G1243" s="28" t="s">
        <v>260</v>
      </c>
      <c r="H1243" s="5">
        <v>-21900</v>
      </c>
      <c r="I1243" s="23">
        <f t="shared" si="81"/>
        <v>2.4242424242424243</v>
      </c>
      <c r="K1243" s="2">
        <v>495</v>
      </c>
    </row>
    <row r="1244" spans="2:11" ht="12.75">
      <c r="B1244" s="186">
        <v>1000</v>
      </c>
      <c r="C1244" s="1" t="s">
        <v>17</v>
      </c>
      <c r="D1244" s="13" t="s">
        <v>9</v>
      </c>
      <c r="E1244" s="1" t="s">
        <v>18</v>
      </c>
      <c r="F1244" s="28" t="s">
        <v>705</v>
      </c>
      <c r="G1244" s="28" t="s">
        <v>617</v>
      </c>
      <c r="H1244" s="5">
        <v>-36900</v>
      </c>
      <c r="I1244" s="23">
        <f t="shared" si="81"/>
        <v>2.0202020202020203</v>
      </c>
      <c r="K1244" s="2">
        <v>495</v>
      </c>
    </row>
    <row r="1245" spans="2:11" ht="12.75">
      <c r="B1245" s="186">
        <v>1000</v>
      </c>
      <c r="C1245" s="1" t="s">
        <v>17</v>
      </c>
      <c r="D1245" s="13" t="s">
        <v>9</v>
      </c>
      <c r="E1245" s="1" t="s">
        <v>18</v>
      </c>
      <c r="F1245" s="28" t="s">
        <v>705</v>
      </c>
      <c r="G1245" s="28" t="s">
        <v>617</v>
      </c>
      <c r="H1245" s="5">
        <v>-37900</v>
      </c>
      <c r="I1245" s="23">
        <f t="shared" si="81"/>
        <v>2.0202020202020203</v>
      </c>
      <c r="K1245" s="2">
        <v>495</v>
      </c>
    </row>
    <row r="1246" spans="1:11" s="47" customFormat="1" ht="12.75">
      <c r="A1246" s="12"/>
      <c r="B1246" s="187">
        <f>SUM(B1226:B1245)</f>
        <v>18300</v>
      </c>
      <c r="C1246" s="12"/>
      <c r="D1246" s="12"/>
      <c r="E1246" s="12" t="s">
        <v>18</v>
      </c>
      <c r="F1246" s="19"/>
      <c r="G1246" s="19"/>
      <c r="H1246" s="44">
        <v>0</v>
      </c>
      <c r="I1246" s="46">
        <f t="shared" si="81"/>
        <v>36.96969696969697</v>
      </c>
      <c r="K1246" s="2">
        <v>495</v>
      </c>
    </row>
    <row r="1247" spans="2:11" ht="12.75">
      <c r="B1247" s="186"/>
      <c r="H1247" s="5">
        <f>H1246-B1247</f>
        <v>0</v>
      </c>
      <c r="I1247" s="23">
        <f aca="true" t="shared" si="83" ref="I1247:I1310">+B1247/K1247</f>
        <v>0</v>
      </c>
      <c r="K1247" s="2">
        <v>495</v>
      </c>
    </row>
    <row r="1248" spans="2:11" ht="12.75">
      <c r="B1248" s="186"/>
      <c r="H1248" s="5">
        <f>H1247-B1248</f>
        <v>0</v>
      </c>
      <c r="I1248" s="23">
        <f t="shared" si="83"/>
        <v>0</v>
      </c>
      <c r="K1248" s="2">
        <v>495</v>
      </c>
    </row>
    <row r="1249" spans="2:11" ht="12.75">
      <c r="B1249" s="234">
        <v>1000</v>
      </c>
      <c r="C1249" s="1" t="s">
        <v>317</v>
      </c>
      <c r="D1249" s="13" t="s">
        <v>9</v>
      </c>
      <c r="E1249" s="1" t="s">
        <v>318</v>
      </c>
      <c r="F1249" s="28" t="s">
        <v>705</v>
      </c>
      <c r="G1249" s="28" t="s">
        <v>617</v>
      </c>
      <c r="H1249" s="5">
        <f>H1248-B1249</f>
        <v>-1000</v>
      </c>
      <c r="I1249" s="23">
        <f t="shared" si="83"/>
        <v>2.0202020202020203</v>
      </c>
      <c r="K1249" s="2">
        <v>495</v>
      </c>
    </row>
    <row r="1250" spans="1:11" s="47" customFormat="1" ht="12.75">
      <c r="A1250" s="12"/>
      <c r="B1250" s="187">
        <f>SUM(B1249)</f>
        <v>1000</v>
      </c>
      <c r="C1250" s="12"/>
      <c r="D1250" s="12"/>
      <c r="E1250" s="12" t="s">
        <v>318</v>
      </c>
      <c r="F1250" s="19"/>
      <c r="G1250" s="19"/>
      <c r="H1250" s="44">
        <v>0</v>
      </c>
      <c r="I1250" s="46">
        <f t="shared" si="83"/>
        <v>2.0202020202020203</v>
      </c>
      <c r="K1250" s="2">
        <v>495</v>
      </c>
    </row>
    <row r="1251" spans="2:11" ht="12.75">
      <c r="B1251" s="186"/>
      <c r="H1251" s="5">
        <f>H1250-B1251</f>
        <v>0</v>
      </c>
      <c r="I1251" s="23">
        <f t="shared" si="83"/>
        <v>0</v>
      </c>
      <c r="K1251" s="2">
        <v>495</v>
      </c>
    </row>
    <row r="1252" spans="2:11" ht="12.75">
      <c r="B1252" s="186"/>
      <c r="H1252" s="5">
        <f>H1251-B1252</f>
        <v>0</v>
      </c>
      <c r="I1252" s="23">
        <f t="shared" si="83"/>
        <v>0</v>
      </c>
      <c r="K1252" s="2">
        <v>495</v>
      </c>
    </row>
    <row r="1253" spans="2:11" ht="12.75">
      <c r="B1253" s="186">
        <v>14000</v>
      </c>
      <c r="C1253" s="13" t="s">
        <v>706</v>
      </c>
      <c r="D1253" s="13" t="s">
        <v>9</v>
      </c>
      <c r="E1253" s="1" t="s">
        <v>277</v>
      </c>
      <c r="F1253" s="28" t="s">
        <v>707</v>
      </c>
      <c r="G1253" s="28" t="s">
        <v>260</v>
      </c>
      <c r="H1253" s="5">
        <f>H1252-B1253</f>
        <v>-14000</v>
      </c>
      <c r="I1253" s="23">
        <f t="shared" si="83"/>
        <v>28.282828282828284</v>
      </c>
      <c r="K1253" s="2">
        <v>495</v>
      </c>
    </row>
    <row r="1254" spans="2:11" ht="12.75">
      <c r="B1254" s="186">
        <v>1000</v>
      </c>
      <c r="C1254" s="1" t="s">
        <v>455</v>
      </c>
      <c r="D1254" s="13" t="s">
        <v>9</v>
      </c>
      <c r="E1254" s="1" t="s">
        <v>277</v>
      </c>
      <c r="F1254" s="28" t="s">
        <v>705</v>
      </c>
      <c r="G1254" s="28" t="s">
        <v>617</v>
      </c>
      <c r="H1254" s="5">
        <f>H1252-B1254</f>
        <v>-1000</v>
      </c>
      <c r="I1254" s="23">
        <f t="shared" si="83"/>
        <v>2.0202020202020203</v>
      </c>
      <c r="K1254" s="2">
        <v>495</v>
      </c>
    </row>
    <row r="1255" spans="1:11" s="47" customFormat="1" ht="12.75">
      <c r="A1255" s="12"/>
      <c r="B1255" s="261">
        <f>SUM(B1254)</f>
        <v>1000</v>
      </c>
      <c r="C1255" s="12"/>
      <c r="D1255" s="12"/>
      <c r="E1255" s="12" t="s">
        <v>277</v>
      </c>
      <c r="F1255" s="19"/>
      <c r="G1255" s="19"/>
      <c r="H1255" s="44">
        <v>0</v>
      </c>
      <c r="I1255" s="46">
        <f t="shared" si="83"/>
        <v>2.0202020202020203</v>
      </c>
      <c r="K1255" s="2">
        <v>495</v>
      </c>
    </row>
    <row r="1256" spans="2:11" ht="12.75">
      <c r="B1256" s="186"/>
      <c r="H1256" s="30">
        <v>0</v>
      </c>
      <c r="I1256" s="23">
        <f t="shared" si="83"/>
        <v>0</v>
      </c>
      <c r="K1256" s="2">
        <v>495</v>
      </c>
    </row>
    <row r="1257" spans="2:11" ht="12.75">
      <c r="B1257" s="186"/>
      <c r="H1257" s="30">
        <v>0</v>
      </c>
      <c r="I1257" s="23">
        <f t="shared" si="83"/>
        <v>0</v>
      </c>
      <c r="K1257" s="2">
        <v>495</v>
      </c>
    </row>
    <row r="1258" spans="2:11" ht="12.75">
      <c r="B1258" s="186"/>
      <c r="H1258" s="30">
        <v>0</v>
      </c>
      <c r="I1258" s="23">
        <f t="shared" si="83"/>
        <v>0</v>
      </c>
      <c r="K1258" s="2">
        <v>495</v>
      </c>
    </row>
    <row r="1259" spans="2:11" ht="12.75">
      <c r="B1259" s="186"/>
      <c r="H1259" s="5">
        <f>H1258-B1259</f>
        <v>0</v>
      </c>
      <c r="I1259" s="23">
        <f t="shared" si="83"/>
        <v>0</v>
      </c>
      <c r="K1259" s="2">
        <v>495</v>
      </c>
    </row>
    <row r="1260" spans="1:11" s="47" customFormat="1" ht="12.75">
      <c r="A1260" s="12"/>
      <c r="B1260" s="187">
        <f>+B1266+B1272+B1278+B1285+B1292+B1301</f>
        <v>66200</v>
      </c>
      <c r="C1260" s="51" t="s">
        <v>129</v>
      </c>
      <c r="D1260" s="54" t="s">
        <v>130</v>
      </c>
      <c r="E1260" s="51" t="s">
        <v>48</v>
      </c>
      <c r="F1260" s="52" t="s">
        <v>131</v>
      </c>
      <c r="G1260" s="53" t="s">
        <v>75</v>
      </c>
      <c r="H1260" s="44"/>
      <c r="I1260" s="46">
        <f t="shared" si="83"/>
        <v>133.73737373737373</v>
      </c>
      <c r="J1260" s="46"/>
      <c r="K1260" s="2">
        <v>495</v>
      </c>
    </row>
    <row r="1261" spans="2:11" ht="12.75">
      <c r="B1261" s="186"/>
      <c r="H1261" s="5">
        <f>H1260-B1261</f>
        <v>0</v>
      </c>
      <c r="I1261" s="23">
        <f t="shared" si="83"/>
        <v>0</v>
      </c>
      <c r="K1261" s="2">
        <v>495</v>
      </c>
    </row>
    <row r="1262" spans="2:11" ht="12.75">
      <c r="B1262" s="186">
        <v>2500</v>
      </c>
      <c r="C1262" s="13" t="s">
        <v>0</v>
      </c>
      <c r="D1262" s="1" t="s">
        <v>9</v>
      </c>
      <c r="E1262" s="1" t="s">
        <v>590</v>
      </c>
      <c r="F1262" s="248" t="s">
        <v>708</v>
      </c>
      <c r="G1262" s="28" t="s">
        <v>617</v>
      </c>
      <c r="H1262" s="5">
        <f>H1261-B1262</f>
        <v>-2500</v>
      </c>
      <c r="I1262" s="23">
        <f t="shared" si="83"/>
        <v>5.05050505050505</v>
      </c>
      <c r="J1262" s="23"/>
      <c r="K1262" s="2">
        <v>495</v>
      </c>
    </row>
    <row r="1263" spans="2:11" ht="12.75">
      <c r="B1263" s="186">
        <v>2500</v>
      </c>
      <c r="C1263" s="13" t="s">
        <v>0</v>
      </c>
      <c r="D1263" s="1" t="s">
        <v>9</v>
      </c>
      <c r="E1263" s="1" t="s">
        <v>590</v>
      </c>
      <c r="F1263" s="248" t="s">
        <v>709</v>
      </c>
      <c r="G1263" s="28" t="s">
        <v>518</v>
      </c>
      <c r="H1263" s="5">
        <f>H1262-B1263</f>
        <v>-5000</v>
      </c>
      <c r="I1263" s="23">
        <f t="shared" si="83"/>
        <v>5.05050505050505</v>
      </c>
      <c r="J1263" s="23"/>
      <c r="K1263" s="2">
        <v>495</v>
      </c>
    </row>
    <row r="1264" spans="2:11" ht="12.75">
      <c r="B1264" s="186">
        <v>2500</v>
      </c>
      <c r="C1264" s="13" t="s">
        <v>0</v>
      </c>
      <c r="D1264" s="1" t="s">
        <v>9</v>
      </c>
      <c r="E1264" s="1" t="s">
        <v>590</v>
      </c>
      <c r="F1264" s="248" t="s">
        <v>710</v>
      </c>
      <c r="G1264" s="28" t="s">
        <v>622</v>
      </c>
      <c r="H1264" s="5">
        <f>H1263-B1264</f>
        <v>-7500</v>
      </c>
      <c r="I1264" s="23">
        <f t="shared" si="83"/>
        <v>5.05050505050505</v>
      </c>
      <c r="J1264" s="23"/>
      <c r="K1264" s="2">
        <v>495</v>
      </c>
    </row>
    <row r="1265" spans="2:11" ht="12.75">
      <c r="B1265" s="186">
        <v>2500</v>
      </c>
      <c r="C1265" s="13" t="s">
        <v>0</v>
      </c>
      <c r="D1265" s="1" t="s">
        <v>9</v>
      </c>
      <c r="E1265" s="1" t="s">
        <v>590</v>
      </c>
      <c r="F1265" s="248" t="s">
        <v>711</v>
      </c>
      <c r="G1265" s="28" t="s">
        <v>625</v>
      </c>
      <c r="H1265" s="5">
        <f>H1264-B1265</f>
        <v>-10000</v>
      </c>
      <c r="I1265" s="23">
        <f t="shared" si="83"/>
        <v>5.05050505050505</v>
      </c>
      <c r="J1265" s="23"/>
      <c r="K1265" s="2">
        <v>495</v>
      </c>
    </row>
    <row r="1266" spans="1:11" s="47" customFormat="1" ht="12.75">
      <c r="A1266" s="12"/>
      <c r="B1266" s="187">
        <f>SUM(B1262:B1265)</f>
        <v>10000</v>
      </c>
      <c r="C1266" s="12" t="s">
        <v>0</v>
      </c>
      <c r="D1266" s="12"/>
      <c r="E1266" s="12"/>
      <c r="F1266" s="19"/>
      <c r="G1266" s="19"/>
      <c r="H1266" s="44">
        <v>0</v>
      </c>
      <c r="I1266" s="46">
        <f t="shared" si="83"/>
        <v>20.2020202020202</v>
      </c>
      <c r="K1266" s="2">
        <v>495</v>
      </c>
    </row>
    <row r="1267" spans="2:11" ht="12.75">
      <c r="B1267" s="186"/>
      <c r="H1267" s="5">
        <f>H1266-B1267</f>
        <v>0</v>
      </c>
      <c r="I1267" s="23">
        <f t="shared" si="83"/>
        <v>0</v>
      </c>
      <c r="K1267" s="2">
        <v>495</v>
      </c>
    </row>
    <row r="1268" spans="2:11" ht="12.75">
      <c r="B1268" s="186"/>
      <c r="H1268" s="5">
        <f>H1267-B1268</f>
        <v>0</v>
      </c>
      <c r="I1268" s="23">
        <f t="shared" si="83"/>
        <v>0</v>
      </c>
      <c r="K1268" s="2">
        <v>495</v>
      </c>
    </row>
    <row r="1269" spans="2:11" ht="12.75">
      <c r="B1269" s="186">
        <v>1200</v>
      </c>
      <c r="C1269" s="1" t="s">
        <v>69</v>
      </c>
      <c r="D1269" s="13" t="s">
        <v>9</v>
      </c>
      <c r="E1269" s="1" t="s">
        <v>67</v>
      </c>
      <c r="F1269" s="31" t="s">
        <v>712</v>
      </c>
      <c r="G1269" s="28" t="s">
        <v>518</v>
      </c>
      <c r="H1269" s="5">
        <f>H1268-B1269</f>
        <v>-1200</v>
      </c>
      <c r="I1269" s="23">
        <f t="shared" si="83"/>
        <v>2.4242424242424243</v>
      </c>
      <c r="K1269" s="2">
        <v>495</v>
      </c>
    </row>
    <row r="1270" spans="2:11" ht="12.75">
      <c r="B1270" s="186">
        <v>1200</v>
      </c>
      <c r="C1270" s="1" t="s">
        <v>69</v>
      </c>
      <c r="D1270" s="13" t="s">
        <v>9</v>
      </c>
      <c r="E1270" s="1" t="s">
        <v>67</v>
      </c>
      <c r="F1270" s="31" t="s">
        <v>712</v>
      </c>
      <c r="G1270" s="28" t="s">
        <v>622</v>
      </c>
      <c r="H1270" s="5">
        <f>H1269-B1270</f>
        <v>-2400</v>
      </c>
      <c r="I1270" s="23">
        <f t="shared" si="83"/>
        <v>2.4242424242424243</v>
      </c>
      <c r="K1270" s="2">
        <v>495</v>
      </c>
    </row>
    <row r="1271" spans="2:11" ht="12.75">
      <c r="B1271" s="186">
        <v>1200</v>
      </c>
      <c r="C1271" s="1" t="s">
        <v>69</v>
      </c>
      <c r="D1271" s="13" t="s">
        <v>9</v>
      </c>
      <c r="E1271" s="1" t="s">
        <v>67</v>
      </c>
      <c r="F1271" s="31" t="s">
        <v>712</v>
      </c>
      <c r="G1271" s="28" t="s">
        <v>625</v>
      </c>
      <c r="H1271" s="5">
        <f>H1270-B1271</f>
        <v>-3600</v>
      </c>
      <c r="I1271" s="23">
        <f t="shared" si="83"/>
        <v>2.4242424242424243</v>
      </c>
      <c r="K1271" s="2">
        <v>495</v>
      </c>
    </row>
    <row r="1272" spans="1:11" s="47" customFormat="1" ht="12.75">
      <c r="A1272" s="12"/>
      <c r="B1272" s="187">
        <f>SUM(B1269:B1271)</f>
        <v>3600</v>
      </c>
      <c r="C1272" s="12" t="s">
        <v>120</v>
      </c>
      <c r="D1272" s="12"/>
      <c r="E1272" s="12"/>
      <c r="F1272" s="19"/>
      <c r="G1272" s="19"/>
      <c r="H1272" s="44">
        <v>0</v>
      </c>
      <c r="I1272" s="46">
        <f t="shared" si="83"/>
        <v>7.2727272727272725</v>
      </c>
      <c r="K1272" s="2">
        <v>495</v>
      </c>
    </row>
    <row r="1273" spans="2:11" ht="12.75">
      <c r="B1273" s="186"/>
      <c r="H1273" s="5">
        <f>H1272-B1273</f>
        <v>0</v>
      </c>
      <c r="I1273" s="23">
        <f t="shared" si="83"/>
        <v>0</v>
      </c>
      <c r="K1273" s="2">
        <v>495</v>
      </c>
    </row>
    <row r="1274" spans="2:11" ht="12.75">
      <c r="B1274" s="186"/>
      <c r="H1274" s="5">
        <f>H1273-B1274</f>
        <v>0</v>
      </c>
      <c r="I1274" s="23">
        <f t="shared" si="83"/>
        <v>0</v>
      </c>
      <c r="K1274" s="2">
        <v>495</v>
      </c>
    </row>
    <row r="1275" spans="1:11" s="16" customFormat="1" ht="12.75">
      <c r="A1275" s="13"/>
      <c r="B1275" s="234">
        <v>3500</v>
      </c>
      <c r="C1275" s="13" t="s">
        <v>294</v>
      </c>
      <c r="D1275" s="13" t="s">
        <v>9</v>
      </c>
      <c r="E1275" s="13" t="s">
        <v>15</v>
      </c>
      <c r="F1275" s="31" t="s">
        <v>713</v>
      </c>
      <c r="G1275" s="31" t="s">
        <v>617</v>
      </c>
      <c r="H1275" s="30">
        <f>H1274-B1275</f>
        <v>-3500</v>
      </c>
      <c r="I1275" s="23">
        <f t="shared" si="83"/>
        <v>7.070707070707071</v>
      </c>
      <c r="K1275" s="2">
        <v>495</v>
      </c>
    </row>
    <row r="1276" spans="1:11" s="16" customFormat="1" ht="12.75">
      <c r="A1276" s="13"/>
      <c r="B1276" s="234">
        <v>1500</v>
      </c>
      <c r="C1276" s="13" t="s">
        <v>714</v>
      </c>
      <c r="D1276" s="13" t="s">
        <v>9</v>
      </c>
      <c r="E1276" s="13" t="s">
        <v>15</v>
      </c>
      <c r="F1276" s="31" t="s">
        <v>715</v>
      </c>
      <c r="G1276" s="31" t="s">
        <v>617</v>
      </c>
      <c r="H1276" s="30">
        <f>H1275-B1276</f>
        <v>-5000</v>
      </c>
      <c r="I1276" s="23">
        <f t="shared" si="83"/>
        <v>3.0303030303030303</v>
      </c>
      <c r="K1276" s="2">
        <v>495</v>
      </c>
    </row>
    <row r="1277" spans="2:11" ht="12.75">
      <c r="B1277" s="186">
        <v>5000</v>
      </c>
      <c r="C1277" s="1" t="s">
        <v>716</v>
      </c>
      <c r="D1277" s="13" t="s">
        <v>9</v>
      </c>
      <c r="E1277" s="1" t="s">
        <v>15</v>
      </c>
      <c r="F1277" s="31" t="s">
        <v>717</v>
      </c>
      <c r="G1277" s="28" t="s">
        <v>718</v>
      </c>
      <c r="H1277" s="5">
        <f>H1276-B1277</f>
        <v>-10000</v>
      </c>
      <c r="I1277" s="23">
        <f t="shared" si="83"/>
        <v>10.1010101010101</v>
      </c>
      <c r="K1277" s="2">
        <v>495</v>
      </c>
    </row>
    <row r="1278" spans="1:11" s="47" customFormat="1" ht="12.75">
      <c r="A1278" s="12"/>
      <c r="B1278" s="187">
        <f>SUM(B1275:B1277)</f>
        <v>10000</v>
      </c>
      <c r="C1278" s="12" t="s">
        <v>16</v>
      </c>
      <c r="D1278" s="12"/>
      <c r="E1278" s="12"/>
      <c r="F1278" s="19"/>
      <c r="G1278" s="19"/>
      <c r="H1278" s="44">
        <v>0</v>
      </c>
      <c r="I1278" s="46">
        <f t="shared" si="83"/>
        <v>20.2020202020202</v>
      </c>
      <c r="K1278" s="2">
        <v>495</v>
      </c>
    </row>
    <row r="1279" spans="2:11" ht="12.75">
      <c r="B1279" s="186"/>
      <c r="H1279" s="5">
        <f aca="true" t="shared" si="84" ref="H1279:H1284">H1278-B1279</f>
        <v>0</v>
      </c>
      <c r="I1279" s="23">
        <f t="shared" si="83"/>
        <v>0</v>
      </c>
      <c r="K1279" s="2">
        <v>495</v>
      </c>
    </row>
    <row r="1280" spans="1:11" s="16" customFormat="1" ht="12.75">
      <c r="A1280" s="13"/>
      <c r="B1280" s="234">
        <v>1300</v>
      </c>
      <c r="C1280" s="13" t="s">
        <v>17</v>
      </c>
      <c r="D1280" s="13" t="s">
        <v>9</v>
      </c>
      <c r="E1280" s="13" t="s">
        <v>18</v>
      </c>
      <c r="F1280" s="31" t="s">
        <v>712</v>
      </c>
      <c r="G1280" s="31" t="s">
        <v>617</v>
      </c>
      <c r="H1280" s="30">
        <f t="shared" si="84"/>
        <v>-1300</v>
      </c>
      <c r="I1280" s="23">
        <f t="shared" si="83"/>
        <v>2.6262626262626263</v>
      </c>
      <c r="K1280" s="2">
        <v>495</v>
      </c>
    </row>
    <row r="1281" spans="2:11" ht="12.75">
      <c r="B1281" s="186">
        <v>2000</v>
      </c>
      <c r="C1281" s="1" t="s">
        <v>17</v>
      </c>
      <c r="D1281" s="13" t="s">
        <v>9</v>
      </c>
      <c r="E1281" s="1" t="s">
        <v>18</v>
      </c>
      <c r="F1281" s="31" t="s">
        <v>712</v>
      </c>
      <c r="G1281" s="28" t="s">
        <v>518</v>
      </c>
      <c r="H1281" s="5">
        <f t="shared" si="84"/>
        <v>-3300</v>
      </c>
      <c r="I1281" s="23">
        <f t="shared" si="83"/>
        <v>4.040404040404041</v>
      </c>
      <c r="K1281" s="2">
        <v>495</v>
      </c>
    </row>
    <row r="1282" spans="2:11" ht="12.75">
      <c r="B1282" s="186">
        <v>2000</v>
      </c>
      <c r="C1282" s="1" t="s">
        <v>17</v>
      </c>
      <c r="D1282" s="13" t="s">
        <v>9</v>
      </c>
      <c r="E1282" s="1" t="s">
        <v>18</v>
      </c>
      <c r="F1282" s="31" t="s">
        <v>712</v>
      </c>
      <c r="G1282" s="28" t="s">
        <v>622</v>
      </c>
      <c r="H1282" s="5">
        <f t="shared" si="84"/>
        <v>-5300</v>
      </c>
      <c r="I1282" s="23">
        <f t="shared" si="83"/>
        <v>4.040404040404041</v>
      </c>
      <c r="K1282" s="2">
        <v>495</v>
      </c>
    </row>
    <row r="1283" spans="2:11" ht="12.75">
      <c r="B1283" s="186">
        <v>1500</v>
      </c>
      <c r="C1283" s="1" t="s">
        <v>17</v>
      </c>
      <c r="D1283" s="13" t="s">
        <v>9</v>
      </c>
      <c r="E1283" s="1" t="s">
        <v>18</v>
      </c>
      <c r="F1283" s="31" t="s">
        <v>712</v>
      </c>
      <c r="G1283" s="28" t="s">
        <v>625</v>
      </c>
      <c r="H1283" s="5">
        <f t="shared" si="84"/>
        <v>-6800</v>
      </c>
      <c r="I1283" s="23">
        <f t="shared" si="83"/>
        <v>3.0303030303030303</v>
      </c>
      <c r="K1283" s="2">
        <v>495</v>
      </c>
    </row>
    <row r="1284" spans="2:11" ht="12.75">
      <c r="B1284" s="186">
        <v>800</v>
      </c>
      <c r="C1284" s="1" t="s">
        <v>17</v>
      </c>
      <c r="D1284" s="13" t="s">
        <v>9</v>
      </c>
      <c r="E1284" s="1" t="s">
        <v>18</v>
      </c>
      <c r="F1284" s="31" t="s">
        <v>712</v>
      </c>
      <c r="G1284" s="28" t="s">
        <v>718</v>
      </c>
      <c r="H1284" s="5">
        <f t="shared" si="84"/>
        <v>-7600</v>
      </c>
      <c r="I1284" s="23">
        <f t="shared" si="83"/>
        <v>1.6161616161616161</v>
      </c>
      <c r="K1284" s="2">
        <v>495</v>
      </c>
    </row>
    <row r="1285" spans="1:11" s="47" customFormat="1" ht="12.75">
      <c r="A1285" s="12"/>
      <c r="B1285" s="187">
        <f>SUM(B1280:B1284)</f>
        <v>7600</v>
      </c>
      <c r="C1285" s="12"/>
      <c r="D1285" s="12"/>
      <c r="E1285" s="12" t="s">
        <v>18</v>
      </c>
      <c r="F1285" s="19"/>
      <c r="G1285" s="19"/>
      <c r="H1285" s="44">
        <v>0</v>
      </c>
      <c r="I1285" s="46">
        <f t="shared" si="83"/>
        <v>15.353535353535353</v>
      </c>
      <c r="K1285" s="2">
        <v>495</v>
      </c>
    </row>
    <row r="1286" spans="2:11" ht="12.75">
      <c r="B1286" s="186"/>
      <c r="H1286" s="5">
        <f aca="true" t="shared" si="85" ref="H1286:H1291">H1285-B1286</f>
        <v>0</v>
      </c>
      <c r="I1286" s="23">
        <f t="shared" si="83"/>
        <v>0</v>
      </c>
      <c r="K1286" s="2">
        <v>495</v>
      </c>
    </row>
    <row r="1287" spans="2:11" ht="12.75">
      <c r="B1287" s="186"/>
      <c r="H1287" s="5">
        <f t="shared" si="85"/>
        <v>0</v>
      </c>
      <c r="I1287" s="23">
        <f t="shared" si="83"/>
        <v>0</v>
      </c>
      <c r="K1287" s="2">
        <v>495</v>
      </c>
    </row>
    <row r="1288" spans="2:11" ht="12.75">
      <c r="B1288" s="186">
        <v>2000</v>
      </c>
      <c r="C1288" s="1" t="s">
        <v>20</v>
      </c>
      <c r="D1288" s="13" t="s">
        <v>9</v>
      </c>
      <c r="E1288" s="1" t="s">
        <v>15</v>
      </c>
      <c r="F1288" s="31" t="s">
        <v>712</v>
      </c>
      <c r="G1288" s="28" t="s">
        <v>617</v>
      </c>
      <c r="H1288" s="5">
        <f t="shared" si="85"/>
        <v>-2000</v>
      </c>
      <c r="I1288" s="23">
        <f t="shared" si="83"/>
        <v>4.040404040404041</v>
      </c>
      <c r="K1288" s="2">
        <v>495</v>
      </c>
    </row>
    <row r="1289" spans="2:11" ht="12.75">
      <c r="B1289" s="186">
        <v>2000</v>
      </c>
      <c r="C1289" s="1" t="s">
        <v>20</v>
      </c>
      <c r="D1289" s="13" t="s">
        <v>9</v>
      </c>
      <c r="E1289" s="1" t="s">
        <v>15</v>
      </c>
      <c r="F1289" s="31" t="s">
        <v>712</v>
      </c>
      <c r="G1289" s="28" t="s">
        <v>518</v>
      </c>
      <c r="H1289" s="5">
        <f t="shared" si="85"/>
        <v>-4000</v>
      </c>
      <c r="I1289" s="23">
        <f t="shared" si="83"/>
        <v>4.040404040404041</v>
      </c>
      <c r="K1289" s="2">
        <v>495</v>
      </c>
    </row>
    <row r="1290" spans="2:11" ht="12.75">
      <c r="B1290" s="186">
        <v>2000</v>
      </c>
      <c r="C1290" s="1" t="s">
        <v>20</v>
      </c>
      <c r="D1290" s="13" t="s">
        <v>9</v>
      </c>
      <c r="E1290" s="1" t="s">
        <v>15</v>
      </c>
      <c r="F1290" s="31" t="s">
        <v>712</v>
      </c>
      <c r="G1290" s="28" t="s">
        <v>622</v>
      </c>
      <c r="H1290" s="5">
        <f t="shared" si="85"/>
        <v>-6000</v>
      </c>
      <c r="I1290" s="23">
        <f t="shared" si="83"/>
        <v>4.040404040404041</v>
      </c>
      <c r="K1290" s="2">
        <v>495</v>
      </c>
    </row>
    <row r="1291" spans="2:11" ht="12.75">
      <c r="B1291" s="186">
        <v>2000</v>
      </c>
      <c r="C1291" s="1" t="s">
        <v>20</v>
      </c>
      <c r="D1291" s="13" t="s">
        <v>9</v>
      </c>
      <c r="E1291" s="1" t="s">
        <v>15</v>
      </c>
      <c r="F1291" s="31" t="s">
        <v>712</v>
      </c>
      <c r="G1291" s="28" t="s">
        <v>625</v>
      </c>
      <c r="H1291" s="5">
        <f t="shared" si="85"/>
        <v>-8000</v>
      </c>
      <c r="I1291" s="23">
        <f t="shared" si="83"/>
        <v>4.040404040404041</v>
      </c>
      <c r="K1291" s="2">
        <v>495</v>
      </c>
    </row>
    <row r="1292" spans="1:11" s="47" customFormat="1" ht="12.75">
      <c r="A1292" s="12"/>
      <c r="B1292" s="187">
        <f>SUM(B1288:B1291)</f>
        <v>8000</v>
      </c>
      <c r="C1292" s="12" t="s">
        <v>20</v>
      </c>
      <c r="D1292" s="12"/>
      <c r="E1292" s="12"/>
      <c r="F1292" s="19"/>
      <c r="G1292" s="19"/>
      <c r="H1292" s="44">
        <v>0</v>
      </c>
      <c r="I1292" s="46">
        <f t="shared" si="83"/>
        <v>16.161616161616163</v>
      </c>
      <c r="K1292" s="2">
        <v>495</v>
      </c>
    </row>
    <row r="1293" spans="2:11" ht="12.75">
      <c r="B1293" s="186"/>
      <c r="H1293" s="5">
        <f aca="true" t="shared" si="86" ref="H1293:H1300">H1292-B1293</f>
        <v>0</v>
      </c>
      <c r="I1293" s="23">
        <f t="shared" si="83"/>
        <v>0</v>
      </c>
      <c r="K1293" s="2">
        <v>495</v>
      </c>
    </row>
    <row r="1294" spans="2:11" ht="12.75">
      <c r="B1294" s="186"/>
      <c r="H1294" s="5">
        <f t="shared" si="86"/>
        <v>0</v>
      </c>
      <c r="I1294" s="23">
        <f t="shared" si="83"/>
        <v>0</v>
      </c>
      <c r="K1294" s="2">
        <v>495</v>
      </c>
    </row>
    <row r="1295" spans="2:11" ht="12.75">
      <c r="B1295" s="186">
        <v>10000</v>
      </c>
      <c r="C1295" s="1" t="s">
        <v>317</v>
      </c>
      <c r="D1295" s="13" t="s">
        <v>9</v>
      </c>
      <c r="E1295" s="1" t="s">
        <v>318</v>
      </c>
      <c r="F1295" s="31" t="s">
        <v>712</v>
      </c>
      <c r="G1295" s="28" t="s">
        <v>718</v>
      </c>
      <c r="H1295" s="5">
        <f t="shared" si="86"/>
        <v>-10000</v>
      </c>
      <c r="I1295" s="23">
        <f t="shared" si="83"/>
        <v>20.2020202020202</v>
      </c>
      <c r="K1295" s="2">
        <v>495</v>
      </c>
    </row>
    <row r="1296" spans="2:11" ht="12.75">
      <c r="B1296" s="186">
        <v>5000</v>
      </c>
      <c r="C1296" s="1" t="s">
        <v>317</v>
      </c>
      <c r="D1296" s="13" t="s">
        <v>9</v>
      </c>
      <c r="E1296" s="1" t="s">
        <v>318</v>
      </c>
      <c r="F1296" s="31" t="s">
        <v>712</v>
      </c>
      <c r="G1296" s="28" t="s">
        <v>718</v>
      </c>
      <c r="H1296" s="5">
        <f t="shared" si="86"/>
        <v>-15000</v>
      </c>
      <c r="I1296" s="23">
        <f t="shared" si="83"/>
        <v>10.1010101010101</v>
      </c>
      <c r="K1296" s="2">
        <v>495</v>
      </c>
    </row>
    <row r="1297" spans="2:11" ht="12.75">
      <c r="B1297" s="186">
        <v>5000</v>
      </c>
      <c r="C1297" s="1" t="s">
        <v>319</v>
      </c>
      <c r="D1297" s="13" t="s">
        <v>9</v>
      </c>
      <c r="E1297" s="1" t="s">
        <v>318</v>
      </c>
      <c r="F1297" s="31" t="s">
        <v>712</v>
      </c>
      <c r="G1297" s="28" t="s">
        <v>718</v>
      </c>
      <c r="H1297" s="5">
        <f t="shared" si="86"/>
        <v>-20000</v>
      </c>
      <c r="I1297" s="23">
        <f t="shared" si="83"/>
        <v>10.1010101010101</v>
      </c>
      <c r="J1297" s="16"/>
      <c r="K1297" s="2">
        <v>495</v>
      </c>
    </row>
    <row r="1298" spans="2:11" ht="12.75">
      <c r="B1298" s="186">
        <v>5000</v>
      </c>
      <c r="C1298" s="1" t="s">
        <v>319</v>
      </c>
      <c r="D1298" s="13" t="s">
        <v>9</v>
      </c>
      <c r="E1298" s="1" t="s">
        <v>318</v>
      </c>
      <c r="F1298" s="31" t="s">
        <v>712</v>
      </c>
      <c r="G1298" s="28" t="s">
        <v>718</v>
      </c>
      <c r="H1298" s="5">
        <f t="shared" si="86"/>
        <v>-25000</v>
      </c>
      <c r="I1298" s="23">
        <f t="shared" si="83"/>
        <v>10.1010101010101</v>
      </c>
      <c r="K1298" s="2">
        <v>495</v>
      </c>
    </row>
    <row r="1299" spans="1:11" s="16" customFormat="1" ht="12.75">
      <c r="A1299" s="13"/>
      <c r="B1299" s="234">
        <v>1000</v>
      </c>
      <c r="C1299" s="13" t="s">
        <v>319</v>
      </c>
      <c r="D1299" s="13" t="s">
        <v>9</v>
      </c>
      <c r="E1299" s="13" t="s">
        <v>318</v>
      </c>
      <c r="F1299" s="31" t="s">
        <v>712</v>
      </c>
      <c r="G1299" s="31" t="s">
        <v>518</v>
      </c>
      <c r="H1299" s="30">
        <f t="shared" si="86"/>
        <v>-26000</v>
      </c>
      <c r="I1299" s="23">
        <f t="shared" si="83"/>
        <v>2.0202020202020203</v>
      </c>
      <c r="K1299" s="43">
        <v>495</v>
      </c>
    </row>
    <row r="1300" spans="1:11" s="16" customFormat="1" ht="12.75">
      <c r="A1300" s="13"/>
      <c r="B1300" s="234">
        <v>1000</v>
      </c>
      <c r="C1300" s="13" t="s">
        <v>319</v>
      </c>
      <c r="D1300" s="13" t="s">
        <v>9</v>
      </c>
      <c r="E1300" s="13" t="s">
        <v>318</v>
      </c>
      <c r="F1300" s="31" t="s">
        <v>712</v>
      </c>
      <c r="G1300" s="31" t="s">
        <v>622</v>
      </c>
      <c r="H1300" s="30">
        <f t="shared" si="86"/>
        <v>-27000</v>
      </c>
      <c r="I1300" s="23">
        <f t="shared" si="83"/>
        <v>2.0202020202020203</v>
      </c>
      <c r="K1300" s="43">
        <v>495</v>
      </c>
    </row>
    <row r="1301" spans="1:11" s="47" customFormat="1" ht="12.75">
      <c r="A1301" s="12"/>
      <c r="B1301" s="187">
        <f>SUM(B1295:B1300)</f>
        <v>27000</v>
      </c>
      <c r="C1301" s="12"/>
      <c r="D1301" s="12"/>
      <c r="E1301" s="12" t="s">
        <v>318</v>
      </c>
      <c r="F1301" s="19"/>
      <c r="G1301" s="19"/>
      <c r="H1301" s="44">
        <v>0</v>
      </c>
      <c r="I1301" s="46">
        <f t="shared" si="83"/>
        <v>54.54545454545455</v>
      </c>
      <c r="K1301" s="2">
        <v>495</v>
      </c>
    </row>
    <row r="1302" spans="2:11" ht="12.75">
      <c r="B1302" s="186"/>
      <c r="H1302" s="5">
        <f aca="true" t="shared" si="87" ref="H1302:H1308">H1301-B1302</f>
        <v>0</v>
      </c>
      <c r="I1302" s="23">
        <f t="shared" si="83"/>
        <v>0</v>
      </c>
      <c r="K1302" s="2">
        <v>495</v>
      </c>
    </row>
    <row r="1303" spans="2:11" ht="12.75">
      <c r="B1303" s="186"/>
      <c r="H1303" s="5">
        <f t="shared" si="87"/>
        <v>0</v>
      </c>
      <c r="I1303" s="23">
        <f t="shared" si="83"/>
        <v>0</v>
      </c>
      <c r="K1303" s="2">
        <v>495</v>
      </c>
    </row>
    <row r="1304" spans="2:11" ht="12.75">
      <c r="B1304" s="234">
        <v>200000</v>
      </c>
      <c r="C1304" s="13" t="s">
        <v>257</v>
      </c>
      <c r="D1304" s="1" t="s">
        <v>9</v>
      </c>
      <c r="F1304" s="28" t="s">
        <v>719</v>
      </c>
      <c r="G1304" s="31" t="s">
        <v>345</v>
      </c>
      <c r="H1304" s="5">
        <f t="shared" si="87"/>
        <v>-200000</v>
      </c>
      <c r="I1304" s="23">
        <f t="shared" si="83"/>
        <v>404.04040404040404</v>
      </c>
      <c r="K1304" s="2">
        <v>495</v>
      </c>
    </row>
    <row r="1305" spans="2:11" ht="12.75">
      <c r="B1305" s="234">
        <v>130000</v>
      </c>
      <c r="C1305" s="1" t="s">
        <v>720</v>
      </c>
      <c r="D1305" s="1" t="s">
        <v>143</v>
      </c>
      <c r="E1305" s="13"/>
      <c r="F1305" s="28" t="s">
        <v>719</v>
      </c>
      <c r="G1305" s="31" t="s">
        <v>345</v>
      </c>
      <c r="H1305" s="5">
        <f t="shared" si="87"/>
        <v>-330000</v>
      </c>
      <c r="I1305" s="23">
        <f t="shared" si="83"/>
        <v>262.62626262626264</v>
      </c>
      <c r="K1305" s="2">
        <v>495</v>
      </c>
    </row>
    <row r="1306" spans="2:11" ht="12.75">
      <c r="B1306" s="234">
        <v>100000</v>
      </c>
      <c r="C1306" s="1" t="s">
        <v>721</v>
      </c>
      <c r="D1306" s="1" t="s">
        <v>143</v>
      </c>
      <c r="E1306" s="13" t="s">
        <v>722</v>
      </c>
      <c r="F1306" s="31" t="s">
        <v>723</v>
      </c>
      <c r="G1306" s="31" t="s">
        <v>345</v>
      </c>
      <c r="H1306" s="5">
        <f t="shared" si="87"/>
        <v>-430000</v>
      </c>
      <c r="I1306" s="23">
        <f t="shared" si="83"/>
        <v>202.02020202020202</v>
      </c>
      <c r="K1306" s="2">
        <v>495</v>
      </c>
    </row>
    <row r="1307" spans="2:11" ht="12.75">
      <c r="B1307" s="234">
        <v>45000</v>
      </c>
      <c r="C1307" s="1" t="s">
        <v>724</v>
      </c>
      <c r="D1307" s="1" t="s">
        <v>143</v>
      </c>
      <c r="E1307" s="13" t="s">
        <v>722</v>
      </c>
      <c r="F1307" s="31" t="s">
        <v>723</v>
      </c>
      <c r="G1307" s="31" t="s">
        <v>625</v>
      </c>
      <c r="H1307" s="5">
        <f t="shared" si="87"/>
        <v>-475000</v>
      </c>
      <c r="I1307" s="23">
        <f t="shared" si="83"/>
        <v>90.9090909090909</v>
      </c>
      <c r="K1307" s="2">
        <v>495</v>
      </c>
    </row>
    <row r="1308" spans="2:11" ht="12.75">
      <c r="B1308" s="234">
        <v>90000</v>
      </c>
      <c r="C1308" s="1" t="s">
        <v>725</v>
      </c>
      <c r="D1308" s="1" t="s">
        <v>143</v>
      </c>
      <c r="E1308" s="13" t="s">
        <v>722</v>
      </c>
      <c r="F1308" s="31" t="s">
        <v>723</v>
      </c>
      <c r="G1308" s="31" t="s">
        <v>625</v>
      </c>
      <c r="H1308" s="5">
        <f t="shared" si="87"/>
        <v>-565000</v>
      </c>
      <c r="I1308" s="23">
        <f t="shared" si="83"/>
        <v>181.8181818181818</v>
      </c>
      <c r="K1308" s="2">
        <v>495</v>
      </c>
    </row>
    <row r="1309" spans="1:11" s="47" customFormat="1" ht="12.75">
      <c r="A1309" s="12"/>
      <c r="B1309" s="187">
        <f>SUM(B1304:B1308)</f>
        <v>565000</v>
      </c>
      <c r="C1309" s="12" t="s">
        <v>144</v>
      </c>
      <c r="D1309" s="12"/>
      <c r="E1309" s="12"/>
      <c r="F1309" s="19"/>
      <c r="G1309" s="19"/>
      <c r="H1309" s="44">
        <v>0</v>
      </c>
      <c r="I1309" s="46">
        <f>+B1309/K1309</f>
        <v>1141.4141414141413</v>
      </c>
      <c r="K1309" s="2">
        <v>495</v>
      </c>
    </row>
    <row r="1310" spans="1:11" s="16" customFormat="1" ht="12.75">
      <c r="A1310" s="13"/>
      <c r="B1310" s="234"/>
      <c r="C1310" s="13"/>
      <c r="D1310" s="13"/>
      <c r="E1310" s="13"/>
      <c r="F1310" s="31"/>
      <c r="G1310" s="31"/>
      <c r="H1310" s="30"/>
      <c r="I1310" s="23">
        <f t="shared" si="83"/>
        <v>0</v>
      </c>
      <c r="K1310" s="2">
        <v>495</v>
      </c>
    </row>
    <row r="1311" spans="1:11" s="16" customFormat="1" ht="12.75">
      <c r="A1311" s="13"/>
      <c r="B1311" s="234"/>
      <c r="C1311" s="13"/>
      <c r="D1311" s="13"/>
      <c r="E1311" s="13"/>
      <c r="F1311" s="31"/>
      <c r="G1311" s="31"/>
      <c r="H1311" s="30"/>
      <c r="I1311" s="23">
        <f aca="true" t="shared" si="88" ref="I1311:I1317">+B1311/K1311</f>
        <v>0</v>
      </c>
      <c r="K1311" s="2">
        <v>495</v>
      </c>
    </row>
    <row r="1312" spans="1:11" s="16" customFormat="1" ht="12.75">
      <c r="A1312" s="13"/>
      <c r="B1312" s="234"/>
      <c r="C1312" s="13"/>
      <c r="D1312" s="13"/>
      <c r="E1312" s="13"/>
      <c r="F1312" s="31"/>
      <c r="G1312" s="31"/>
      <c r="H1312" s="30"/>
      <c r="I1312" s="23">
        <f t="shared" si="88"/>
        <v>0</v>
      </c>
      <c r="K1312" s="2">
        <v>495</v>
      </c>
    </row>
    <row r="1313" spans="2:11" ht="12.75">
      <c r="B1313" s="186"/>
      <c r="H1313" s="5">
        <f>H1309-B1313</f>
        <v>0</v>
      </c>
      <c r="I1313" s="42">
        <f t="shared" si="88"/>
        <v>0</v>
      </c>
      <c r="K1313" s="2">
        <v>495</v>
      </c>
    </row>
    <row r="1314" spans="1:11" s="73" customFormat="1" ht="13.5" thickBot="1">
      <c r="A1314" s="66"/>
      <c r="B1314" s="67">
        <f>+B1316+B1371+B1397</f>
        <v>531800</v>
      </c>
      <c r="C1314" s="68"/>
      <c r="D1314" s="69" t="s">
        <v>124</v>
      </c>
      <c r="E1314" s="66"/>
      <c r="F1314" s="70"/>
      <c r="G1314" s="70"/>
      <c r="H1314" s="71">
        <f>H1313-B1314</f>
        <v>-531800</v>
      </c>
      <c r="I1314" s="72">
        <f t="shared" si="88"/>
        <v>1074.3434343434344</v>
      </c>
      <c r="K1314" s="2">
        <v>495</v>
      </c>
    </row>
    <row r="1315" spans="2:11" ht="12.75">
      <c r="B1315" s="186"/>
      <c r="H1315" s="5">
        <v>0</v>
      </c>
      <c r="I1315" s="23">
        <f t="shared" si="88"/>
        <v>0</v>
      </c>
      <c r="K1315" s="2">
        <v>495</v>
      </c>
    </row>
    <row r="1316" spans="1:11" s="47" customFormat="1" ht="12.75">
      <c r="A1316" s="12"/>
      <c r="B1316" s="187">
        <f>+B1322+B1333+B1340+B1344+B1350+B1359+B1366</f>
        <v>174300</v>
      </c>
      <c r="C1316" s="51" t="s">
        <v>91</v>
      </c>
      <c r="D1316" s="54" t="s">
        <v>125</v>
      </c>
      <c r="E1316" s="51" t="s">
        <v>59</v>
      </c>
      <c r="F1316" s="52" t="s">
        <v>60</v>
      </c>
      <c r="G1316" s="53" t="s">
        <v>109</v>
      </c>
      <c r="H1316" s="44"/>
      <c r="I1316" s="46">
        <f t="shared" si="88"/>
        <v>352.1212121212121</v>
      </c>
      <c r="J1316" s="46"/>
      <c r="K1316" s="2">
        <v>495</v>
      </c>
    </row>
    <row r="1317" spans="2:11" ht="12.75">
      <c r="B1317" s="186"/>
      <c r="H1317" s="5">
        <f>H1316-B1317</f>
        <v>0</v>
      </c>
      <c r="I1317" s="23">
        <f t="shared" si="88"/>
        <v>0</v>
      </c>
      <c r="K1317" s="2">
        <v>495</v>
      </c>
    </row>
    <row r="1318" spans="2:11" ht="12.75">
      <c r="B1318" s="186">
        <v>7000</v>
      </c>
      <c r="C1318" s="13" t="s">
        <v>0</v>
      </c>
      <c r="D1318" s="1" t="s">
        <v>726</v>
      </c>
      <c r="E1318" s="1" t="s">
        <v>282</v>
      </c>
      <c r="F1318" s="248" t="s">
        <v>727</v>
      </c>
      <c r="G1318" s="28" t="s">
        <v>617</v>
      </c>
      <c r="H1318" s="5">
        <f>H1317-B1318</f>
        <v>-7000</v>
      </c>
      <c r="I1318" s="23">
        <v>14</v>
      </c>
      <c r="J1318" s="23"/>
      <c r="K1318" s="2">
        <v>495</v>
      </c>
    </row>
    <row r="1319" spans="2:11" ht="12.75">
      <c r="B1319" s="186">
        <v>7000</v>
      </c>
      <c r="C1319" s="13" t="s">
        <v>0</v>
      </c>
      <c r="D1319" s="1" t="s">
        <v>726</v>
      </c>
      <c r="E1319" s="1" t="s">
        <v>282</v>
      </c>
      <c r="F1319" s="248" t="s">
        <v>728</v>
      </c>
      <c r="G1319" s="28" t="s">
        <v>518</v>
      </c>
      <c r="H1319" s="5">
        <f>H1318-B1319</f>
        <v>-14000</v>
      </c>
      <c r="I1319" s="23">
        <v>14</v>
      </c>
      <c r="J1319" s="23"/>
      <c r="K1319" s="2">
        <v>495</v>
      </c>
    </row>
    <row r="1320" spans="2:11" ht="12.75">
      <c r="B1320" s="186">
        <v>4000</v>
      </c>
      <c r="C1320" s="13" t="s">
        <v>0</v>
      </c>
      <c r="D1320" s="1" t="s">
        <v>726</v>
      </c>
      <c r="E1320" s="1" t="s">
        <v>282</v>
      </c>
      <c r="F1320" s="248" t="s">
        <v>729</v>
      </c>
      <c r="G1320" s="28" t="s">
        <v>622</v>
      </c>
      <c r="H1320" s="5">
        <f>H1319-B1320</f>
        <v>-18000</v>
      </c>
      <c r="I1320" s="23">
        <v>8</v>
      </c>
      <c r="J1320" s="23"/>
      <c r="K1320" s="2">
        <v>495</v>
      </c>
    </row>
    <row r="1321" spans="2:11" ht="12.75">
      <c r="B1321" s="186">
        <v>5000</v>
      </c>
      <c r="C1321" s="13" t="s">
        <v>0</v>
      </c>
      <c r="D1321" s="1" t="s">
        <v>726</v>
      </c>
      <c r="E1321" s="1" t="s">
        <v>282</v>
      </c>
      <c r="F1321" s="248" t="s">
        <v>730</v>
      </c>
      <c r="G1321" s="28" t="s">
        <v>625</v>
      </c>
      <c r="H1321" s="5">
        <f>H1320-B1321</f>
        <v>-23000</v>
      </c>
      <c r="I1321" s="23">
        <v>10</v>
      </c>
      <c r="J1321" s="23"/>
      <c r="K1321" s="2">
        <v>495</v>
      </c>
    </row>
    <row r="1322" spans="1:11" s="47" customFormat="1" ht="12.75">
      <c r="A1322" s="12"/>
      <c r="B1322" s="187">
        <f>SUM(B1318:B1321)</f>
        <v>23000</v>
      </c>
      <c r="C1322" s="12" t="s">
        <v>0</v>
      </c>
      <c r="D1322" s="12"/>
      <c r="E1322" s="12"/>
      <c r="F1322" s="19"/>
      <c r="G1322" s="19"/>
      <c r="H1322" s="44">
        <v>0</v>
      </c>
      <c r="I1322" s="46">
        <f aca="true" t="shared" si="89" ref="I1322:I1346">+B1322/K1322</f>
        <v>46.464646464646464</v>
      </c>
      <c r="K1322" s="2">
        <v>495</v>
      </c>
    </row>
    <row r="1323" spans="2:11" ht="12.75">
      <c r="B1323" s="186"/>
      <c r="H1323" s="5">
        <f aca="true" t="shared" si="90" ref="H1323:H1332">H1322-B1323</f>
        <v>0</v>
      </c>
      <c r="I1323" s="23">
        <f t="shared" si="89"/>
        <v>0</v>
      </c>
      <c r="K1323" s="2">
        <v>495</v>
      </c>
    </row>
    <row r="1324" spans="2:11" ht="12.75">
      <c r="B1324" s="186"/>
      <c r="H1324" s="5">
        <f t="shared" si="90"/>
        <v>0</v>
      </c>
      <c r="I1324" s="23">
        <f t="shared" si="89"/>
        <v>0</v>
      </c>
      <c r="K1324" s="2">
        <v>495</v>
      </c>
    </row>
    <row r="1325" spans="2:11" ht="12.75">
      <c r="B1325" s="226">
        <v>1200</v>
      </c>
      <c r="C1325" s="1" t="s">
        <v>268</v>
      </c>
      <c r="D1325" s="13" t="s">
        <v>726</v>
      </c>
      <c r="E1325" s="1" t="s">
        <v>15</v>
      </c>
      <c r="F1325" s="28" t="s">
        <v>731</v>
      </c>
      <c r="G1325" s="28" t="s">
        <v>518</v>
      </c>
      <c r="H1325" s="5">
        <f t="shared" si="90"/>
        <v>-1200</v>
      </c>
      <c r="I1325" s="23">
        <f t="shared" si="89"/>
        <v>2.4242424242424243</v>
      </c>
      <c r="K1325" s="2">
        <v>495</v>
      </c>
    </row>
    <row r="1326" spans="2:11" ht="12.75">
      <c r="B1326" s="226">
        <v>1200</v>
      </c>
      <c r="C1326" s="1" t="s">
        <v>270</v>
      </c>
      <c r="D1326" s="13" t="s">
        <v>726</v>
      </c>
      <c r="E1326" s="1" t="s">
        <v>15</v>
      </c>
      <c r="F1326" s="28" t="s">
        <v>731</v>
      </c>
      <c r="G1326" s="28" t="s">
        <v>518</v>
      </c>
      <c r="H1326" s="5">
        <f t="shared" si="90"/>
        <v>-2400</v>
      </c>
      <c r="I1326" s="23">
        <f t="shared" si="89"/>
        <v>2.4242424242424243</v>
      </c>
      <c r="K1326" s="2">
        <v>495</v>
      </c>
    </row>
    <row r="1327" spans="2:11" ht="12.75">
      <c r="B1327" s="226">
        <v>1200</v>
      </c>
      <c r="C1327" s="1" t="s">
        <v>268</v>
      </c>
      <c r="D1327" s="13" t="s">
        <v>726</v>
      </c>
      <c r="E1327" s="1" t="s">
        <v>15</v>
      </c>
      <c r="F1327" s="28" t="s">
        <v>731</v>
      </c>
      <c r="G1327" s="28" t="s">
        <v>622</v>
      </c>
      <c r="H1327" s="5">
        <f t="shared" si="90"/>
        <v>-3600</v>
      </c>
      <c r="I1327" s="23">
        <f t="shared" si="89"/>
        <v>2.4242424242424243</v>
      </c>
      <c r="K1327" s="2">
        <v>495</v>
      </c>
    </row>
    <row r="1328" spans="2:11" ht="12.75">
      <c r="B1328" s="226">
        <v>20000</v>
      </c>
      <c r="C1328" s="1" t="s">
        <v>732</v>
      </c>
      <c r="D1328" s="13" t="s">
        <v>726</v>
      </c>
      <c r="E1328" s="1" t="s">
        <v>15</v>
      </c>
      <c r="F1328" s="37" t="s">
        <v>733</v>
      </c>
      <c r="G1328" s="28" t="s">
        <v>622</v>
      </c>
      <c r="H1328" s="5">
        <f>H1327-B1328</f>
        <v>-23600</v>
      </c>
      <c r="I1328" s="23">
        <f t="shared" si="89"/>
        <v>40.4040404040404</v>
      </c>
      <c r="K1328" s="2">
        <v>495</v>
      </c>
    </row>
    <row r="1329" spans="2:11" ht="12.75">
      <c r="B1329" s="226">
        <v>1500</v>
      </c>
      <c r="C1329" s="1" t="s">
        <v>732</v>
      </c>
      <c r="D1329" s="13" t="s">
        <v>726</v>
      </c>
      <c r="E1329" s="1" t="s">
        <v>15</v>
      </c>
      <c r="F1329" s="28" t="s">
        <v>731</v>
      </c>
      <c r="G1329" s="28" t="s">
        <v>625</v>
      </c>
      <c r="H1329" s="5">
        <f t="shared" si="90"/>
        <v>-25100</v>
      </c>
      <c r="I1329" s="23">
        <f t="shared" si="89"/>
        <v>3.0303030303030303</v>
      </c>
      <c r="K1329" s="2">
        <v>495</v>
      </c>
    </row>
    <row r="1330" spans="2:11" ht="12.75">
      <c r="B1330" s="226">
        <v>1500</v>
      </c>
      <c r="C1330" s="1" t="s">
        <v>732</v>
      </c>
      <c r="D1330" s="13" t="s">
        <v>726</v>
      </c>
      <c r="E1330" s="1" t="s">
        <v>15</v>
      </c>
      <c r="F1330" s="28" t="s">
        <v>731</v>
      </c>
      <c r="G1330" s="28" t="s">
        <v>625</v>
      </c>
      <c r="H1330" s="5">
        <f t="shared" si="90"/>
        <v>-26600</v>
      </c>
      <c r="I1330" s="23">
        <f t="shared" si="89"/>
        <v>3.0303030303030303</v>
      </c>
      <c r="K1330" s="2">
        <v>495</v>
      </c>
    </row>
    <row r="1331" spans="2:11" ht="12.75">
      <c r="B1331" s="226">
        <v>1500</v>
      </c>
      <c r="C1331" s="1" t="s">
        <v>734</v>
      </c>
      <c r="D1331" s="13" t="s">
        <v>726</v>
      </c>
      <c r="E1331" s="1" t="s">
        <v>15</v>
      </c>
      <c r="F1331" s="28" t="s">
        <v>731</v>
      </c>
      <c r="G1331" s="28" t="s">
        <v>625</v>
      </c>
      <c r="H1331" s="5">
        <f t="shared" si="90"/>
        <v>-28100</v>
      </c>
      <c r="I1331" s="23">
        <f t="shared" si="89"/>
        <v>3.0303030303030303</v>
      </c>
      <c r="K1331" s="2">
        <v>495</v>
      </c>
    </row>
    <row r="1332" spans="2:11" ht="12.75">
      <c r="B1332" s="226">
        <v>1500</v>
      </c>
      <c r="C1332" s="1" t="s">
        <v>734</v>
      </c>
      <c r="D1332" s="13" t="s">
        <v>726</v>
      </c>
      <c r="E1332" s="1" t="s">
        <v>15</v>
      </c>
      <c r="F1332" s="28" t="s">
        <v>731</v>
      </c>
      <c r="G1332" s="28" t="s">
        <v>625</v>
      </c>
      <c r="H1332" s="5">
        <f t="shared" si="90"/>
        <v>-29600</v>
      </c>
      <c r="I1332" s="23">
        <f t="shared" si="89"/>
        <v>3.0303030303030303</v>
      </c>
      <c r="K1332" s="2">
        <v>495</v>
      </c>
    </row>
    <row r="1333" spans="1:11" s="47" customFormat="1" ht="12.75">
      <c r="A1333" s="12"/>
      <c r="B1333" s="229">
        <f>SUM(B1325:B1332)</f>
        <v>29600</v>
      </c>
      <c r="C1333" s="12" t="s">
        <v>16</v>
      </c>
      <c r="D1333" s="12"/>
      <c r="E1333" s="12"/>
      <c r="F1333" s="19"/>
      <c r="G1333" s="19"/>
      <c r="H1333" s="44">
        <v>0</v>
      </c>
      <c r="I1333" s="46">
        <f t="shared" si="89"/>
        <v>59.7979797979798</v>
      </c>
      <c r="K1333" s="2">
        <v>495</v>
      </c>
    </row>
    <row r="1334" spans="2:11" ht="12.75">
      <c r="B1334" s="226"/>
      <c r="H1334" s="5">
        <f aca="true" t="shared" si="91" ref="H1334:H1339">H1333-B1334</f>
        <v>0</v>
      </c>
      <c r="I1334" s="23">
        <f>+B1334/K1334</f>
        <v>0</v>
      </c>
      <c r="K1334" s="2">
        <v>495</v>
      </c>
    </row>
    <row r="1335" spans="2:11" ht="12.75">
      <c r="B1335" s="226"/>
      <c r="H1335" s="5">
        <f t="shared" si="91"/>
        <v>0</v>
      </c>
      <c r="I1335" s="23">
        <f t="shared" si="89"/>
        <v>0</v>
      </c>
      <c r="K1335" s="2">
        <v>495</v>
      </c>
    </row>
    <row r="1336" spans="2:11" ht="12.75">
      <c r="B1336" s="226">
        <v>800</v>
      </c>
      <c r="C1336" s="1" t="s">
        <v>17</v>
      </c>
      <c r="D1336" s="13" t="s">
        <v>726</v>
      </c>
      <c r="E1336" s="1" t="s">
        <v>18</v>
      </c>
      <c r="F1336" s="28" t="s">
        <v>731</v>
      </c>
      <c r="G1336" s="28" t="s">
        <v>518</v>
      </c>
      <c r="H1336" s="5">
        <f t="shared" si="91"/>
        <v>-800</v>
      </c>
      <c r="I1336" s="23">
        <f t="shared" si="89"/>
        <v>1.6161616161616161</v>
      </c>
      <c r="K1336" s="2">
        <v>495</v>
      </c>
    </row>
    <row r="1337" spans="2:11" ht="12.75">
      <c r="B1337" s="226">
        <v>7000</v>
      </c>
      <c r="C1337" s="1" t="s">
        <v>735</v>
      </c>
      <c r="D1337" s="13" t="s">
        <v>726</v>
      </c>
      <c r="E1337" s="1" t="s">
        <v>18</v>
      </c>
      <c r="F1337" s="252" t="s">
        <v>736</v>
      </c>
      <c r="G1337" s="28" t="s">
        <v>518</v>
      </c>
      <c r="H1337" s="5">
        <f>H1336-B1337</f>
        <v>-7800</v>
      </c>
      <c r="I1337" s="23">
        <f>+B1337/K1337</f>
        <v>14.141414141414142</v>
      </c>
      <c r="K1337" s="2">
        <v>495</v>
      </c>
    </row>
    <row r="1338" spans="2:11" ht="12.75">
      <c r="B1338" s="226">
        <v>1300</v>
      </c>
      <c r="C1338" s="1" t="s">
        <v>17</v>
      </c>
      <c r="D1338" s="13" t="s">
        <v>726</v>
      </c>
      <c r="E1338" s="1" t="s">
        <v>18</v>
      </c>
      <c r="F1338" s="28" t="s">
        <v>731</v>
      </c>
      <c r="G1338" s="28" t="s">
        <v>622</v>
      </c>
      <c r="H1338" s="5">
        <f t="shared" si="91"/>
        <v>-9100</v>
      </c>
      <c r="I1338" s="23">
        <f>+B1338/K1338</f>
        <v>2.6262626262626263</v>
      </c>
      <c r="K1338" s="2">
        <v>495</v>
      </c>
    </row>
    <row r="1339" spans="2:11" ht="12.75">
      <c r="B1339" s="226">
        <v>1600</v>
      </c>
      <c r="C1339" s="1" t="s">
        <v>17</v>
      </c>
      <c r="D1339" s="13" t="s">
        <v>726</v>
      </c>
      <c r="E1339" s="1" t="s">
        <v>18</v>
      </c>
      <c r="F1339" s="28" t="s">
        <v>731</v>
      </c>
      <c r="G1339" s="28" t="s">
        <v>625</v>
      </c>
      <c r="H1339" s="5">
        <f t="shared" si="91"/>
        <v>-10700</v>
      </c>
      <c r="I1339" s="23">
        <f>+B1339/K1339</f>
        <v>3.2323232323232323</v>
      </c>
      <c r="K1339" s="2">
        <v>495</v>
      </c>
    </row>
    <row r="1340" spans="1:11" s="47" customFormat="1" ht="12.75">
      <c r="A1340" s="12"/>
      <c r="B1340" s="229">
        <f>SUM(B1336:B1339)</f>
        <v>10700</v>
      </c>
      <c r="C1340" s="12"/>
      <c r="D1340" s="12"/>
      <c r="E1340" s="12" t="s">
        <v>18</v>
      </c>
      <c r="F1340" s="19"/>
      <c r="G1340" s="19"/>
      <c r="H1340" s="44">
        <v>0</v>
      </c>
      <c r="I1340" s="46">
        <f>+B1340/K1340</f>
        <v>21.616161616161616</v>
      </c>
      <c r="K1340" s="2">
        <v>495</v>
      </c>
    </row>
    <row r="1341" spans="2:11" ht="12.75">
      <c r="B1341" s="226"/>
      <c r="H1341" s="5">
        <f>H1340-B1341</f>
        <v>0</v>
      </c>
      <c r="I1341" s="23">
        <f>+B1341/K1341</f>
        <v>0</v>
      </c>
      <c r="K1341" s="2">
        <v>495</v>
      </c>
    </row>
    <row r="1342" spans="2:11" ht="12.75">
      <c r="B1342" s="226"/>
      <c r="H1342" s="5">
        <f>H1341-B1342</f>
        <v>0</v>
      </c>
      <c r="I1342" s="23">
        <f t="shared" si="89"/>
        <v>0</v>
      </c>
      <c r="K1342" s="2">
        <v>495</v>
      </c>
    </row>
    <row r="1343" spans="2:11" ht="12.75">
      <c r="B1343" s="226">
        <v>5000</v>
      </c>
      <c r="C1343" s="1" t="s">
        <v>19</v>
      </c>
      <c r="D1343" s="13" t="s">
        <v>726</v>
      </c>
      <c r="E1343" s="1" t="s">
        <v>15</v>
      </c>
      <c r="F1343" s="37" t="s">
        <v>737</v>
      </c>
      <c r="G1343" s="28" t="s">
        <v>622</v>
      </c>
      <c r="H1343" s="5">
        <f>H1342-B1343</f>
        <v>-5000</v>
      </c>
      <c r="I1343" s="23">
        <f>+B1343/K1343</f>
        <v>10.1010101010101</v>
      </c>
      <c r="K1343" s="2">
        <v>495</v>
      </c>
    </row>
    <row r="1344" spans="1:11" s="47" customFormat="1" ht="12.75">
      <c r="A1344" s="12"/>
      <c r="B1344" s="229">
        <f>SUM(B1343)</f>
        <v>5000</v>
      </c>
      <c r="C1344" s="12" t="s">
        <v>19</v>
      </c>
      <c r="D1344" s="12"/>
      <c r="E1344" s="12"/>
      <c r="F1344" s="19"/>
      <c r="G1344" s="19"/>
      <c r="H1344" s="44">
        <v>0</v>
      </c>
      <c r="I1344" s="46">
        <f>+B1344/K1344</f>
        <v>10.1010101010101</v>
      </c>
      <c r="K1344" s="2">
        <v>495</v>
      </c>
    </row>
    <row r="1345" spans="2:11" ht="12.75">
      <c r="B1345" s="226"/>
      <c r="H1345" s="5">
        <f>H1344-B1345</f>
        <v>0</v>
      </c>
      <c r="I1345" s="23">
        <f t="shared" si="89"/>
        <v>0</v>
      </c>
      <c r="K1345" s="2">
        <v>495</v>
      </c>
    </row>
    <row r="1346" spans="2:11" ht="12.75">
      <c r="B1346" s="226"/>
      <c r="H1346" s="5">
        <f>H1345-B1346</f>
        <v>0</v>
      </c>
      <c r="I1346" s="23">
        <f t="shared" si="89"/>
        <v>0</v>
      </c>
      <c r="K1346" s="2">
        <v>495</v>
      </c>
    </row>
    <row r="1347" spans="2:11" ht="12.75">
      <c r="B1347" s="226">
        <v>2000</v>
      </c>
      <c r="C1347" s="13" t="s">
        <v>20</v>
      </c>
      <c r="D1347" s="13" t="s">
        <v>726</v>
      </c>
      <c r="E1347" s="1" t="s">
        <v>15</v>
      </c>
      <c r="F1347" s="28" t="s">
        <v>731</v>
      </c>
      <c r="G1347" s="28" t="s">
        <v>518</v>
      </c>
      <c r="H1347" s="5">
        <f>H1346-B1347</f>
        <v>-2000</v>
      </c>
      <c r="I1347" s="23">
        <f aca="true" t="shared" si="92" ref="I1347:I1378">+B1347/K1347</f>
        <v>4.040404040404041</v>
      </c>
      <c r="K1347" s="2">
        <v>495</v>
      </c>
    </row>
    <row r="1348" spans="2:11" ht="12.75">
      <c r="B1348" s="226">
        <v>2000</v>
      </c>
      <c r="C1348" s="1" t="s">
        <v>20</v>
      </c>
      <c r="D1348" s="13" t="s">
        <v>726</v>
      </c>
      <c r="E1348" s="1" t="s">
        <v>15</v>
      </c>
      <c r="F1348" s="28" t="s">
        <v>731</v>
      </c>
      <c r="G1348" s="28" t="s">
        <v>622</v>
      </c>
      <c r="H1348" s="5">
        <f>H1347-B1348</f>
        <v>-4000</v>
      </c>
      <c r="I1348" s="23">
        <f t="shared" si="92"/>
        <v>4.040404040404041</v>
      </c>
      <c r="K1348" s="2">
        <v>495</v>
      </c>
    </row>
    <row r="1349" spans="2:11" ht="12.75">
      <c r="B1349" s="226">
        <v>2000</v>
      </c>
      <c r="C1349" s="1" t="s">
        <v>20</v>
      </c>
      <c r="D1349" s="13" t="s">
        <v>726</v>
      </c>
      <c r="E1349" s="1" t="s">
        <v>15</v>
      </c>
      <c r="F1349" s="28" t="s">
        <v>731</v>
      </c>
      <c r="G1349" s="28" t="s">
        <v>625</v>
      </c>
      <c r="H1349" s="5">
        <f>H1348-B1349</f>
        <v>-6000</v>
      </c>
      <c r="I1349" s="23">
        <f t="shared" si="92"/>
        <v>4.040404040404041</v>
      </c>
      <c r="K1349" s="2">
        <v>495</v>
      </c>
    </row>
    <row r="1350" spans="1:11" s="47" customFormat="1" ht="12.75">
      <c r="A1350" s="12"/>
      <c r="B1350" s="229">
        <f>SUM(B1347:B1349)</f>
        <v>6000</v>
      </c>
      <c r="C1350" s="12" t="s">
        <v>20</v>
      </c>
      <c r="D1350" s="12"/>
      <c r="E1350" s="12"/>
      <c r="F1350" s="19"/>
      <c r="G1350" s="19"/>
      <c r="H1350" s="44">
        <v>0</v>
      </c>
      <c r="I1350" s="46">
        <f t="shared" si="92"/>
        <v>12.121212121212121</v>
      </c>
      <c r="K1350" s="2">
        <v>495</v>
      </c>
    </row>
    <row r="1351" spans="2:11" ht="12.75">
      <c r="B1351" s="186"/>
      <c r="H1351" s="5">
        <f aca="true" t="shared" si="93" ref="H1351:H1358">H1350-B1351</f>
        <v>0</v>
      </c>
      <c r="I1351" s="23">
        <f t="shared" si="92"/>
        <v>0</v>
      </c>
      <c r="K1351" s="2">
        <v>495</v>
      </c>
    </row>
    <row r="1352" spans="2:11" ht="12.75">
      <c r="B1352" s="186"/>
      <c r="H1352" s="5">
        <f t="shared" si="93"/>
        <v>0</v>
      </c>
      <c r="I1352" s="23">
        <f t="shared" si="92"/>
        <v>0</v>
      </c>
      <c r="K1352" s="2">
        <v>495</v>
      </c>
    </row>
    <row r="1353" spans="2:11" ht="12.75">
      <c r="B1353" s="186">
        <v>10000</v>
      </c>
      <c r="C1353" s="13" t="s">
        <v>319</v>
      </c>
      <c r="D1353" s="13" t="s">
        <v>726</v>
      </c>
      <c r="E1353" s="1" t="s">
        <v>318</v>
      </c>
      <c r="F1353" s="252" t="s">
        <v>738</v>
      </c>
      <c r="G1353" s="28" t="s">
        <v>518</v>
      </c>
      <c r="H1353" s="5">
        <f t="shared" si="93"/>
        <v>-10000</v>
      </c>
      <c r="I1353" s="23">
        <f t="shared" si="92"/>
        <v>20.2020202020202</v>
      </c>
      <c r="K1353" s="2">
        <v>495</v>
      </c>
    </row>
    <row r="1354" spans="2:11" ht="12.75">
      <c r="B1354" s="186">
        <v>10000</v>
      </c>
      <c r="C1354" s="13" t="s">
        <v>319</v>
      </c>
      <c r="D1354" s="13" t="s">
        <v>726</v>
      </c>
      <c r="E1354" s="1" t="s">
        <v>318</v>
      </c>
      <c r="F1354" s="252" t="s">
        <v>739</v>
      </c>
      <c r="G1354" s="28" t="s">
        <v>518</v>
      </c>
      <c r="H1354" s="5">
        <f t="shared" si="93"/>
        <v>-20000</v>
      </c>
      <c r="I1354" s="23">
        <f t="shared" si="92"/>
        <v>20.2020202020202</v>
      </c>
      <c r="K1354" s="2">
        <v>495</v>
      </c>
    </row>
    <row r="1355" spans="2:11" ht="12.75">
      <c r="B1355" s="186">
        <v>10000</v>
      </c>
      <c r="C1355" s="13" t="s">
        <v>319</v>
      </c>
      <c r="D1355" s="13" t="s">
        <v>726</v>
      </c>
      <c r="E1355" s="1" t="s">
        <v>318</v>
      </c>
      <c r="F1355" s="252" t="s">
        <v>740</v>
      </c>
      <c r="G1355" s="28" t="s">
        <v>622</v>
      </c>
      <c r="H1355" s="5">
        <f t="shared" si="93"/>
        <v>-30000</v>
      </c>
      <c r="I1355" s="23">
        <f t="shared" si="92"/>
        <v>20.2020202020202</v>
      </c>
      <c r="K1355" s="2">
        <v>495</v>
      </c>
    </row>
    <row r="1356" spans="2:11" ht="12.75">
      <c r="B1356" s="186">
        <v>10000</v>
      </c>
      <c r="C1356" s="13" t="s">
        <v>319</v>
      </c>
      <c r="D1356" s="13" t="s">
        <v>726</v>
      </c>
      <c r="E1356" s="1" t="s">
        <v>318</v>
      </c>
      <c r="F1356" s="252" t="s">
        <v>741</v>
      </c>
      <c r="G1356" s="28" t="s">
        <v>622</v>
      </c>
      <c r="H1356" s="5">
        <f t="shared" si="93"/>
        <v>-40000</v>
      </c>
      <c r="I1356" s="23">
        <f t="shared" si="92"/>
        <v>20.2020202020202</v>
      </c>
      <c r="K1356" s="2">
        <v>495</v>
      </c>
    </row>
    <row r="1357" spans="2:11" ht="12.75">
      <c r="B1357" s="186">
        <v>10000</v>
      </c>
      <c r="C1357" s="13" t="s">
        <v>319</v>
      </c>
      <c r="D1357" s="13" t="s">
        <v>726</v>
      </c>
      <c r="E1357" s="1" t="s">
        <v>318</v>
      </c>
      <c r="F1357" s="252" t="s">
        <v>742</v>
      </c>
      <c r="G1357" s="28" t="s">
        <v>625</v>
      </c>
      <c r="H1357" s="5">
        <f t="shared" si="93"/>
        <v>-50000</v>
      </c>
      <c r="I1357" s="23">
        <f t="shared" si="92"/>
        <v>20.2020202020202</v>
      </c>
      <c r="K1357" s="2">
        <v>495</v>
      </c>
    </row>
    <row r="1358" spans="2:11" ht="12.75">
      <c r="B1358" s="186">
        <v>10000</v>
      </c>
      <c r="C1358" s="13" t="s">
        <v>319</v>
      </c>
      <c r="D1358" s="13" t="s">
        <v>726</v>
      </c>
      <c r="E1358" s="1" t="s">
        <v>318</v>
      </c>
      <c r="F1358" s="252" t="s">
        <v>743</v>
      </c>
      <c r="G1358" s="28" t="s">
        <v>625</v>
      </c>
      <c r="H1358" s="5">
        <f t="shared" si="93"/>
        <v>-60000</v>
      </c>
      <c r="I1358" s="23">
        <f t="shared" si="92"/>
        <v>20.2020202020202</v>
      </c>
      <c r="K1358" s="2">
        <v>495</v>
      </c>
    </row>
    <row r="1359" spans="1:11" s="47" customFormat="1" ht="12.75">
      <c r="A1359" s="12"/>
      <c r="B1359" s="187">
        <f>SUM(B1353:B1358)</f>
        <v>60000</v>
      </c>
      <c r="C1359" s="12"/>
      <c r="D1359" s="12"/>
      <c r="E1359" s="12" t="s">
        <v>318</v>
      </c>
      <c r="F1359" s="19"/>
      <c r="G1359" s="19"/>
      <c r="H1359" s="44">
        <v>0</v>
      </c>
      <c r="I1359" s="46">
        <f t="shared" si="92"/>
        <v>121.21212121212122</v>
      </c>
      <c r="K1359" s="2">
        <v>495</v>
      </c>
    </row>
    <row r="1360" spans="2:11" ht="12.75">
      <c r="B1360" s="186"/>
      <c r="H1360" s="5">
        <f aca="true" t="shared" si="94" ref="H1360:H1365">H1359-B1360</f>
        <v>0</v>
      </c>
      <c r="I1360" s="23">
        <f t="shared" si="92"/>
        <v>0</v>
      </c>
      <c r="K1360" s="2">
        <v>495</v>
      </c>
    </row>
    <row r="1361" spans="2:11" ht="12.75">
      <c r="B1361" s="186"/>
      <c r="H1361" s="5">
        <f t="shared" si="94"/>
        <v>0</v>
      </c>
      <c r="I1361" s="23">
        <f t="shared" si="92"/>
        <v>0</v>
      </c>
      <c r="K1361" s="2">
        <v>495</v>
      </c>
    </row>
    <row r="1362" spans="2:11" ht="12.75">
      <c r="B1362" s="186">
        <v>10000</v>
      </c>
      <c r="C1362" s="13" t="s">
        <v>744</v>
      </c>
      <c r="D1362" s="13" t="s">
        <v>726</v>
      </c>
      <c r="E1362" s="1" t="s">
        <v>745</v>
      </c>
      <c r="F1362" s="252" t="s">
        <v>746</v>
      </c>
      <c r="G1362" s="28" t="s">
        <v>518</v>
      </c>
      <c r="H1362" s="5">
        <f t="shared" si="94"/>
        <v>-10000</v>
      </c>
      <c r="I1362" s="23">
        <f t="shared" si="92"/>
        <v>20.2020202020202</v>
      </c>
      <c r="K1362" s="2">
        <v>495</v>
      </c>
    </row>
    <row r="1363" spans="2:11" ht="12.75">
      <c r="B1363" s="186">
        <v>10000</v>
      </c>
      <c r="C1363" s="13" t="s">
        <v>744</v>
      </c>
      <c r="D1363" s="13" t="s">
        <v>726</v>
      </c>
      <c r="E1363" s="1" t="s">
        <v>745</v>
      </c>
      <c r="F1363" s="252" t="s">
        <v>747</v>
      </c>
      <c r="G1363" s="28" t="s">
        <v>518</v>
      </c>
      <c r="H1363" s="5">
        <f t="shared" si="94"/>
        <v>-20000</v>
      </c>
      <c r="I1363" s="23">
        <f t="shared" si="92"/>
        <v>20.2020202020202</v>
      </c>
      <c r="K1363" s="2">
        <v>495</v>
      </c>
    </row>
    <row r="1364" spans="2:11" ht="12.75">
      <c r="B1364" s="186">
        <v>10000</v>
      </c>
      <c r="C1364" s="13" t="s">
        <v>744</v>
      </c>
      <c r="D1364" s="13" t="s">
        <v>726</v>
      </c>
      <c r="E1364" s="1" t="s">
        <v>745</v>
      </c>
      <c r="F1364" s="252" t="s">
        <v>748</v>
      </c>
      <c r="G1364" s="28" t="s">
        <v>518</v>
      </c>
      <c r="H1364" s="5">
        <f t="shared" si="94"/>
        <v>-30000</v>
      </c>
      <c r="I1364" s="23">
        <f t="shared" si="92"/>
        <v>20.2020202020202</v>
      </c>
      <c r="K1364" s="2">
        <v>495</v>
      </c>
    </row>
    <row r="1365" spans="2:11" ht="12.75">
      <c r="B1365" s="186">
        <v>10000</v>
      </c>
      <c r="C1365" s="13" t="s">
        <v>744</v>
      </c>
      <c r="D1365" s="13" t="s">
        <v>726</v>
      </c>
      <c r="E1365" s="1" t="s">
        <v>745</v>
      </c>
      <c r="F1365" s="252" t="s">
        <v>749</v>
      </c>
      <c r="G1365" s="28" t="s">
        <v>518</v>
      </c>
      <c r="H1365" s="5">
        <f t="shared" si="94"/>
        <v>-40000</v>
      </c>
      <c r="I1365" s="23">
        <f t="shared" si="92"/>
        <v>20.2020202020202</v>
      </c>
      <c r="K1365" s="2">
        <v>495</v>
      </c>
    </row>
    <row r="1366" spans="1:11" s="47" customFormat="1" ht="12.75">
      <c r="A1366" s="12"/>
      <c r="B1366" s="187">
        <f>SUM(B1362:B1365)</f>
        <v>40000</v>
      </c>
      <c r="C1366" s="12"/>
      <c r="D1366" s="12"/>
      <c r="E1366" s="12" t="s">
        <v>750</v>
      </c>
      <c r="F1366" s="19"/>
      <c r="G1366" s="19"/>
      <c r="H1366" s="44">
        <v>0</v>
      </c>
      <c r="I1366" s="46">
        <f t="shared" si="92"/>
        <v>80.8080808080808</v>
      </c>
      <c r="K1366" s="2">
        <v>495</v>
      </c>
    </row>
    <row r="1367" spans="2:11" ht="12.75">
      <c r="B1367" s="186"/>
      <c r="H1367" s="5">
        <f>H1366-B1367</f>
        <v>0</v>
      </c>
      <c r="I1367" s="23">
        <f t="shared" si="92"/>
        <v>0</v>
      </c>
      <c r="K1367" s="2">
        <v>495</v>
      </c>
    </row>
    <row r="1368" spans="2:11" ht="12.75">
      <c r="B1368" s="186"/>
      <c r="H1368" s="5">
        <f>H1367-B1368</f>
        <v>0</v>
      </c>
      <c r="I1368" s="23">
        <f t="shared" si="92"/>
        <v>0</v>
      </c>
      <c r="K1368" s="2">
        <v>495</v>
      </c>
    </row>
    <row r="1369" spans="2:11" ht="12.75">
      <c r="B1369" s="186"/>
      <c r="H1369" s="5">
        <f>H1368-B1369</f>
        <v>0</v>
      </c>
      <c r="I1369" s="23">
        <f t="shared" si="92"/>
        <v>0</v>
      </c>
      <c r="K1369" s="2">
        <v>495</v>
      </c>
    </row>
    <row r="1370" spans="2:11" ht="12.75">
      <c r="B1370" s="186"/>
      <c r="E1370" s="1" t="s">
        <v>751</v>
      </c>
      <c r="H1370" s="5">
        <f>H1369-B1370</f>
        <v>0</v>
      </c>
      <c r="I1370" s="23">
        <f t="shared" si="92"/>
        <v>0</v>
      </c>
      <c r="K1370" s="2">
        <v>495</v>
      </c>
    </row>
    <row r="1371" spans="1:11" s="47" customFormat="1" ht="12.75">
      <c r="A1371" s="12"/>
      <c r="B1371" s="187">
        <f>+B1376+B1380+B1385+B1392</f>
        <v>87500</v>
      </c>
      <c r="C1371" s="51" t="s">
        <v>106</v>
      </c>
      <c r="D1371" s="54" t="s">
        <v>126</v>
      </c>
      <c r="E1371" s="51" t="s">
        <v>54</v>
      </c>
      <c r="F1371" s="52" t="s">
        <v>108</v>
      </c>
      <c r="G1371" s="53" t="s">
        <v>109</v>
      </c>
      <c r="H1371" s="44"/>
      <c r="I1371" s="46">
        <f t="shared" si="92"/>
        <v>176.76767676767676</v>
      </c>
      <c r="J1371" s="46"/>
      <c r="K1371" s="2">
        <v>495</v>
      </c>
    </row>
    <row r="1372" spans="2:11" ht="12.75">
      <c r="B1372" s="186"/>
      <c r="H1372" s="5">
        <f>H1371-B1372</f>
        <v>0</v>
      </c>
      <c r="I1372" s="23">
        <f t="shared" si="92"/>
        <v>0</v>
      </c>
      <c r="K1372" s="2">
        <v>495</v>
      </c>
    </row>
    <row r="1373" spans="2:11" ht="12.75">
      <c r="B1373" s="186">
        <v>5000</v>
      </c>
      <c r="C1373" s="13" t="s">
        <v>0</v>
      </c>
      <c r="D1373" s="1" t="s">
        <v>726</v>
      </c>
      <c r="E1373" s="1" t="s">
        <v>282</v>
      </c>
      <c r="F1373" s="248" t="s">
        <v>752</v>
      </c>
      <c r="G1373" s="28" t="s">
        <v>500</v>
      </c>
      <c r="H1373" s="5">
        <f>H1372-B1373</f>
        <v>-5000</v>
      </c>
      <c r="I1373" s="23">
        <f t="shared" si="92"/>
        <v>10.1010101010101</v>
      </c>
      <c r="J1373" s="23"/>
      <c r="K1373" s="2">
        <v>495</v>
      </c>
    </row>
    <row r="1374" spans="2:11" ht="12.75">
      <c r="B1374" s="186">
        <v>3000</v>
      </c>
      <c r="C1374" s="13" t="s">
        <v>0</v>
      </c>
      <c r="D1374" s="1" t="s">
        <v>726</v>
      </c>
      <c r="E1374" s="1" t="s">
        <v>282</v>
      </c>
      <c r="F1374" s="248" t="s">
        <v>753</v>
      </c>
      <c r="G1374" s="28" t="s">
        <v>256</v>
      </c>
      <c r="H1374" s="5">
        <f>H1373-B1374</f>
        <v>-8000</v>
      </c>
      <c r="I1374" s="23">
        <f t="shared" si="92"/>
        <v>6.0606060606060606</v>
      </c>
      <c r="J1374" s="23"/>
      <c r="K1374" s="2">
        <v>495</v>
      </c>
    </row>
    <row r="1375" spans="2:11" ht="12.75">
      <c r="B1375" s="186">
        <v>12000</v>
      </c>
      <c r="C1375" s="13" t="s">
        <v>0</v>
      </c>
      <c r="D1375" s="1" t="s">
        <v>726</v>
      </c>
      <c r="E1375" s="1" t="s">
        <v>282</v>
      </c>
      <c r="F1375" s="248" t="s">
        <v>754</v>
      </c>
      <c r="G1375" s="28" t="s">
        <v>260</v>
      </c>
      <c r="H1375" s="5">
        <f>H1374-B1375</f>
        <v>-20000</v>
      </c>
      <c r="I1375" s="23">
        <f t="shared" si="92"/>
        <v>24.242424242424242</v>
      </c>
      <c r="J1375" s="23"/>
      <c r="K1375" s="2">
        <v>495</v>
      </c>
    </row>
    <row r="1376" spans="1:11" s="47" customFormat="1" ht="12.75">
      <c r="A1376" s="12"/>
      <c r="B1376" s="187">
        <f>SUM(B1373:B1375)</f>
        <v>20000</v>
      </c>
      <c r="C1376" s="12" t="s">
        <v>0</v>
      </c>
      <c r="D1376" s="12"/>
      <c r="E1376" s="12"/>
      <c r="F1376" s="19"/>
      <c r="G1376" s="19"/>
      <c r="H1376" s="44">
        <v>0</v>
      </c>
      <c r="I1376" s="46">
        <f t="shared" si="92"/>
        <v>40.4040404040404</v>
      </c>
      <c r="K1376" s="2">
        <v>495</v>
      </c>
    </row>
    <row r="1377" spans="2:11" ht="12.75">
      <c r="B1377" s="186"/>
      <c r="H1377" s="5">
        <f>H1376-B1377</f>
        <v>0</v>
      </c>
      <c r="I1377" s="23">
        <f t="shared" si="92"/>
        <v>0</v>
      </c>
      <c r="K1377" s="2">
        <v>495</v>
      </c>
    </row>
    <row r="1378" spans="2:11" ht="12.75">
      <c r="B1378" s="186"/>
      <c r="H1378" s="5">
        <f>H1377-B1378</f>
        <v>0</v>
      </c>
      <c r="I1378" s="23">
        <f t="shared" si="92"/>
        <v>0</v>
      </c>
      <c r="K1378" s="2">
        <v>495</v>
      </c>
    </row>
    <row r="1379" spans="2:11" ht="12.75">
      <c r="B1379" s="186">
        <v>7500</v>
      </c>
      <c r="C1379" s="1" t="s">
        <v>735</v>
      </c>
      <c r="D1379" s="13" t="s">
        <v>726</v>
      </c>
      <c r="E1379" s="1" t="s">
        <v>18</v>
      </c>
      <c r="F1379" s="252" t="s">
        <v>755</v>
      </c>
      <c r="G1379" s="28" t="s">
        <v>260</v>
      </c>
      <c r="H1379" s="5">
        <f>H1378-B1379</f>
        <v>-7500</v>
      </c>
      <c r="I1379" s="23">
        <f aca="true" t="shared" si="95" ref="I1379:I1413">+B1379/K1379</f>
        <v>15.151515151515152</v>
      </c>
      <c r="K1379" s="2">
        <v>495</v>
      </c>
    </row>
    <row r="1380" spans="1:11" s="47" customFormat="1" ht="12.75">
      <c r="A1380" s="12"/>
      <c r="B1380" s="261">
        <f>SUM(B1379)</f>
        <v>7500</v>
      </c>
      <c r="C1380" s="12"/>
      <c r="D1380" s="12"/>
      <c r="E1380" s="12" t="s">
        <v>18</v>
      </c>
      <c r="F1380" s="19"/>
      <c r="G1380" s="19"/>
      <c r="H1380" s="44">
        <v>0</v>
      </c>
      <c r="I1380" s="46">
        <f t="shared" si="95"/>
        <v>15.151515151515152</v>
      </c>
      <c r="K1380" s="2">
        <v>495</v>
      </c>
    </row>
    <row r="1381" spans="2:11" ht="12.75">
      <c r="B1381" s="254"/>
      <c r="H1381" s="5">
        <f>H1380-B1381</f>
        <v>0</v>
      </c>
      <c r="I1381" s="23">
        <f t="shared" si="95"/>
        <v>0</v>
      </c>
      <c r="K1381" s="2">
        <v>495</v>
      </c>
    </row>
    <row r="1382" spans="2:11" ht="12.75">
      <c r="B1382" s="186"/>
      <c r="H1382" s="5">
        <f>H1381-B1382</f>
        <v>0</v>
      </c>
      <c r="I1382" s="23">
        <f t="shared" si="95"/>
        <v>0</v>
      </c>
      <c r="K1382" s="2">
        <v>495</v>
      </c>
    </row>
    <row r="1383" spans="2:11" ht="12.75">
      <c r="B1383" s="186">
        <v>10000</v>
      </c>
      <c r="C1383" s="13" t="s">
        <v>319</v>
      </c>
      <c r="D1383" s="13" t="s">
        <v>726</v>
      </c>
      <c r="E1383" s="1" t="s">
        <v>318</v>
      </c>
      <c r="F1383" s="252" t="s">
        <v>756</v>
      </c>
      <c r="G1383" s="28" t="s">
        <v>260</v>
      </c>
      <c r="H1383" s="5">
        <f>H1382-B1383</f>
        <v>-10000</v>
      </c>
      <c r="I1383" s="23">
        <f t="shared" si="95"/>
        <v>20.2020202020202</v>
      </c>
      <c r="K1383" s="2">
        <v>495</v>
      </c>
    </row>
    <row r="1384" spans="2:11" ht="12.75">
      <c r="B1384" s="186">
        <v>10000</v>
      </c>
      <c r="C1384" s="13" t="s">
        <v>319</v>
      </c>
      <c r="D1384" s="13" t="s">
        <v>726</v>
      </c>
      <c r="E1384" s="1" t="s">
        <v>318</v>
      </c>
      <c r="F1384" s="252" t="s">
        <v>757</v>
      </c>
      <c r="G1384" s="28" t="s">
        <v>260</v>
      </c>
      <c r="H1384" s="5">
        <f>H1383-B1384</f>
        <v>-20000</v>
      </c>
      <c r="I1384" s="23">
        <f t="shared" si="95"/>
        <v>20.2020202020202</v>
      </c>
      <c r="K1384" s="2">
        <v>495</v>
      </c>
    </row>
    <row r="1385" spans="1:11" s="47" customFormat="1" ht="12.75">
      <c r="A1385" s="12"/>
      <c r="B1385" s="187">
        <f>SUM(B1383:B1384)</f>
        <v>20000</v>
      </c>
      <c r="C1385" s="12"/>
      <c r="D1385" s="12"/>
      <c r="E1385" s="12" t="s">
        <v>318</v>
      </c>
      <c r="F1385" s="19"/>
      <c r="G1385" s="19"/>
      <c r="H1385" s="44">
        <v>0</v>
      </c>
      <c r="I1385" s="46">
        <f t="shared" si="95"/>
        <v>40.4040404040404</v>
      </c>
      <c r="K1385" s="2">
        <v>495</v>
      </c>
    </row>
    <row r="1386" spans="2:11" ht="12.75">
      <c r="B1386" s="186"/>
      <c r="H1386" s="5">
        <f aca="true" t="shared" si="96" ref="H1386:H1391">H1385-B1386</f>
        <v>0</v>
      </c>
      <c r="I1386" s="23">
        <f t="shared" si="95"/>
        <v>0</v>
      </c>
      <c r="K1386" s="2">
        <v>495</v>
      </c>
    </row>
    <row r="1387" spans="2:11" ht="12.75">
      <c r="B1387" s="186"/>
      <c r="H1387" s="5">
        <f t="shared" si="96"/>
        <v>0</v>
      </c>
      <c r="I1387" s="23">
        <f t="shared" si="95"/>
        <v>0</v>
      </c>
      <c r="K1387" s="2">
        <v>495</v>
      </c>
    </row>
    <row r="1388" spans="2:11" ht="12.75">
      <c r="B1388" s="186">
        <v>10000</v>
      </c>
      <c r="C1388" s="13" t="s">
        <v>744</v>
      </c>
      <c r="D1388" s="13" t="s">
        <v>726</v>
      </c>
      <c r="E1388" s="1" t="s">
        <v>745</v>
      </c>
      <c r="F1388" s="252" t="s">
        <v>758</v>
      </c>
      <c r="G1388" s="28" t="s">
        <v>260</v>
      </c>
      <c r="H1388" s="5">
        <f t="shared" si="96"/>
        <v>-10000</v>
      </c>
      <c r="I1388" s="23">
        <f t="shared" si="95"/>
        <v>20.2020202020202</v>
      </c>
      <c r="K1388" s="2">
        <v>495</v>
      </c>
    </row>
    <row r="1389" spans="2:11" ht="12.75">
      <c r="B1389" s="186">
        <v>10000</v>
      </c>
      <c r="C1389" s="13" t="s">
        <v>744</v>
      </c>
      <c r="D1389" s="13" t="s">
        <v>726</v>
      </c>
      <c r="E1389" s="1" t="s">
        <v>745</v>
      </c>
      <c r="F1389" s="252" t="s">
        <v>759</v>
      </c>
      <c r="G1389" s="28" t="s">
        <v>260</v>
      </c>
      <c r="H1389" s="5">
        <f t="shared" si="96"/>
        <v>-20000</v>
      </c>
      <c r="I1389" s="23">
        <f t="shared" si="95"/>
        <v>20.2020202020202</v>
      </c>
      <c r="K1389" s="2">
        <v>495</v>
      </c>
    </row>
    <row r="1390" spans="2:11" ht="12.75">
      <c r="B1390" s="186">
        <v>10000</v>
      </c>
      <c r="C1390" s="13" t="s">
        <v>744</v>
      </c>
      <c r="D1390" s="13" t="s">
        <v>726</v>
      </c>
      <c r="E1390" s="1" t="s">
        <v>745</v>
      </c>
      <c r="F1390" s="252" t="s">
        <v>760</v>
      </c>
      <c r="G1390" s="28" t="s">
        <v>260</v>
      </c>
      <c r="H1390" s="5">
        <f t="shared" si="96"/>
        <v>-30000</v>
      </c>
      <c r="I1390" s="23">
        <f t="shared" si="95"/>
        <v>20.2020202020202</v>
      </c>
      <c r="K1390" s="2">
        <v>495</v>
      </c>
    </row>
    <row r="1391" spans="2:11" ht="12.75">
      <c r="B1391" s="186">
        <v>10000</v>
      </c>
      <c r="C1391" s="13" t="s">
        <v>744</v>
      </c>
      <c r="D1391" s="13" t="s">
        <v>726</v>
      </c>
      <c r="E1391" s="1" t="s">
        <v>745</v>
      </c>
      <c r="F1391" s="252" t="s">
        <v>761</v>
      </c>
      <c r="G1391" s="28" t="s">
        <v>260</v>
      </c>
      <c r="H1391" s="5">
        <f t="shared" si="96"/>
        <v>-40000</v>
      </c>
      <c r="I1391" s="23">
        <f t="shared" si="95"/>
        <v>20.2020202020202</v>
      </c>
      <c r="K1391" s="2">
        <v>495</v>
      </c>
    </row>
    <row r="1392" spans="1:11" s="47" customFormat="1" ht="12.75">
      <c r="A1392" s="12"/>
      <c r="B1392" s="187">
        <f>SUM(B1388:B1391)</f>
        <v>40000</v>
      </c>
      <c r="C1392" s="12"/>
      <c r="D1392" s="12"/>
      <c r="E1392" s="12" t="s">
        <v>750</v>
      </c>
      <c r="F1392" s="19"/>
      <c r="G1392" s="19"/>
      <c r="H1392" s="44">
        <v>0</v>
      </c>
      <c r="I1392" s="46">
        <f t="shared" si="95"/>
        <v>80.8080808080808</v>
      </c>
      <c r="K1392" s="2">
        <v>495</v>
      </c>
    </row>
    <row r="1393" spans="2:11" ht="12.75">
      <c r="B1393" s="186"/>
      <c r="H1393" s="5">
        <f>H1392-B1393</f>
        <v>0</v>
      </c>
      <c r="I1393" s="23">
        <f t="shared" si="95"/>
        <v>0</v>
      </c>
      <c r="K1393" s="2">
        <v>495</v>
      </c>
    </row>
    <row r="1394" spans="2:11" ht="12.75">
      <c r="B1394" s="186"/>
      <c r="H1394" s="5">
        <f>H1393-B1394</f>
        <v>0</v>
      </c>
      <c r="I1394" s="23">
        <f t="shared" si="95"/>
        <v>0</v>
      </c>
      <c r="K1394" s="2">
        <v>495</v>
      </c>
    </row>
    <row r="1395" spans="2:11" ht="12.75">
      <c r="B1395" s="234">
        <v>90000</v>
      </c>
      <c r="C1395" s="1" t="s">
        <v>762</v>
      </c>
      <c r="D1395" s="1" t="s">
        <v>763</v>
      </c>
      <c r="F1395" s="28" t="s">
        <v>719</v>
      </c>
      <c r="G1395" s="31" t="s">
        <v>345</v>
      </c>
      <c r="H1395" s="5">
        <f>H1394-B1395</f>
        <v>-90000</v>
      </c>
      <c r="I1395" s="23">
        <f t="shared" si="95"/>
        <v>181.8181818181818</v>
      </c>
      <c r="K1395" s="2">
        <v>495</v>
      </c>
    </row>
    <row r="1396" spans="2:11" ht="12.75">
      <c r="B1396" s="234">
        <v>180000</v>
      </c>
      <c r="C1396" s="1" t="s">
        <v>764</v>
      </c>
      <c r="D1396" s="1" t="s">
        <v>763</v>
      </c>
      <c r="F1396" s="28" t="s">
        <v>719</v>
      </c>
      <c r="G1396" s="31" t="s">
        <v>345</v>
      </c>
      <c r="H1396" s="5">
        <f>H1395-B1396</f>
        <v>-270000</v>
      </c>
      <c r="I1396" s="23">
        <f t="shared" si="95"/>
        <v>363.6363636363636</v>
      </c>
      <c r="K1396" s="2">
        <v>495</v>
      </c>
    </row>
    <row r="1397" spans="1:11" s="47" customFormat="1" ht="12.75">
      <c r="A1397" s="12"/>
      <c r="B1397" s="187">
        <f>SUM(B1395:B1396)</f>
        <v>270000</v>
      </c>
      <c r="C1397" s="12" t="s">
        <v>144</v>
      </c>
      <c r="D1397" s="12"/>
      <c r="E1397" s="12"/>
      <c r="F1397" s="19"/>
      <c r="G1397" s="19"/>
      <c r="H1397" s="44">
        <v>0</v>
      </c>
      <c r="I1397" s="46">
        <f t="shared" si="95"/>
        <v>545.4545454545455</v>
      </c>
      <c r="K1397" s="2">
        <v>495</v>
      </c>
    </row>
    <row r="1398" spans="2:11" ht="12.75">
      <c r="B1398" s="8"/>
      <c r="H1398" s="5">
        <f>H1397-B1398</f>
        <v>0</v>
      </c>
      <c r="I1398" s="23">
        <f t="shared" si="95"/>
        <v>0</v>
      </c>
      <c r="K1398" s="2">
        <v>495</v>
      </c>
    </row>
    <row r="1399" spans="2:11" ht="12.75">
      <c r="B1399" s="8"/>
      <c r="H1399" s="5">
        <f>H1398-B1399</f>
        <v>0</v>
      </c>
      <c r="I1399" s="23">
        <f t="shared" si="95"/>
        <v>0</v>
      </c>
      <c r="K1399" s="2">
        <v>495</v>
      </c>
    </row>
    <row r="1400" spans="2:11" ht="12.75">
      <c r="B1400" s="8"/>
      <c r="H1400" s="5">
        <f>H1399-B1400</f>
        <v>0</v>
      </c>
      <c r="I1400" s="23">
        <f t="shared" si="95"/>
        <v>0</v>
      </c>
      <c r="K1400" s="2">
        <v>495</v>
      </c>
    </row>
    <row r="1401" spans="8:11" ht="12.75">
      <c r="H1401" s="5">
        <f>H1400-B1401</f>
        <v>0</v>
      </c>
      <c r="I1401" s="23">
        <f t="shared" si="95"/>
        <v>0</v>
      </c>
      <c r="K1401" s="2">
        <v>495</v>
      </c>
    </row>
    <row r="1402" spans="1:11" s="73" customFormat="1" ht="13.5" thickBot="1">
      <c r="A1402" s="66"/>
      <c r="B1402" s="67">
        <f>+B1506+B1510+B1514+B1555+B1651+B1678+B1712+B1725+B1731+B1736+B1740+B1750</f>
        <v>1518965</v>
      </c>
      <c r="C1402" s="68"/>
      <c r="D1402" s="69" t="s">
        <v>145</v>
      </c>
      <c r="E1402" s="66"/>
      <c r="F1402" s="70"/>
      <c r="G1402" s="70"/>
      <c r="H1402" s="71">
        <f>H1401-B1402</f>
        <v>-1518965</v>
      </c>
      <c r="I1402" s="72">
        <f t="shared" si="95"/>
        <v>3068.6161616161617</v>
      </c>
      <c r="K1402" s="2">
        <v>495</v>
      </c>
    </row>
    <row r="1403" spans="2:11" ht="12.75">
      <c r="B1403" s="226"/>
      <c r="H1403" s="5">
        <v>0</v>
      </c>
      <c r="I1403" s="23">
        <f t="shared" si="95"/>
        <v>0</v>
      </c>
      <c r="K1403" s="2">
        <v>495</v>
      </c>
    </row>
    <row r="1404" spans="2:12" ht="12.75">
      <c r="B1404" s="227"/>
      <c r="C1404" s="39"/>
      <c r="D1404" s="39"/>
      <c r="E1404" s="39"/>
      <c r="G1404" s="40"/>
      <c r="H1404" s="5">
        <f aca="true" t="shared" si="97" ref="H1404:H1435">H1403-B1404</f>
        <v>0</v>
      </c>
      <c r="I1404" s="23">
        <f t="shared" si="95"/>
        <v>0</v>
      </c>
      <c r="J1404" s="38"/>
      <c r="K1404" s="2">
        <v>495</v>
      </c>
      <c r="L1404" s="41">
        <v>500</v>
      </c>
    </row>
    <row r="1405" spans="2:11" ht="12.75">
      <c r="B1405" s="226">
        <v>8000</v>
      </c>
      <c r="C1405" s="34" t="s">
        <v>0</v>
      </c>
      <c r="D1405" s="1" t="s">
        <v>146</v>
      </c>
      <c r="E1405" s="1" t="s">
        <v>765</v>
      </c>
      <c r="F1405" s="248" t="s">
        <v>766</v>
      </c>
      <c r="G1405" s="28" t="s">
        <v>10</v>
      </c>
      <c r="H1405" s="5">
        <f t="shared" si="97"/>
        <v>-8000</v>
      </c>
      <c r="I1405" s="23">
        <f t="shared" si="95"/>
        <v>16.161616161616163</v>
      </c>
      <c r="J1405" s="23"/>
      <c r="K1405" s="2">
        <v>495</v>
      </c>
    </row>
    <row r="1406" spans="2:11" ht="12.75">
      <c r="B1406" s="226">
        <v>5000</v>
      </c>
      <c r="C1406" s="34" t="s">
        <v>0</v>
      </c>
      <c r="D1406" s="1" t="s">
        <v>146</v>
      </c>
      <c r="E1406" s="1" t="s">
        <v>765</v>
      </c>
      <c r="F1406" s="248" t="s">
        <v>767</v>
      </c>
      <c r="G1406" s="28" t="s">
        <v>11</v>
      </c>
      <c r="H1406" s="5">
        <f t="shared" si="97"/>
        <v>-13000</v>
      </c>
      <c r="I1406" s="23">
        <f t="shared" si="95"/>
        <v>10.1010101010101</v>
      </c>
      <c r="J1406" s="23"/>
      <c r="K1406" s="2">
        <v>495</v>
      </c>
    </row>
    <row r="1407" spans="2:11" ht="12.75">
      <c r="B1407" s="226">
        <v>5000</v>
      </c>
      <c r="C1407" s="34" t="s">
        <v>0</v>
      </c>
      <c r="D1407" s="1" t="s">
        <v>146</v>
      </c>
      <c r="E1407" s="1" t="s">
        <v>765</v>
      </c>
      <c r="F1407" s="248" t="s">
        <v>768</v>
      </c>
      <c r="G1407" s="28" t="s">
        <v>12</v>
      </c>
      <c r="H1407" s="5">
        <f t="shared" si="97"/>
        <v>-18000</v>
      </c>
      <c r="I1407" s="23">
        <f t="shared" si="95"/>
        <v>10.1010101010101</v>
      </c>
      <c r="J1407" s="23"/>
      <c r="K1407" s="2">
        <v>495</v>
      </c>
    </row>
    <row r="1408" spans="2:11" ht="12.75">
      <c r="B1408" s="226">
        <v>8000</v>
      </c>
      <c r="C1408" s="13" t="s">
        <v>0</v>
      </c>
      <c r="D1408" s="1" t="s">
        <v>146</v>
      </c>
      <c r="E1408" s="1" t="s">
        <v>765</v>
      </c>
      <c r="F1408" s="248" t="s">
        <v>769</v>
      </c>
      <c r="G1408" s="28" t="s">
        <v>14</v>
      </c>
      <c r="H1408" s="5">
        <f t="shared" si="97"/>
        <v>-26000</v>
      </c>
      <c r="I1408" s="23">
        <f t="shared" si="95"/>
        <v>16.161616161616163</v>
      </c>
      <c r="J1408" s="23"/>
      <c r="K1408" s="2">
        <v>495</v>
      </c>
    </row>
    <row r="1409" spans="2:11" ht="12.75">
      <c r="B1409" s="226">
        <v>9000</v>
      </c>
      <c r="C1409" s="13" t="s">
        <v>0</v>
      </c>
      <c r="D1409" s="1" t="s">
        <v>146</v>
      </c>
      <c r="E1409" s="1" t="s">
        <v>765</v>
      </c>
      <c r="F1409" s="248" t="s">
        <v>770</v>
      </c>
      <c r="G1409" s="28" t="s">
        <v>292</v>
      </c>
      <c r="H1409" s="5">
        <f t="shared" si="97"/>
        <v>-35000</v>
      </c>
      <c r="I1409" s="23">
        <f t="shared" si="95"/>
        <v>18.181818181818183</v>
      </c>
      <c r="J1409" s="23"/>
      <c r="K1409" s="2">
        <v>495</v>
      </c>
    </row>
    <row r="1410" spans="2:11" ht="12.75">
      <c r="B1410" s="226">
        <v>5000</v>
      </c>
      <c r="C1410" s="13" t="s">
        <v>0</v>
      </c>
      <c r="D1410" s="1" t="s">
        <v>146</v>
      </c>
      <c r="E1410" s="1" t="s">
        <v>765</v>
      </c>
      <c r="F1410" s="248" t="s">
        <v>771</v>
      </c>
      <c r="G1410" s="28" t="s">
        <v>307</v>
      </c>
      <c r="H1410" s="5">
        <f t="shared" si="97"/>
        <v>-40000</v>
      </c>
      <c r="I1410" s="23">
        <f t="shared" si="95"/>
        <v>10.1010101010101</v>
      </c>
      <c r="J1410" s="23"/>
      <c r="K1410" s="2">
        <v>495</v>
      </c>
    </row>
    <row r="1411" spans="2:11" ht="12.75">
      <c r="B1411" s="226">
        <v>5000</v>
      </c>
      <c r="C1411" s="13" t="s">
        <v>0</v>
      </c>
      <c r="D1411" s="1" t="s">
        <v>146</v>
      </c>
      <c r="E1411" s="1" t="s">
        <v>765</v>
      </c>
      <c r="F1411" s="248" t="s">
        <v>772</v>
      </c>
      <c r="G1411" s="28" t="s">
        <v>333</v>
      </c>
      <c r="H1411" s="5">
        <f t="shared" si="97"/>
        <v>-45000</v>
      </c>
      <c r="I1411" s="23">
        <f t="shared" si="95"/>
        <v>10.1010101010101</v>
      </c>
      <c r="J1411" s="23"/>
      <c r="K1411" s="2">
        <v>495</v>
      </c>
    </row>
    <row r="1412" spans="2:11" ht="12.75">
      <c r="B1412" s="226">
        <v>8000</v>
      </c>
      <c r="C1412" s="13" t="s">
        <v>0</v>
      </c>
      <c r="D1412" s="1" t="s">
        <v>146</v>
      </c>
      <c r="E1412" s="1" t="s">
        <v>765</v>
      </c>
      <c r="F1412" s="248" t="s">
        <v>773</v>
      </c>
      <c r="G1412" s="28" t="s">
        <v>335</v>
      </c>
      <c r="H1412" s="5">
        <f t="shared" si="97"/>
        <v>-53000</v>
      </c>
      <c r="I1412" s="23">
        <f t="shared" si="95"/>
        <v>16.161616161616163</v>
      </c>
      <c r="J1412" s="23"/>
      <c r="K1412" s="2">
        <v>495</v>
      </c>
    </row>
    <row r="1413" spans="2:11" ht="12.75">
      <c r="B1413" s="226">
        <v>3000</v>
      </c>
      <c r="C1413" s="13" t="s">
        <v>0</v>
      </c>
      <c r="D1413" s="1" t="s">
        <v>146</v>
      </c>
      <c r="E1413" s="1" t="s">
        <v>765</v>
      </c>
      <c r="F1413" s="248" t="s">
        <v>774</v>
      </c>
      <c r="G1413" s="28" t="s">
        <v>354</v>
      </c>
      <c r="H1413" s="5">
        <f t="shared" si="97"/>
        <v>-56000</v>
      </c>
      <c r="I1413" s="23">
        <f t="shared" si="95"/>
        <v>6.0606060606060606</v>
      </c>
      <c r="J1413" s="23"/>
      <c r="K1413" s="2">
        <v>495</v>
      </c>
    </row>
    <row r="1414" spans="2:11" ht="12.75">
      <c r="B1414" s="226">
        <v>2000</v>
      </c>
      <c r="C1414" s="13" t="s">
        <v>0</v>
      </c>
      <c r="D1414" s="1" t="s">
        <v>146</v>
      </c>
      <c r="E1414" s="1" t="s">
        <v>765</v>
      </c>
      <c r="F1414" s="248" t="s">
        <v>775</v>
      </c>
      <c r="G1414" s="28" t="s">
        <v>354</v>
      </c>
      <c r="H1414" s="5">
        <f t="shared" si="97"/>
        <v>-58000</v>
      </c>
      <c r="I1414" s="23">
        <f aca="true" t="shared" si="98" ref="I1414:I1420">+B1414/K1414</f>
        <v>4.040404040404041</v>
      </c>
      <c r="J1414" s="23"/>
      <c r="K1414" s="2">
        <v>495</v>
      </c>
    </row>
    <row r="1415" spans="2:11" ht="12.75">
      <c r="B1415" s="226">
        <v>5000</v>
      </c>
      <c r="C1415" s="13" t="s">
        <v>0</v>
      </c>
      <c r="D1415" s="1" t="s">
        <v>146</v>
      </c>
      <c r="E1415" s="1" t="s">
        <v>765</v>
      </c>
      <c r="F1415" s="248" t="s">
        <v>776</v>
      </c>
      <c r="G1415" s="28" t="s">
        <v>31</v>
      </c>
      <c r="H1415" s="5">
        <f t="shared" si="97"/>
        <v>-63000</v>
      </c>
      <c r="I1415" s="23">
        <f t="shared" si="98"/>
        <v>10.1010101010101</v>
      </c>
      <c r="J1415" s="23"/>
      <c r="K1415" s="2">
        <v>495</v>
      </c>
    </row>
    <row r="1416" spans="2:11" ht="12.75">
      <c r="B1416" s="226">
        <v>10000</v>
      </c>
      <c r="C1416" s="13" t="s">
        <v>0</v>
      </c>
      <c r="D1416" s="1" t="s">
        <v>146</v>
      </c>
      <c r="E1416" s="1" t="s">
        <v>765</v>
      </c>
      <c r="F1416" s="248" t="s">
        <v>777</v>
      </c>
      <c r="G1416" s="28" t="s">
        <v>359</v>
      </c>
      <c r="H1416" s="5">
        <f t="shared" si="97"/>
        <v>-73000</v>
      </c>
      <c r="I1416" s="23">
        <f t="shared" si="98"/>
        <v>20.2020202020202</v>
      </c>
      <c r="J1416" s="23"/>
      <c r="K1416" s="2">
        <v>495</v>
      </c>
    </row>
    <row r="1417" spans="2:11" ht="12.75">
      <c r="B1417" s="226">
        <v>14000</v>
      </c>
      <c r="C1417" s="13" t="s">
        <v>0</v>
      </c>
      <c r="D1417" s="1" t="s">
        <v>146</v>
      </c>
      <c r="E1417" s="1" t="s">
        <v>765</v>
      </c>
      <c r="F1417" s="248" t="s">
        <v>778</v>
      </c>
      <c r="G1417" s="28" t="s">
        <v>32</v>
      </c>
      <c r="H1417" s="5">
        <f t="shared" si="97"/>
        <v>-87000</v>
      </c>
      <c r="I1417" s="23">
        <f t="shared" si="98"/>
        <v>28.282828282828284</v>
      </c>
      <c r="J1417" s="23"/>
      <c r="K1417" s="2">
        <v>495</v>
      </c>
    </row>
    <row r="1418" spans="2:11" ht="12.75">
      <c r="B1418" s="226">
        <v>5000</v>
      </c>
      <c r="C1418" s="13" t="s">
        <v>0</v>
      </c>
      <c r="D1418" s="1" t="s">
        <v>146</v>
      </c>
      <c r="E1418" s="1" t="s">
        <v>765</v>
      </c>
      <c r="F1418" s="248" t="s">
        <v>779</v>
      </c>
      <c r="G1418" s="28" t="s">
        <v>345</v>
      </c>
      <c r="H1418" s="5">
        <f t="shared" si="97"/>
        <v>-92000</v>
      </c>
      <c r="I1418" s="23">
        <f t="shared" si="98"/>
        <v>10.1010101010101</v>
      </c>
      <c r="J1418" s="23"/>
      <c r="K1418" s="2">
        <v>495</v>
      </c>
    </row>
    <row r="1419" spans="2:11" ht="12.75">
      <c r="B1419" s="228">
        <v>5000</v>
      </c>
      <c r="C1419" s="13" t="s">
        <v>0</v>
      </c>
      <c r="D1419" s="1" t="s">
        <v>146</v>
      </c>
      <c r="E1419" s="1" t="s">
        <v>765</v>
      </c>
      <c r="F1419" s="248" t="s">
        <v>780</v>
      </c>
      <c r="G1419" s="28" t="s">
        <v>64</v>
      </c>
      <c r="H1419" s="5">
        <f t="shared" si="97"/>
        <v>-97000</v>
      </c>
      <c r="I1419" s="23">
        <f t="shared" si="98"/>
        <v>10.1010101010101</v>
      </c>
      <c r="J1419" s="23"/>
      <c r="K1419" s="2">
        <v>495</v>
      </c>
    </row>
    <row r="1420" spans="2:11" ht="12.75">
      <c r="B1420" s="226">
        <v>7000</v>
      </c>
      <c r="C1420" s="13" t="s">
        <v>0</v>
      </c>
      <c r="D1420" s="1" t="s">
        <v>146</v>
      </c>
      <c r="E1420" s="1" t="s">
        <v>765</v>
      </c>
      <c r="F1420" s="248" t="s">
        <v>781</v>
      </c>
      <c r="G1420" s="28" t="s">
        <v>482</v>
      </c>
      <c r="H1420" s="5">
        <f t="shared" si="97"/>
        <v>-104000</v>
      </c>
      <c r="I1420" s="23">
        <f t="shared" si="98"/>
        <v>14.141414141414142</v>
      </c>
      <c r="J1420" s="23"/>
      <c r="K1420" s="2">
        <v>495</v>
      </c>
    </row>
    <row r="1421" spans="2:11" ht="12.75">
      <c r="B1421" s="226">
        <v>9000</v>
      </c>
      <c r="C1421" s="13" t="s">
        <v>0</v>
      </c>
      <c r="D1421" s="1" t="s">
        <v>146</v>
      </c>
      <c r="E1421" s="1" t="s">
        <v>765</v>
      </c>
      <c r="F1421" s="248" t="s">
        <v>782</v>
      </c>
      <c r="G1421" s="28" t="s">
        <v>254</v>
      </c>
      <c r="H1421" s="5">
        <f t="shared" si="97"/>
        <v>-113000</v>
      </c>
      <c r="I1421" s="23">
        <f aca="true" t="shared" si="99" ref="I1421:I1426">+B1421/K1421</f>
        <v>18.181818181818183</v>
      </c>
      <c r="J1421" s="23"/>
      <c r="K1421" s="2">
        <v>495</v>
      </c>
    </row>
    <row r="1422" spans="2:11" ht="12.75">
      <c r="B1422" s="226">
        <v>5000</v>
      </c>
      <c r="C1422" s="13" t="s">
        <v>0</v>
      </c>
      <c r="D1422" s="1" t="s">
        <v>146</v>
      </c>
      <c r="E1422" s="1" t="s">
        <v>765</v>
      </c>
      <c r="F1422" s="248" t="s">
        <v>783</v>
      </c>
      <c r="G1422" s="28" t="s">
        <v>251</v>
      </c>
      <c r="H1422" s="5">
        <f t="shared" si="97"/>
        <v>-118000</v>
      </c>
      <c r="I1422" s="23">
        <f t="shared" si="99"/>
        <v>10.1010101010101</v>
      </c>
      <c r="J1422" s="23"/>
      <c r="K1422" s="2">
        <v>495</v>
      </c>
    </row>
    <row r="1423" spans="2:11" ht="12.75">
      <c r="B1423" s="226">
        <v>5000</v>
      </c>
      <c r="C1423" s="13" t="s">
        <v>0</v>
      </c>
      <c r="D1423" s="1" t="s">
        <v>146</v>
      </c>
      <c r="E1423" s="1" t="s">
        <v>765</v>
      </c>
      <c r="F1423" s="248" t="s">
        <v>784</v>
      </c>
      <c r="G1423" s="28" t="s">
        <v>483</v>
      </c>
      <c r="H1423" s="5">
        <f t="shared" si="97"/>
        <v>-123000</v>
      </c>
      <c r="I1423" s="23">
        <f t="shared" si="99"/>
        <v>10.1010101010101</v>
      </c>
      <c r="J1423" s="23"/>
      <c r="K1423" s="2">
        <v>495</v>
      </c>
    </row>
    <row r="1424" spans="2:11" ht="12.75">
      <c r="B1424" s="226">
        <v>5000</v>
      </c>
      <c r="C1424" s="13" t="s">
        <v>0</v>
      </c>
      <c r="D1424" s="1" t="s">
        <v>146</v>
      </c>
      <c r="E1424" s="1" t="s">
        <v>765</v>
      </c>
      <c r="F1424" s="248" t="s">
        <v>785</v>
      </c>
      <c r="G1424" s="28" t="s">
        <v>509</v>
      </c>
      <c r="H1424" s="5">
        <f t="shared" si="97"/>
        <v>-128000</v>
      </c>
      <c r="I1424" s="23">
        <f t="shared" si="99"/>
        <v>10.1010101010101</v>
      </c>
      <c r="J1424" s="23"/>
      <c r="K1424" s="2">
        <v>495</v>
      </c>
    </row>
    <row r="1425" spans="2:11" ht="12.75">
      <c r="B1425" s="226">
        <v>5000</v>
      </c>
      <c r="C1425" s="13" t="s">
        <v>0</v>
      </c>
      <c r="D1425" s="1" t="s">
        <v>146</v>
      </c>
      <c r="E1425" s="1" t="s">
        <v>765</v>
      </c>
      <c r="F1425" s="248" t="s">
        <v>786</v>
      </c>
      <c r="G1425" s="28" t="s">
        <v>485</v>
      </c>
      <c r="H1425" s="5">
        <f t="shared" si="97"/>
        <v>-133000</v>
      </c>
      <c r="I1425" s="23">
        <f t="shared" si="99"/>
        <v>10.1010101010101</v>
      </c>
      <c r="J1425" s="23"/>
      <c r="K1425" s="2">
        <v>495</v>
      </c>
    </row>
    <row r="1426" spans="2:11" ht="12.75">
      <c r="B1426" s="226">
        <v>8000</v>
      </c>
      <c r="C1426" s="13" t="s">
        <v>0</v>
      </c>
      <c r="D1426" s="1" t="s">
        <v>146</v>
      </c>
      <c r="E1426" s="1" t="s">
        <v>765</v>
      </c>
      <c r="F1426" s="248" t="s">
        <v>787</v>
      </c>
      <c r="G1426" s="28" t="s">
        <v>510</v>
      </c>
      <c r="H1426" s="5">
        <f t="shared" si="97"/>
        <v>-141000</v>
      </c>
      <c r="I1426" s="23">
        <f t="shared" si="99"/>
        <v>16.161616161616163</v>
      </c>
      <c r="J1426" s="23"/>
      <c r="K1426" s="2">
        <v>495</v>
      </c>
    </row>
    <row r="1427" spans="2:11" ht="12.75">
      <c r="B1427" s="226">
        <v>7000</v>
      </c>
      <c r="C1427" s="13" t="s">
        <v>0</v>
      </c>
      <c r="D1427" s="1" t="s">
        <v>146</v>
      </c>
      <c r="E1427" s="1" t="s">
        <v>765</v>
      </c>
      <c r="F1427" s="248" t="s">
        <v>788</v>
      </c>
      <c r="G1427" s="28" t="s">
        <v>256</v>
      </c>
      <c r="H1427" s="5">
        <f t="shared" si="97"/>
        <v>-148000</v>
      </c>
      <c r="I1427" s="23">
        <f aca="true" t="shared" si="100" ref="I1427:I1435">+B1427/K1427</f>
        <v>14.141414141414142</v>
      </c>
      <c r="J1427" s="23"/>
      <c r="K1427" s="2">
        <v>495</v>
      </c>
    </row>
    <row r="1428" spans="2:11" ht="12.75">
      <c r="B1428" s="226">
        <v>10000</v>
      </c>
      <c r="C1428" s="13" t="s">
        <v>0</v>
      </c>
      <c r="D1428" s="1" t="s">
        <v>146</v>
      </c>
      <c r="E1428" s="1" t="s">
        <v>765</v>
      </c>
      <c r="F1428" s="248" t="s">
        <v>789</v>
      </c>
      <c r="G1428" s="28" t="s">
        <v>260</v>
      </c>
      <c r="H1428" s="5">
        <f t="shared" si="97"/>
        <v>-158000</v>
      </c>
      <c r="I1428" s="23">
        <f t="shared" si="100"/>
        <v>20.2020202020202</v>
      </c>
      <c r="J1428" s="23"/>
      <c r="K1428" s="2">
        <v>495</v>
      </c>
    </row>
    <row r="1429" spans="2:11" ht="12.75">
      <c r="B1429" s="226">
        <v>5000</v>
      </c>
      <c r="C1429" s="13" t="s">
        <v>0</v>
      </c>
      <c r="D1429" s="1" t="s">
        <v>146</v>
      </c>
      <c r="E1429" s="1" t="s">
        <v>765</v>
      </c>
      <c r="F1429" s="248" t="s">
        <v>790</v>
      </c>
      <c r="G1429" s="28" t="s">
        <v>617</v>
      </c>
      <c r="H1429" s="5">
        <f t="shared" si="97"/>
        <v>-163000</v>
      </c>
      <c r="I1429" s="23">
        <f t="shared" si="100"/>
        <v>10.1010101010101</v>
      </c>
      <c r="J1429" s="23"/>
      <c r="K1429" s="2">
        <v>495</v>
      </c>
    </row>
    <row r="1430" spans="2:11" ht="12.75">
      <c r="B1430" s="226">
        <v>10000</v>
      </c>
      <c r="C1430" s="13" t="s">
        <v>0</v>
      </c>
      <c r="D1430" s="1" t="s">
        <v>146</v>
      </c>
      <c r="E1430" s="1" t="s">
        <v>765</v>
      </c>
      <c r="F1430" s="248" t="s">
        <v>791</v>
      </c>
      <c r="G1430" s="28" t="s">
        <v>518</v>
      </c>
      <c r="H1430" s="5">
        <f t="shared" si="97"/>
        <v>-173000</v>
      </c>
      <c r="I1430" s="23">
        <f t="shared" si="100"/>
        <v>20.2020202020202</v>
      </c>
      <c r="J1430" s="23"/>
      <c r="K1430" s="2">
        <v>495</v>
      </c>
    </row>
    <row r="1431" spans="2:11" ht="12.75">
      <c r="B1431" s="226">
        <v>7000</v>
      </c>
      <c r="C1431" s="13" t="s">
        <v>0</v>
      </c>
      <c r="D1431" s="1" t="s">
        <v>146</v>
      </c>
      <c r="E1431" s="1" t="s">
        <v>765</v>
      </c>
      <c r="F1431" s="248" t="s">
        <v>792</v>
      </c>
      <c r="G1431" s="28" t="s">
        <v>622</v>
      </c>
      <c r="H1431" s="5">
        <f t="shared" si="97"/>
        <v>-180000</v>
      </c>
      <c r="I1431" s="23">
        <f t="shared" si="100"/>
        <v>14.141414141414142</v>
      </c>
      <c r="J1431" s="23"/>
      <c r="K1431" s="2">
        <v>495</v>
      </c>
    </row>
    <row r="1432" spans="2:11" ht="12.75">
      <c r="B1432" s="226">
        <v>5000</v>
      </c>
      <c r="C1432" s="13" t="s">
        <v>0</v>
      </c>
      <c r="D1432" s="1" t="s">
        <v>146</v>
      </c>
      <c r="E1432" s="1" t="s">
        <v>765</v>
      </c>
      <c r="F1432" s="248" t="s">
        <v>793</v>
      </c>
      <c r="G1432" s="28" t="s">
        <v>625</v>
      </c>
      <c r="H1432" s="5">
        <f t="shared" si="97"/>
        <v>-185000</v>
      </c>
      <c r="I1432" s="23">
        <f t="shared" si="100"/>
        <v>10.1010101010101</v>
      </c>
      <c r="J1432" s="23"/>
      <c r="K1432" s="2">
        <v>495</v>
      </c>
    </row>
    <row r="1433" spans="2:11" ht="12.75">
      <c r="B1433" s="226">
        <v>2000</v>
      </c>
      <c r="C1433" s="34" t="s">
        <v>0</v>
      </c>
      <c r="D1433" s="1" t="s">
        <v>146</v>
      </c>
      <c r="E1433" s="1" t="s">
        <v>794</v>
      </c>
      <c r="F1433" s="248" t="s">
        <v>795</v>
      </c>
      <c r="G1433" s="28" t="s">
        <v>11</v>
      </c>
      <c r="H1433" s="5">
        <f t="shared" si="97"/>
        <v>-187000</v>
      </c>
      <c r="I1433" s="23">
        <f t="shared" si="100"/>
        <v>4.040404040404041</v>
      </c>
      <c r="J1433" s="23"/>
      <c r="K1433" s="2">
        <v>495</v>
      </c>
    </row>
    <row r="1434" spans="2:11" ht="12.75">
      <c r="B1434" s="226">
        <v>3000</v>
      </c>
      <c r="C1434" s="34" t="s">
        <v>0</v>
      </c>
      <c r="D1434" s="1" t="s">
        <v>146</v>
      </c>
      <c r="E1434" s="1" t="s">
        <v>794</v>
      </c>
      <c r="F1434" s="248" t="s">
        <v>796</v>
      </c>
      <c r="G1434" s="28" t="s">
        <v>12</v>
      </c>
      <c r="H1434" s="5">
        <f t="shared" si="97"/>
        <v>-190000</v>
      </c>
      <c r="I1434" s="23">
        <f t="shared" si="100"/>
        <v>6.0606060606060606</v>
      </c>
      <c r="J1434" s="23"/>
      <c r="K1434" s="2">
        <v>495</v>
      </c>
    </row>
    <row r="1435" spans="2:11" ht="12.75">
      <c r="B1435" s="226">
        <v>5000</v>
      </c>
      <c r="C1435" s="13" t="s">
        <v>0</v>
      </c>
      <c r="D1435" s="1" t="s">
        <v>146</v>
      </c>
      <c r="E1435" s="1" t="s">
        <v>794</v>
      </c>
      <c r="F1435" s="248" t="s">
        <v>797</v>
      </c>
      <c r="G1435" s="28" t="s">
        <v>14</v>
      </c>
      <c r="H1435" s="5">
        <f t="shared" si="97"/>
        <v>-195000</v>
      </c>
      <c r="I1435" s="23">
        <f t="shared" si="100"/>
        <v>10.1010101010101</v>
      </c>
      <c r="J1435" s="23"/>
      <c r="K1435" s="2">
        <v>495</v>
      </c>
    </row>
    <row r="1436" spans="2:11" ht="12.75">
      <c r="B1436" s="226">
        <v>3000</v>
      </c>
      <c r="C1436" s="13" t="s">
        <v>0</v>
      </c>
      <c r="D1436" s="1" t="s">
        <v>146</v>
      </c>
      <c r="E1436" s="1" t="s">
        <v>794</v>
      </c>
      <c r="F1436" s="248" t="s">
        <v>798</v>
      </c>
      <c r="G1436" s="28" t="s">
        <v>292</v>
      </c>
      <c r="H1436" s="5">
        <f aca="true" t="shared" si="101" ref="H1436:H1467">H1435-B1436</f>
        <v>-198000</v>
      </c>
      <c r="I1436" s="23">
        <f aca="true" t="shared" si="102" ref="I1436:I1499">+B1436/K1436</f>
        <v>6.0606060606060606</v>
      </c>
      <c r="J1436" s="23"/>
      <c r="K1436" s="2">
        <v>495</v>
      </c>
    </row>
    <row r="1437" spans="2:11" ht="12.75">
      <c r="B1437" s="226">
        <v>3000</v>
      </c>
      <c r="C1437" s="13" t="s">
        <v>0</v>
      </c>
      <c r="D1437" s="1" t="s">
        <v>146</v>
      </c>
      <c r="E1437" s="1" t="s">
        <v>794</v>
      </c>
      <c r="F1437" s="248" t="s">
        <v>799</v>
      </c>
      <c r="G1437" s="28" t="s">
        <v>335</v>
      </c>
      <c r="H1437" s="5">
        <f t="shared" si="101"/>
        <v>-201000</v>
      </c>
      <c r="I1437" s="23">
        <f t="shared" si="102"/>
        <v>6.0606060606060606</v>
      </c>
      <c r="J1437" s="23"/>
      <c r="K1437" s="2">
        <v>495</v>
      </c>
    </row>
    <row r="1438" spans="2:11" ht="12.75">
      <c r="B1438" s="226">
        <v>5000</v>
      </c>
      <c r="C1438" s="13" t="s">
        <v>0</v>
      </c>
      <c r="D1438" s="1" t="s">
        <v>146</v>
      </c>
      <c r="E1438" s="1" t="s">
        <v>794</v>
      </c>
      <c r="F1438" s="248" t="s">
        <v>800</v>
      </c>
      <c r="G1438" s="28" t="s">
        <v>31</v>
      </c>
      <c r="H1438" s="5">
        <f t="shared" si="101"/>
        <v>-206000</v>
      </c>
      <c r="I1438" s="23">
        <f t="shared" si="102"/>
        <v>10.1010101010101</v>
      </c>
      <c r="J1438" s="23"/>
      <c r="K1438" s="2">
        <v>495</v>
      </c>
    </row>
    <row r="1439" spans="2:11" ht="12.75">
      <c r="B1439" s="226">
        <v>3000</v>
      </c>
      <c r="C1439" s="13" t="s">
        <v>0</v>
      </c>
      <c r="D1439" s="1" t="s">
        <v>146</v>
      </c>
      <c r="E1439" s="1" t="s">
        <v>794</v>
      </c>
      <c r="F1439" s="248" t="s">
        <v>801</v>
      </c>
      <c r="G1439" s="28" t="s">
        <v>254</v>
      </c>
      <c r="H1439" s="5">
        <f t="shared" si="101"/>
        <v>-209000</v>
      </c>
      <c r="I1439" s="23">
        <f t="shared" si="102"/>
        <v>6.0606060606060606</v>
      </c>
      <c r="J1439" s="23"/>
      <c r="K1439" s="2">
        <v>495</v>
      </c>
    </row>
    <row r="1440" spans="2:11" ht="12.75">
      <c r="B1440" s="226">
        <v>3000</v>
      </c>
      <c r="C1440" s="13" t="s">
        <v>0</v>
      </c>
      <c r="D1440" s="1" t="s">
        <v>146</v>
      </c>
      <c r="E1440" s="1" t="s">
        <v>794</v>
      </c>
      <c r="F1440" s="248" t="s">
        <v>802</v>
      </c>
      <c r="G1440" s="28" t="s">
        <v>251</v>
      </c>
      <c r="H1440" s="5">
        <f t="shared" si="101"/>
        <v>-212000</v>
      </c>
      <c r="I1440" s="23">
        <f t="shared" si="102"/>
        <v>6.0606060606060606</v>
      </c>
      <c r="J1440" s="23"/>
      <c r="K1440" s="2">
        <v>495</v>
      </c>
    </row>
    <row r="1441" spans="2:11" ht="12.75">
      <c r="B1441" s="226">
        <v>3000</v>
      </c>
      <c r="C1441" s="13" t="s">
        <v>0</v>
      </c>
      <c r="D1441" s="1" t="s">
        <v>146</v>
      </c>
      <c r="E1441" s="1" t="s">
        <v>794</v>
      </c>
      <c r="F1441" s="248" t="s">
        <v>803</v>
      </c>
      <c r="G1441" s="28" t="s">
        <v>483</v>
      </c>
      <c r="H1441" s="5">
        <f t="shared" si="101"/>
        <v>-215000</v>
      </c>
      <c r="I1441" s="23">
        <f t="shared" si="102"/>
        <v>6.0606060606060606</v>
      </c>
      <c r="J1441" s="23"/>
      <c r="K1441" s="2">
        <v>495</v>
      </c>
    </row>
    <row r="1442" spans="2:11" ht="12.75">
      <c r="B1442" s="226">
        <v>2000</v>
      </c>
      <c r="C1442" s="13" t="s">
        <v>0</v>
      </c>
      <c r="D1442" s="1" t="s">
        <v>146</v>
      </c>
      <c r="E1442" s="1" t="s">
        <v>794</v>
      </c>
      <c r="F1442" s="248" t="s">
        <v>804</v>
      </c>
      <c r="G1442" s="28" t="s">
        <v>509</v>
      </c>
      <c r="H1442" s="5">
        <f t="shared" si="101"/>
        <v>-217000</v>
      </c>
      <c r="I1442" s="23">
        <f t="shared" si="102"/>
        <v>4.040404040404041</v>
      </c>
      <c r="J1442" s="23"/>
      <c r="K1442" s="2">
        <v>495</v>
      </c>
    </row>
    <row r="1443" spans="2:11" ht="12.75">
      <c r="B1443" s="226">
        <v>2500</v>
      </c>
      <c r="C1443" s="34" t="s">
        <v>0</v>
      </c>
      <c r="D1443" s="39" t="s">
        <v>146</v>
      </c>
      <c r="E1443" s="39" t="s">
        <v>805</v>
      </c>
      <c r="F1443" s="248" t="s">
        <v>806</v>
      </c>
      <c r="G1443" s="28" t="s">
        <v>10</v>
      </c>
      <c r="H1443" s="5">
        <f t="shared" si="101"/>
        <v>-219500</v>
      </c>
      <c r="I1443" s="23">
        <f t="shared" si="102"/>
        <v>5.05050505050505</v>
      </c>
      <c r="J1443" s="23"/>
      <c r="K1443" s="2">
        <v>495</v>
      </c>
    </row>
    <row r="1444" spans="2:11" ht="12.75">
      <c r="B1444" s="226">
        <v>2500</v>
      </c>
      <c r="C1444" s="34" t="s">
        <v>0</v>
      </c>
      <c r="D1444" s="1" t="s">
        <v>146</v>
      </c>
      <c r="E1444" s="1" t="s">
        <v>805</v>
      </c>
      <c r="F1444" s="248" t="s">
        <v>807</v>
      </c>
      <c r="G1444" s="28" t="s">
        <v>12</v>
      </c>
      <c r="H1444" s="5">
        <f t="shared" si="101"/>
        <v>-222000</v>
      </c>
      <c r="I1444" s="23">
        <f t="shared" si="102"/>
        <v>5.05050505050505</v>
      </c>
      <c r="J1444" s="23"/>
      <c r="K1444" s="2">
        <v>495</v>
      </c>
    </row>
    <row r="1445" spans="2:11" ht="12.75">
      <c r="B1445" s="226">
        <v>2500</v>
      </c>
      <c r="C1445" s="13" t="s">
        <v>0</v>
      </c>
      <c r="D1445" s="1" t="s">
        <v>146</v>
      </c>
      <c r="E1445" s="1" t="s">
        <v>805</v>
      </c>
      <c r="F1445" s="248" t="s">
        <v>808</v>
      </c>
      <c r="G1445" s="28" t="s">
        <v>14</v>
      </c>
      <c r="H1445" s="5">
        <f t="shared" si="101"/>
        <v>-224500</v>
      </c>
      <c r="I1445" s="23">
        <f t="shared" si="102"/>
        <v>5.05050505050505</v>
      </c>
      <c r="J1445" s="23"/>
      <c r="K1445" s="2">
        <v>495</v>
      </c>
    </row>
    <row r="1446" spans="2:11" ht="12.75">
      <c r="B1446" s="226">
        <v>2500</v>
      </c>
      <c r="C1446" s="13" t="s">
        <v>0</v>
      </c>
      <c r="D1446" s="1" t="s">
        <v>146</v>
      </c>
      <c r="E1446" s="1" t="s">
        <v>805</v>
      </c>
      <c r="F1446" s="248" t="s">
        <v>809</v>
      </c>
      <c r="G1446" s="28" t="s">
        <v>307</v>
      </c>
      <c r="H1446" s="5">
        <f t="shared" si="101"/>
        <v>-227000</v>
      </c>
      <c r="I1446" s="23">
        <f t="shared" si="102"/>
        <v>5.05050505050505</v>
      </c>
      <c r="J1446" s="23"/>
      <c r="K1446" s="2">
        <v>495</v>
      </c>
    </row>
    <row r="1447" spans="2:11" ht="12.75">
      <c r="B1447" s="226">
        <v>2500</v>
      </c>
      <c r="C1447" s="13" t="s">
        <v>0</v>
      </c>
      <c r="D1447" s="1" t="s">
        <v>146</v>
      </c>
      <c r="E1447" s="1" t="s">
        <v>805</v>
      </c>
      <c r="F1447" s="248" t="s">
        <v>810</v>
      </c>
      <c r="G1447" s="28" t="s">
        <v>335</v>
      </c>
      <c r="H1447" s="5">
        <f t="shared" si="101"/>
        <v>-229500</v>
      </c>
      <c r="I1447" s="23">
        <f t="shared" si="102"/>
        <v>5.05050505050505</v>
      </c>
      <c r="J1447" s="23"/>
      <c r="K1447" s="2">
        <v>495</v>
      </c>
    </row>
    <row r="1448" spans="2:11" ht="12.75">
      <c r="B1448" s="226">
        <v>2500</v>
      </c>
      <c r="C1448" s="13" t="s">
        <v>0</v>
      </c>
      <c r="D1448" s="1" t="s">
        <v>146</v>
      </c>
      <c r="E1448" s="1" t="s">
        <v>805</v>
      </c>
      <c r="F1448" s="248" t="s">
        <v>811</v>
      </c>
      <c r="G1448" s="28" t="s">
        <v>354</v>
      </c>
      <c r="H1448" s="5">
        <f t="shared" si="101"/>
        <v>-232000</v>
      </c>
      <c r="I1448" s="23">
        <f t="shared" si="102"/>
        <v>5.05050505050505</v>
      </c>
      <c r="J1448" s="23"/>
      <c r="K1448" s="2">
        <v>495</v>
      </c>
    </row>
    <row r="1449" spans="2:11" ht="12.75">
      <c r="B1449" s="228">
        <v>2500</v>
      </c>
      <c r="C1449" s="13" t="s">
        <v>0</v>
      </c>
      <c r="D1449" s="1" t="s">
        <v>146</v>
      </c>
      <c r="E1449" s="1" t="s">
        <v>805</v>
      </c>
      <c r="F1449" s="248" t="s">
        <v>812</v>
      </c>
      <c r="G1449" s="28" t="s">
        <v>31</v>
      </c>
      <c r="H1449" s="5">
        <f t="shared" si="101"/>
        <v>-234500</v>
      </c>
      <c r="I1449" s="23">
        <f t="shared" si="102"/>
        <v>5.05050505050505</v>
      </c>
      <c r="J1449" s="23"/>
      <c r="K1449" s="2">
        <v>495</v>
      </c>
    </row>
    <row r="1450" spans="2:11" ht="12.75">
      <c r="B1450" s="226">
        <v>2500</v>
      </c>
      <c r="C1450" s="13" t="s">
        <v>0</v>
      </c>
      <c r="D1450" s="1" t="s">
        <v>146</v>
      </c>
      <c r="E1450" s="1" t="s">
        <v>805</v>
      </c>
      <c r="F1450" s="248" t="s">
        <v>813</v>
      </c>
      <c r="G1450" s="28" t="s">
        <v>345</v>
      </c>
      <c r="H1450" s="5">
        <f t="shared" si="101"/>
        <v>-237000</v>
      </c>
      <c r="I1450" s="23">
        <f t="shared" si="102"/>
        <v>5.05050505050505</v>
      </c>
      <c r="J1450" s="23"/>
      <c r="K1450" s="2">
        <v>495</v>
      </c>
    </row>
    <row r="1451" spans="2:11" ht="12.75">
      <c r="B1451" s="226">
        <v>2500</v>
      </c>
      <c r="C1451" s="13" t="s">
        <v>0</v>
      </c>
      <c r="D1451" s="1" t="s">
        <v>146</v>
      </c>
      <c r="E1451" s="1" t="s">
        <v>805</v>
      </c>
      <c r="F1451" s="248" t="s">
        <v>814</v>
      </c>
      <c r="G1451" s="28" t="s">
        <v>254</v>
      </c>
      <c r="H1451" s="5">
        <f t="shared" si="101"/>
        <v>-239500</v>
      </c>
      <c r="I1451" s="23">
        <f t="shared" si="102"/>
        <v>5.05050505050505</v>
      </c>
      <c r="J1451" s="23"/>
      <c r="K1451" s="2">
        <v>495</v>
      </c>
    </row>
    <row r="1452" spans="2:11" ht="12.75">
      <c r="B1452" s="226">
        <v>2500</v>
      </c>
      <c r="C1452" s="13" t="s">
        <v>0</v>
      </c>
      <c r="D1452" s="1" t="s">
        <v>146</v>
      </c>
      <c r="E1452" s="1" t="s">
        <v>805</v>
      </c>
      <c r="F1452" s="248" t="s">
        <v>815</v>
      </c>
      <c r="G1452" s="28" t="s">
        <v>251</v>
      </c>
      <c r="H1452" s="5">
        <f t="shared" si="101"/>
        <v>-242000</v>
      </c>
      <c r="I1452" s="23">
        <f t="shared" si="102"/>
        <v>5.05050505050505</v>
      </c>
      <c r="J1452" s="23"/>
      <c r="K1452" s="2">
        <v>495</v>
      </c>
    </row>
    <row r="1453" spans="2:11" ht="12.75">
      <c r="B1453" s="226">
        <v>2500</v>
      </c>
      <c r="C1453" s="13" t="s">
        <v>0</v>
      </c>
      <c r="D1453" s="1" t="s">
        <v>146</v>
      </c>
      <c r="E1453" s="1" t="s">
        <v>805</v>
      </c>
      <c r="F1453" s="248" t="s">
        <v>816</v>
      </c>
      <c r="G1453" s="28" t="s">
        <v>483</v>
      </c>
      <c r="H1453" s="5">
        <f t="shared" si="101"/>
        <v>-244500</v>
      </c>
      <c r="I1453" s="23">
        <f t="shared" si="102"/>
        <v>5.05050505050505</v>
      </c>
      <c r="J1453" s="23"/>
      <c r="K1453" s="2">
        <v>495</v>
      </c>
    </row>
    <row r="1454" spans="2:11" ht="12.75">
      <c r="B1454" s="226">
        <v>2500</v>
      </c>
      <c r="C1454" s="13" t="s">
        <v>0</v>
      </c>
      <c r="D1454" s="1" t="s">
        <v>146</v>
      </c>
      <c r="E1454" s="1" t="s">
        <v>805</v>
      </c>
      <c r="F1454" s="248" t="s">
        <v>817</v>
      </c>
      <c r="G1454" s="28" t="s">
        <v>509</v>
      </c>
      <c r="H1454" s="5">
        <f t="shared" si="101"/>
        <v>-247000</v>
      </c>
      <c r="I1454" s="23">
        <f t="shared" si="102"/>
        <v>5.05050505050505</v>
      </c>
      <c r="J1454" s="23"/>
      <c r="K1454" s="2">
        <v>495</v>
      </c>
    </row>
    <row r="1455" spans="2:11" ht="12.75">
      <c r="B1455" s="226">
        <v>2500</v>
      </c>
      <c r="C1455" s="13" t="s">
        <v>0</v>
      </c>
      <c r="D1455" s="1" t="s">
        <v>146</v>
      </c>
      <c r="E1455" s="1" t="s">
        <v>805</v>
      </c>
      <c r="F1455" s="248" t="s">
        <v>818</v>
      </c>
      <c r="G1455" s="28" t="s">
        <v>256</v>
      </c>
      <c r="H1455" s="5">
        <f t="shared" si="101"/>
        <v>-249500</v>
      </c>
      <c r="I1455" s="23">
        <f t="shared" si="102"/>
        <v>5.05050505050505</v>
      </c>
      <c r="J1455" s="23"/>
      <c r="K1455" s="2">
        <v>495</v>
      </c>
    </row>
    <row r="1456" spans="2:11" ht="12.75">
      <c r="B1456" s="226">
        <v>2000</v>
      </c>
      <c r="C1456" s="13" t="s">
        <v>0</v>
      </c>
      <c r="D1456" s="1" t="s">
        <v>146</v>
      </c>
      <c r="E1456" s="1" t="s">
        <v>805</v>
      </c>
      <c r="F1456" s="248" t="s">
        <v>819</v>
      </c>
      <c r="G1456" s="28" t="s">
        <v>260</v>
      </c>
      <c r="H1456" s="5">
        <f t="shared" si="101"/>
        <v>-251500</v>
      </c>
      <c r="I1456" s="23">
        <f t="shared" si="102"/>
        <v>4.040404040404041</v>
      </c>
      <c r="J1456" s="23"/>
      <c r="K1456" s="2">
        <v>495</v>
      </c>
    </row>
    <row r="1457" spans="2:11" ht="12.75">
      <c r="B1457" s="226">
        <v>2500</v>
      </c>
      <c r="C1457" s="13" t="s">
        <v>0</v>
      </c>
      <c r="D1457" s="1" t="s">
        <v>146</v>
      </c>
      <c r="E1457" s="1" t="s">
        <v>805</v>
      </c>
      <c r="F1457" s="248" t="s">
        <v>820</v>
      </c>
      <c r="G1457" s="28" t="s">
        <v>622</v>
      </c>
      <c r="H1457" s="5">
        <f t="shared" si="101"/>
        <v>-254000</v>
      </c>
      <c r="I1457" s="23">
        <f t="shared" si="102"/>
        <v>5.05050505050505</v>
      </c>
      <c r="J1457" s="23"/>
      <c r="K1457" s="2">
        <v>495</v>
      </c>
    </row>
    <row r="1458" spans="2:11" ht="12.75">
      <c r="B1458" s="226">
        <v>2500</v>
      </c>
      <c r="C1458" s="13" t="s">
        <v>0</v>
      </c>
      <c r="D1458" s="1" t="s">
        <v>146</v>
      </c>
      <c r="E1458" s="1" t="s">
        <v>805</v>
      </c>
      <c r="F1458" s="248" t="s">
        <v>821</v>
      </c>
      <c r="G1458" s="28" t="s">
        <v>625</v>
      </c>
      <c r="H1458" s="5">
        <f t="shared" si="101"/>
        <v>-256500</v>
      </c>
      <c r="I1458" s="23">
        <f t="shared" si="102"/>
        <v>5.05050505050505</v>
      </c>
      <c r="J1458" s="23"/>
      <c r="K1458" s="2">
        <v>495</v>
      </c>
    </row>
    <row r="1459" spans="2:11" ht="12.75">
      <c r="B1459" s="226">
        <v>5000</v>
      </c>
      <c r="C1459" s="34" t="s">
        <v>0</v>
      </c>
      <c r="D1459" s="1" t="s">
        <v>146</v>
      </c>
      <c r="E1459" s="1" t="s">
        <v>822</v>
      </c>
      <c r="F1459" s="248" t="s">
        <v>823</v>
      </c>
      <c r="G1459" s="28" t="s">
        <v>10</v>
      </c>
      <c r="H1459" s="5">
        <f t="shared" si="101"/>
        <v>-261500</v>
      </c>
      <c r="I1459" s="23">
        <f t="shared" si="102"/>
        <v>10.1010101010101</v>
      </c>
      <c r="J1459" s="23"/>
      <c r="K1459" s="2">
        <v>495</v>
      </c>
    </row>
    <row r="1460" spans="2:11" ht="12.75">
      <c r="B1460" s="226">
        <v>6000</v>
      </c>
      <c r="C1460" s="34" t="s">
        <v>0</v>
      </c>
      <c r="D1460" s="1" t="s">
        <v>146</v>
      </c>
      <c r="E1460" s="1" t="s">
        <v>822</v>
      </c>
      <c r="F1460" s="248" t="s">
        <v>824</v>
      </c>
      <c r="G1460" s="28" t="s">
        <v>11</v>
      </c>
      <c r="H1460" s="5">
        <f t="shared" si="101"/>
        <v>-267500</v>
      </c>
      <c r="I1460" s="23">
        <f t="shared" si="102"/>
        <v>12.121212121212121</v>
      </c>
      <c r="J1460" s="23"/>
      <c r="K1460" s="2">
        <v>495</v>
      </c>
    </row>
    <row r="1461" spans="2:11" ht="12.75">
      <c r="B1461" s="226">
        <v>3000</v>
      </c>
      <c r="C1461" s="34" t="s">
        <v>0</v>
      </c>
      <c r="D1461" s="1" t="s">
        <v>146</v>
      </c>
      <c r="E1461" s="1" t="s">
        <v>822</v>
      </c>
      <c r="F1461" s="248" t="s">
        <v>825</v>
      </c>
      <c r="G1461" s="28" t="s">
        <v>12</v>
      </c>
      <c r="H1461" s="5">
        <f t="shared" si="101"/>
        <v>-270500</v>
      </c>
      <c r="I1461" s="23">
        <f t="shared" si="102"/>
        <v>6.0606060606060606</v>
      </c>
      <c r="J1461" s="23"/>
      <c r="K1461" s="2">
        <v>495</v>
      </c>
    </row>
    <row r="1462" spans="2:11" ht="12.75">
      <c r="B1462" s="226">
        <v>2500</v>
      </c>
      <c r="C1462" s="13" t="s">
        <v>0</v>
      </c>
      <c r="D1462" s="1" t="s">
        <v>146</v>
      </c>
      <c r="E1462" s="1" t="s">
        <v>822</v>
      </c>
      <c r="F1462" s="248" t="s">
        <v>826</v>
      </c>
      <c r="G1462" s="28" t="s">
        <v>14</v>
      </c>
      <c r="H1462" s="5">
        <f t="shared" si="101"/>
        <v>-273000</v>
      </c>
      <c r="I1462" s="23">
        <f t="shared" si="102"/>
        <v>5.05050505050505</v>
      </c>
      <c r="J1462" s="23"/>
      <c r="K1462" s="2">
        <v>495</v>
      </c>
    </row>
    <row r="1463" spans="2:11" ht="12.75">
      <c r="B1463" s="226">
        <v>5000</v>
      </c>
      <c r="C1463" s="13" t="s">
        <v>0</v>
      </c>
      <c r="D1463" s="1" t="s">
        <v>146</v>
      </c>
      <c r="E1463" s="1" t="s">
        <v>822</v>
      </c>
      <c r="F1463" s="248" t="s">
        <v>827</v>
      </c>
      <c r="G1463" s="28" t="s">
        <v>292</v>
      </c>
      <c r="H1463" s="5">
        <f t="shared" si="101"/>
        <v>-278000</v>
      </c>
      <c r="I1463" s="23">
        <f t="shared" si="102"/>
        <v>10.1010101010101</v>
      </c>
      <c r="J1463" s="23"/>
      <c r="K1463" s="2">
        <v>495</v>
      </c>
    </row>
    <row r="1464" spans="2:11" ht="12.75">
      <c r="B1464" s="226">
        <v>2500</v>
      </c>
      <c r="C1464" s="13" t="s">
        <v>0</v>
      </c>
      <c r="D1464" s="1" t="s">
        <v>146</v>
      </c>
      <c r="E1464" s="1" t="s">
        <v>822</v>
      </c>
      <c r="F1464" s="248" t="s">
        <v>828</v>
      </c>
      <c r="G1464" s="28" t="s">
        <v>307</v>
      </c>
      <c r="H1464" s="5">
        <f t="shared" si="101"/>
        <v>-280500</v>
      </c>
      <c r="I1464" s="23">
        <f t="shared" si="102"/>
        <v>5.05050505050505</v>
      </c>
      <c r="J1464" s="23"/>
      <c r="K1464" s="2">
        <v>495</v>
      </c>
    </row>
    <row r="1465" spans="2:11" ht="12.75">
      <c r="B1465" s="226">
        <v>7500</v>
      </c>
      <c r="C1465" s="13" t="s">
        <v>0</v>
      </c>
      <c r="D1465" s="1" t="s">
        <v>146</v>
      </c>
      <c r="E1465" s="1" t="s">
        <v>822</v>
      </c>
      <c r="F1465" s="248" t="s">
        <v>829</v>
      </c>
      <c r="G1465" s="28" t="s">
        <v>335</v>
      </c>
      <c r="H1465" s="5">
        <f t="shared" si="101"/>
        <v>-288000</v>
      </c>
      <c r="I1465" s="23">
        <f t="shared" si="102"/>
        <v>15.151515151515152</v>
      </c>
      <c r="J1465" s="23"/>
      <c r="K1465" s="2">
        <v>495</v>
      </c>
    </row>
    <row r="1466" spans="2:11" ht="12.75">
      <c r="B1466" s="226">
        <v>2500</v>
      </c>
      <c r="C1466" s="13" t="s">
        <v>0</v>
      </c>
      <c r="D1466" s="1" t="s">
        <v>146</v>
      </c>
      <c r="E1466" s="1" t="s">
        <v>822</v>
      </c>
      <c r="F1466" s="248" t="s">
        <v>830</v>
      </c>
      <c r="G1466" s="28" t="s">
        <v>354</v>
      </c>
      <c r="H1466" s="5">
        <f t="shared" si="101"/>
        <v>-290500</v>
      </c>
      <c r="I1466" s="23">
        <f t="shared" si="102"/>
        <v>5.05050505050505</v>
      </c>
      <c r="J1466" s="23"/>
      <c r="K1466" s="2">
        <v>495</v>
      </c>
    </row>
    <row r="1467" spans="2:11" ht="12.75">
      <c r="B1467" s="226">
        <v>3000</v>
      </c>
      <c r="C1467" s="13" t="s">
        <v>0</v>
      </c>
      <c r="D1467" s="1" t="s">
        <v>146</v>
      </c>
      <c r="E1467" s="1" t="s">
        <v>822</v>
      </c>
      <c r="F1467" s="248" t="s">
        <v>831</v>
      </c>
      <c r="G1467" s="28" t="s">
        <v>31</v>
      </c>
      <c r="H1467" s="5">
        <f t="shared" si="101"/>
        <v>-293500</v>
      </c>
      <c r="I1467" s="23">
        <f t="shared" si="102"/>
        <v>6.0606060606060606</v>
      </c>
      <c r="J1467" s="23"/>
      <c r="K1467" s="2">
        <v>495</v>
      </c>
    </row>
    <row r="1468" spans="2:11" ht="12.75">
      <c r="B1468" s="226">
        <v>3000</v>
      </c>
      <c r="C1468" s="13" t="s">
        <v>0</v>
      </c>
      <c r="D1468" s="1" t="s">
        <v>146</v>
      </c>
      <c r="E1468" s="1" t="s">
        <v>822</v>
      </c>
      <c r="F1468" s="248" t="s">
        <v>832</v>
      </c>
      <c r="G1468" s="28" t="s">
        <v>359</v>
      </c>
      <c r="H1468" s="5">
        <f aca="true" t="shared" si="103" ref="H1468:H1499">H1467-B1468</f>
        <v>-296500</v>
      </c>
      <c r="I1468" s="23">
        <f t="shared" si="102"/>
        <v>6.0606060606060606</v>
      </c>
      <c r="J1468" s="23"/>
      <c r="K1468" s="2">
        <v>495</v>
      </c>
    </row>
    <row r="1469" spans="2:11" ht="12.75">
      <c r="B1469" s="226">
        <v>3000</v>
      </c>
      <c r="C1469" s="13" t="s">
        <v>0</v>
      </c>
      <c r="D1469" s="1" t="s">
        <v>146</v>
      </c>
      <c r="E1469" s="1" t="s">
        <v>822</v>
      </c>
      <c r="F1469" s="248" t="s">
        <v>833</v>
      </c>
      <c r="G1469" s="28" t="s">
        <v>32</v>
      </c>
      <c r="H1469" s="5">
        <f t="shared" si="103"/>
        <v>-299500</v>
      </c>
      <c r="I1469" s="23">
        <f t="shared" si="102"/>
        <v>6.0606060606060606</v>
      </c>
      <c r="J1469" s="23"/>
      <c r="K1469" s="2">
        <v>495</v>
      </c>
    </row>
    <row r="1470" spans="2:11" ht="12.75">
      <c r="B1470" s="226">
        <v>5000</v>
      </c>
      <c r="C1470" s="13" t="s">
        <v>0</v>
      </c>
      <c r="D1470" s="1" t="s">
        <v>146</v>
      </c>
      <c r="E1470" s="1" t="s">
        <v>822</v>
      </c>
      <c r="F1470" s="248" t="s">
        <v>834</v>
      </c>
      <c r="G1470" s="28" t="s">
        <v>345</v>
      </c>
      <c r="H1470" s="5">
        <f t="shared" si="103"/>
        <v>-304500</v>
      </c>
      <c r="I1470" s="23">
        <f t="shared" si="102"/>
        <v>10.1010101010101</v>
      </c>
      <c r="J1470" s="23"/>
      <c r="K1470" s="2">
        <v>495</v>
      </c>
    </row>
    <row r="1471" spans="2:11" ht="12.75">
      <c r="B1471" s="226">
        <v>3000</v>
      </c>
      <c r="C1471" s="13" t="s">
        <v>0</v>
      </c>
      <c r="D1471" s="1" t="s">
        <v>146</v>
      </c>
      <c r="E1471" s="1" t="s">
        <v>822</v>
      </c>
      <c r="F1471" s="248" t="s">
        <v>835</v>
      </c>
      <c r="G1471" s="28" t="s">
        <v>64</v>
      </c>
      <c r="H1471" s="5">
        <f t="shared" si="103"/>
        <v>-307500</v>
      </c>
      <c r="I1471" s="23">
        <f t="shared" si="102"/>
        <v>6.0606060606060606</v>
      </c>
      <c r="J1471" s="23"/>
      <c r="K1471" s="2">
        <v>495</v>
      </c>
    </row>
    <row r="1472" spans="2:11" ht="12.75">
      <c r="B1472" s="226">
        <v>5000</v>
      </c>
      <c r="C1472" s="13" t="s">
        <v>0</v>
      </c>
      <c r="D1472" s="1" t="s">
        <v>146</v>
      </c>
      <c r="E1472" s="1" t="s">
        <v>822</v>
      </c>
      <c r="F1472" s="248" t="s">
        <v>836</v>
      </c>
      <c r="G1472" s="28" t="s">
        <v>482</v>
      </c>
      <c r="H1472" s="5">
        <f t="shared" si="103"/>
        <v>-312500</v>
      </c>
      <c r="I1472" s="23">
        <f t="shared" si="102"/>
        <v>10.1010101010101</v>
      </c>
      <c r="J1472" s="23"/>
      <c r="K1472" s="2">
        <v>495</v>
      </c>
    </row>
    <row r="1473" spans="2:11" ht="12.75">
      <c r="B1473" s="226">
        <v>5000</v>
      </c>
      <c r="C1473" s="13" t="s">
        <v>0</v>
      </c>
      <c r="D1473" s="1" t="s">
        <v>146</v>
      </c>
      <c r="E1473" s="1" t="s">
        <v>822</v>
      </c>
      <c r="F1473" s="248" t="s">
        <v>837</v>
      </c>
      <c r="G1473" s="28" t="s">
        <v>254</v>
      </c>
      <c r="H1473" s="5">
        <f t="shared" si="103"/>
        <v>-317500</v>
      </c>
      <c r="I1473" s="23">
        <f t="shared" si="102"/>
        <v>10.1010101010101</v>
      </c>
      <c r="J1473" s="23"/>
      <c r="K1473" s="2">
        <v>495</v>
      </c>
    </row>
    <row r="1474" spans="2:11" ht="12.75">
      <c r="B1474" s="226">
        <v>5000</v>
      </c>
      <c r="C1474" s="13" t="s">
        <v>0</v>
      </c>
      <c r="D1474" s="1" t="s">
        <v>146</v>
      </c>
      <c r="E1474" s="1" t="s">
        <v>822</v>
      </c>
      <c r="F1474" s="248" t="s">
        <v>838</v>
      </c>
      <c r="G1474" s="28" t="s">
        <v>251</v>
      </c>
      <c r="H1474" s="5">
        <f t="shared" si="103"/>
        <v>-322500</v>
      </c>
      <c r="I1474" s="23">
        <f t="shared" si="102"/>
        <v>10.1010101010101</v>
      </c>
      <c r="J1474" s="23"/>
      <c r="K1474" s="2">
        <v>495</v>
      </c>
    </row>
    <row r="1475" spans="2:11" ht="12.75">
      <c r="B1475" s="226">
        <v>3000</v>
      </c>
      <c r="C1475" s="13" t="s">
        <v>0</v>
      </c>
      <c r="D1475" s="1" t="s">
        <v>146</v>
      </c>
      <c r="E1475" s="1" t="s">
        <v>822</v>
      </c>
      <c r="F1475" s="248" t="s">
        <v>839</v>
      </c>
      <c r="G1475" s="28" t="s">
        <v>483</v>
      </c>
      <c r="H1475" s="5">
        <f t="shared" si="103"/>
        <v>-325500</v>
      </c>
      <c r="I1475" s="23">
        <f t="shared" si="102"/>
        <v>6.0606060606060606</v>
      </c>
      <c r="J1475" s="23"/>
      <c r="K1475" s="2">
        <v>495</v>
      </c>
    </row>
    <row r="1476" spans="2:11" ht="12.75">
      <c r="B1476" s="226">
        <v>3000</v>
      </c>
      <c r="C1476" s="13" t="s">
        <v>0</v>
      </c>
      <c r="D1476" s="1" t="s">
        <v>146</v>
      </c>
      <c r="E1476" s="1" t="s">
        <v>822</v>
      </c>
      <c r="F1476" s="248" t="s">
        <v>840</v>
      </c>
      <c r="G1476" s="28" t="s">
        <v>509</v>
      </c>
      <c r="H1476" s="5">
        <f t="shared" si="103"/>
        <v>-328500</v>
      </c>
      <c r="I1476" s="23">
        <f t="shared" si="102"/>
        <v>6.0606060606060606</v>
      </c>
      <c r="J1476" s="23"/>
      <c r="K1476" s="2">
        <v>495</v>
      </c>
    </row>
    <row r="1477" spans="2:11" ht="12.75">
      <c r="B1477" s="226">
        <v>5000</v>
      </c>
      <c r="C1477" s="13" t="s">
        <v>0</v>
      </c>
      <c r="D1477" s="1" t="s">
        <v>146</v>
      </c>
      <c r="E1477" s="1" t="s">
        <v>822</v>
      </c>
      <c r="F1477" s="248" t="s">
        <v>841</v>
      </c>
      <c r="G1477" s="28" t="s">
        <v>485</v>
      </c>
      <c r="H1477" s="5">
        <f t="shared" si="103"/>
        <v>-333500</v>
      </c>
      <c r="I1477" s="23">
        <f t="shared" si="102"/>
        <v>10.1010101010101</v>
      </c>
      <c r="J1477" s="23"/>
      <c r="K1477" s="2">
        <v>495</v>
      </c>
    </row>
    <row r="1478" spans="2:11" ht="12.75">
      <c r="B1478" s="226">
        <v>2500</v>
      </c>
      <c r="C1478" s="13" t="s">
        <v>0</v>
      </c>
      <c r="D1478" s="1" t="s">
        <v>146</v>
      </c>
      <c r="E1478" s="1" t="s">
        <v>822</v>
      </c>
      <c r="F1478" s="248" t="s">
        <v>842</v>
      </c>
      <c r="G1478" s="28" t="s">
        <v>510</v>
      </c>
      <c r="H1478" s="5">
        <f t="shared" si="103"/>
        <v>-336000</v>
      </c>
      <c r="I1478" s="23">
        <f t="shared" si="102"/>
        <v>5.05050505050505</v>
      </c>
      <c r="J1478" s="23"/>
      <c r="K1478" s="2">
        <v>495</v>
      </c>
    </row>
    <row r="1479" spans="2:11" ht="12.75">
      <c r="B1479" s="226">
        <v>3000</v>
      </c>
      <c r="C1479" s="13" t="s">
        <v>0</v>
      </c>
      <c r="D1479" s="1" t="s">
        <v>146</v>
      </c>
      <c r="E1479" s="1" t="s">
        <v>822</v>
      </c>
      <c r="F1479" s="248" t="s">
        <v>843</v>
      </c>
      <c r="G1479" s="28" t="s">
        <v>500</v>
      </c>
      <c r="H1479" s="5">
        <f t="shared" si="103"/>
        <v>-339000</v>
      </c>
      <c r="I1479" s="23">
        <f t="shared" si="102"/>
        <v>6.0606060606060606</v>
      </c>
      <c r="J1479" s="23"/>
      <c r="K1479" s="2">
        <v>495</v>
      </c>
    </row>
    <row r="1480" spans="2:11" ht="12.75">
      <c r="B1480" s="226">
        <v>3000</v>
      </c>
      <c r="C1480" s="13" t="s">
        <v>0</v>
      </c>
      <c r="D1480" s="1" t="s">
        <v>146</v>
      </c>
      <c r="E1480" s="1" t="s">
        <v>822</v>
      </c>
      <c r="F1480" s="248" t="s">
        <v>844</v>
      </c>
      <c r="G1480" s="28" t="s">
        <v>256</v>
      </c>
      <c r="H1480" s="5">
        <f t="shared" si="103"/>
        <v>-342000</v>
      </c>
      <c r="I1480" s="23">
        <f t="shared" si="102"/>
        <v>6.0606060606060606</v>
      </c>
      <c r="J1480" s="23"/>
      <c r="K1480" s="2">
        <v>495</v>
      </c>
    </row>
    <row r="1481" spans="2:11" ht="12.75">
      <c r="B1481" s="226">
        <v>5000</v>
      </c>
      <c r="C1481" s="13" t="s">
        <v>0</v>
      </c>
      <c r="D1481" s="1" t="s">
        <v>146</v>
      </c>
      <c r="E1481" s="1" t="s">
        <v>822</v>
      </c>
      <c r="F1481" s="248" t="s">
        <v>845</v>
      </c>
      <c r="G1481" s="28" t="s">
        <v>260</v>
      </c>
      <c r="H1481" s="5">
        <f t="shared" si="103"/>
        <v>-347000</v>
      </c>
      <c r="I1481" s="23">
        <f t="shared" si="102"/>
        <v>10.1010101010101</v>
      </c>
      <c r="J1481" s="23"/>
      <c r="K1481" s="2">
        <v>495</v>
      </c>
    </row>
    <row r="1482" spans="2:11" ht="12.75">
      <c r="B1482" s="226">
        <v>3000</v>
      </c>
      <c r="C1482" s="13" t="s">
        <v>0</v>
      </c>
      <c r="D1482" s="1" t="s">
        <v>146</v>
      </c>
      <c r="E1482" s="1" t="s">
        <v>822</v>
      </c>
      <c r="F1482" s="248" t="s">
        <v>846</v>
      </c>
      <c r="G1482" s="28" t="s">
        <v>617</v>
      </c>
      <c r="H1482" s="5">
        <f t="shared" si="103"/>
        <v>-350000</v>
      </c>
      <c r="I1482" s="23">
        <f t="shared" si="102"/>
        <v>6.0606060606060606</v>
      </c>
      <c r="J1482" s="23"/>
      <c r="K1482" s="2">
        <v>495</v>
      </c>
    </row>
    <row r="1483" spans="2:11" ht="12.75">
      <c r="B1483" s="226">
        <v>2500</v>
      </c>
      <c r="C1483" s="13" t="s">
        <v>0</v>
      </c>
      <c r="D1483" s="1" t="s">
        <v>146</v>
      </c>
      <c r="E1483" s="1" t="s">
        <v>822</v>
      </c>
      <c r="F1483" s="248" t="s">
        <v>847</v>
      </c>
      <c r="G1483" s="28" t="s">
        <v>622</v>
      </c>
      <c r="H1483" s="5">
        <f t="shared" si="103"/>
        <v>-352500</v>
      </c>
      <c r="I1483" s="23">
        <f t="shared" si="102"/>
        <v>5.05050505050505</v>
      </c>
      <c r="J1483" s="23"/>
      <c r="K1483" s="2">
        <v>495</v>
      </c>
    </row>
    <row r="1484" spans="2:11" ht="12.75">
      <c r="B1484" s="226">
        <v>2500</v>
      </c>
      <c r="C1484" s="13" t="s">
        <v>0</v>
      </c>
      <c r="D1484" s="1" t="s">
        <v>146</v>
      </c>
      <c r="E1484" s="1" t="s">
        <v>822</v>
      </c>
      <c r="F1484" s="248" t="s">
        <v>848</v>
      </c>
      <c r="G1484" s="28" t="s">
        <v>625</v>
      </c>
      <c r="H1484" s="5">
        <f t="shared" si="103"/>
        <v>-355000</v>
      </c>
      <c r="I1484" s="23">
        <f t="shared" si="102"/>
        <v>5.05050505050505</v>
      </c>
      <c r="J1484" s="23"/>
      <c r="K1484" s="2">
        <v>495</v>
      </c>
    </row>
    <row r="1485" spans="2:11" ht="12.75">
      <c r="B1485" s="226">
        <v>3000</v>
      </c>
      <c r="C1485" s="34" t="s">
        <v>0</v>
      </c>
      <c r="D1485" s="1" t="s">
        <v>146</v>
      </c>
      <c r="E1485" s="1" t="s">
        <v>849</v>
      </c>
      <c r="F1485" s="248" t="s">
        <v>850</v>
      </c>
      <c r="G1485" s="28" t="s">
        <v>11</v>
      </c>
      <c r="H1485" s="5">
        <f t="shared" si="103"/>
        <v>-358000</v>
      </c>
      <c r="I1485" s="23">
        <f t="shared" si="102"/>
        <v>6.0606060606060606</v>
      </c>
      <c r="J1485" s="23"/>
      <c r="K1485" s="2">
        <v>495</v>
      </c>
    </row>
    <row r="1486" spans="2:11" ht="12.75">
      <c r="B1486" s="226">
        <v>2500</v>
      </c>
      <c r="C1486" s="13" t="s">
        <v>0</v>
      </c>
      <c r="D1486" s="1" t="s">
        <v>146</v>
      </c>
      <c r="E1486" s="1" t="s">
        <v>849</v>
      </c>
      <c r="F1486" s="248" t="s">
        <v>851</v>
      </c>
      <c r="G1486" s="28" t="s">
        <v>14</v>
      </c>
      <c r="H1486" s="5">
        <f t="shared" si="103"/>
        <v>-360500</v>
      </c>
      <c r="I1486" s="23">
        <f t="shared" si="102"/>
        <v>5.05050505050505</v>
      </c>
      <c r="J1486" s="23"/>
      <c r="K1486" s="2">
        <v>495</v>
      </c>
    </row>
    <row r="1487" spans="2:11" ht="12.75">
      <c r="B1487" s="226">
        <v>4000</v>
      </c>
      <c r="C1487" s="13" t="s">
        <v>0</v>
      </c>
      <c r="D1487" s="1" t="s">
        <v>146</v>
      </c>
      <c r="E1487" s="1" t="s">
        <v>849</v>
      </c>
      <c r="F1487" s="248" t="s">
        <v>852</v>
      </c>
      <c r="G1487" s="28" t="s">
        <v>307</v>
      </c>
      <c r="H1487" s="5">
        <f t="shared" si="103"/>
        <v>-364500</v>
      </c>
      <c r="I1487" s="23">
        <f t="shared" si="102"/>
        <v>8.080808080808081</v>
      </c>
      <c r="J1487" s="23"/>
      <c r="K1487" s="2">
        <v>495</v>
      </c>
    </row>
    <row r="1488" spans="2:11" ht="12.75">
      <c r="B1488" s="226">
        <v>3000</v>
      </c>
      <c r="C1488" s="13" t="s">
        <v>0</v>
      </c>
      <c r="D1488" s="1" t="s">
        <v>146</v>
      </c>
      <c r="E1488" s="1" t="s">
        <v>849</v>
      </c>
      <c r="F1488" s="248" t="s">
        <v>853</v>
      </c>
      <c r="G1488" s="28" t="s">
        <v>333</v>
      </c>
      <c r="H1488" s="5">
        <f t="shared" si="103"/>
        <v>-367500</v>
      </c>
      <c r="I1488" s="23">
        <f t="shared" si="102"/>
        <v>6.0606060606060606</v>
      </c>
      <c r="J1488" s="23"/>
      <c r="K1488" s="2">
        <v>495</v>
      </c>
    </row>
    <row r="1489" spans="2:11" ht="12.75">
      <c r="B1489" s="226">
        <v>3000</v>
      </c>
      <c r="C1489" s="13" t="s">
        <v>0</v>
      </c>
      <c r="D1489" s="1" t="s">
        <v>146</v>
      </c>
      <c r="E1489" s="1" t="s">
        <v>849</v>
      </c>
      <c r="F1489" s="248" t="s">
        <v>854</v>
      </c>
      <c r="G1489" s="28" t="s">
        <v>335</v>
      </c>
      <c r="H1489" s="5">
        <f t="shared" si="103"/>
        <v>-370500</v>
      </c>
      <c r="I1489" s="23">
        <f t="shared" si="102"/>
        <v>6.0606060606060606</v>
      </c>
      <c r="J1489" s="23"/>
      <c r="K1489" s="2">
        <v>495</v>
      </c>
    </row>
    <row r="1490" spans="2:11" ht="12.75">
      <c r="B1490" s="226">
        <v>2500</v>
      </c>
      <c r="C1490" s="13" t="s">
        <v>0</v>
      </c>
      <c r="D1490" s="1" t="s">
        <v>146</v>
      </c>
      <c r="E1490" s="1" t="s">
        <v>855</v>
      </c>
      <c r="F1490" s="248" t="s">
        <v>856</v>
      </c>
      <c r="G1490" s="28" t="s">
        <v>292</v>
      </c>
      <c r="H1490" s="5">
        <f t="shared" si="103"/>
        <v>-373000</v>
      </c>
      <c r="I1490" s="23">
        <f t="shared" si="102"/>
        <v>5.05050505050505</v>
      </c>
      <c r="J1490" s="23"/>
      <c r="K1490" s="2">
        <v>495</v>
      </c>
    </row>
    <row r="1491" spans="2:11" ht="12.75">
      <c r="B1491" s="226">
        <v>5000</v>
      </c>
      <c r="C1491" s="13" t="s">
        <v>0</v>
      </c>
      <c r="D1491" s="1" t="s">
        <v>146</v>
      </c>
      <c r="E1491" s="1" t="s">
        <v>855</v>
      </c>
      <c r="F1491" s="248" t="s">
        <v>857</v>
      </c>
      <c r="G1491" s="28" t="s">
        <v>335</v>
      </c>
      <c r="H1491" s="5">
        <f t="shared" si="103"/>
        <v>-378000</v>
      </c>
      <c r="I1491" s="23">
        <f t="shared" si="102"/>
        <v>10.1010101010101</v>
      </c>
      <c r="J1491" s="23"/>
      <c r="K1491" s="2">
        <v>495</v>
      </c>
    </row>
    <row r="1492" spans="2:11" ht="12.75">
      <c r="B1492" s="226">
        <v>2500</v>
      </c>
      <c r="C1492" s="13" t="s">
        <v>0</v>
      </c>
      <c r="D1492" s="1" t="s">
        <v>146</v>
      </c>
      <c r="E1492" s="1" t="s">
        <v>855</v>
      </c>
      <c r="F1492" s="248" t="s">
        <v>858</v>
      </c>
      <c r="G1492" s="28" t="s">
        <v>354</v>
      </c>
      <c r="H1492" s="5">
        <f t="shared" si="103"/>
        <v>-380500</v>
      </c>
      <c r="I1492" s="23">
        <f t="shared" si="102"/>
        <v>5.05050505050505</v>
      </c>
      <c r="J1492" s="23"/>
      <c r="K1492" s="2">
        <v>495</v>
      </c>
    </row>
    <row r="1493" spans="2:11" ht="12.75">
      <c r="B1493" s="226">
        <v>5000</v>
      </c>
      <c r="C1493" s="13" t="s">
        <v>0</v>
      </c>
      <c r="D1493" s="1" t="s">
        <v>146</v>
      </c>
      <c r="E1493" s="1" t="s">
        <v>855</v>
      </c>
      <c r="F1493" s="248" t="s">
        <v>859</v>
      </c>
      <c r="G1493" s="28" t="s">
        <v>32</v>
      </c>
      <c r="H1493" s="5">
        <f t="shared" si="103"/>
        <v>-385500</v>
      </c>
      <c r="I1493" s="23">
        <f t="shared" si="102"/>
        <v>10.1010101010101</v>
      </c>
      <c r="J1493" s="23"/>
      <c r="K1493" s="2">
        <v>495</v>
      </c>
    </row>
    <row r="1494" spans="2:11" ht="12.75">
      <c r="B1494" s="226">
        <v>5000</v>
      </c>
      <c r="C1494" s="13" t="s">
        <v>0</v>
      </c>
      <c r="D1494" s="1" t="s">
        <v>146</v>
      </c>
      <c r="E1494" s="1" t="s">
        <v>855</v>
      </c>
      <c r="F1494" s="248" t="s">
        <v>860</v>
      </c>
      <c r="G1494" s="28" t="s">
        <v>482</v>
      </c>
      <c r="H1494" s="5">
        <f t="shared" si="103"/>
        <v>-390500</v>
      </c>
      <c r="I1494" s="23">
        <f t="shared" si="102"/>
        <v>10.1010101010101</v>
      </c>
      <c r="J1494" s="23"/>
      <c r="K1494" s="2">
        <v>495</v>
      </c>
    </row>
    <row r="1495" spans="2:11" ht="12.75">
      <c r="B1495" s="226">
        <v>5000</v>
      </c>
      <c r="C1495" s="13" t="s">
        <v>0</v>
      </c>
      <c r="D1495" s="1" t="s">
        <v>146</v>
      </c>
      <c r="E1495" s="1" t="s">
        <v>855</v>
      </c>
      <c r="F1495" s="248" t="s">
        <v>861</v>
      </c>
      <c r="G1495" s="28" t="s">
        <v>251</v>
      </c>
      <c r="H1495" s="5">
        <f t="shared" si="103"/>
        <v>-395500</v>
      </c>
      <c r="I1495" s="23">
        <f t="shared" si="102"/>
        <v>10.1010101010101</v>
      </c>
      <c r="J1495" s="23"/>
      <c r="K1495" s="2">
        <v>495</v>
      </c>
    </row>
    <row r="1496" spans="2:11" ht="12.75">
      <c r="B1496" s="226">
        <v>5000</v>
      </c>
      <c r="C1496" s="13" t="s">
        <v>0</v>
      </c>
      <c r="D1496" s="1" t="s">
        <v>146</v>
      </c>
      <c r="E1496" s="1" t="s">
        <v>855</v>
      </c>
      <c r="F1496" s="248" t="s">
        <v>862</v>
      </c>
      <c r="G1496" s="28" t="s">
        <v>483</v>
      </c>
      <c r="H1496" s="5">
        <f t="shared" si="103"/>
        <v>-400500</v>
      </c>
      <c r="I1496" s="23">
        <f t="shared" si="102"/>
        <v>10.1010101010101</v>
      </c>
      <c r="J1496" s="23"/>
      <c r="K1496" s="2">
        <v>495</v>
      </c>
    </row>
    <row r="1497" spans="2:11" ht="12.75">
      <c r="B1497" s="226">
        <v>5000</v>
      </c>
      <c r="C1497" s="13" t="s">
        <v>0</v>
      </c>
      <c r="D1497" s="1" t="s">
        <v>146</v>
      </c>
      <c r="E1497" s="1" t="s">
        <v>855</v>
      </c>
      <c r="F1497" s="248" t="s">
        <v>863</v>
      </c>
      <c r="G1497" s="28" t="s">
        <v>485</v>
      </c>
      <c r="H1497" s="5">
        <f t="shared" si="103"/>
        <v>-405500</v>
      </c>
      <c r="I1497" s="23">
        <f t="shared" si="102"/>
        <v>10.1010101010101</v>
      </c>
      <c r="J1497" s="23"/>
      <c r="K1497" s="2">
        <v>495</v>
      </c>
    </row>
    <row r="1498" spans="2:11" ht="12.75">
      <c r="B1498" s="226">
        <v>2500</v>
      </c>
      <c r="C1498" s="13" t="s">
        <v>0</v>
      </c>
      <c r="D1498" s="1" t="s">
        <v>146</v>
      </c>
      <c r="E1498" s="1" t="s">
        <v>855</v>
      </c>
      <c r="F1498" s="248" t="s">
        <v>864</v>
      </c>
      <c r="G1498" s="28" t="s">
        <v>510</v>
      </c>
      <c r="H1498" s="5">
        <f t="shared" si="103"/>
        <v>-408000</v>
      </c>
      <c r="I1498" s="23">
        <f t="shared" si="102"/>
        <v>5.05050505050505</v>
      </c>
      <c r="J1498" s="23"/>
      <c r="K1498" s="2">
        <v>495</v>
      </c>
    </row>
    <row r="1499" spans="2:11" ht="12.75">
      <c r="B1499" s="226">
        <v>5000</v>
      </c>
      <c r="C1499" s="13" t="s">
        <v>0</v>
      </c>
      <c r="D1499" s="1" t="s">
        <v>146</v>
      </c>
      <c r="E1499" s="1" t="s">
        <v>855</v>
      </c>
      <c r="F1499" s="248" t="s">
        <v>865</v>
      </c>
      <c r="G1499" s="28" t="s">
        <v>260</v>
      </c>
      <c r="H1499" s="5">
        <f t="shared" si="103"/>
        <v>-413000</v>
      </c>
      <c r="I1499" s="23">
        <f t="shared" si="102"/>
        <v>10.1010101010101</v>
      </c>
      <c r="J1499" s="23"/>
      <c r="K1499" s="2">
        <v>495</v>
      </c>
    </row>
    <row r="1500" spans="2:11" ht="12.75">
      <c r="B1500" s="226">
        <v>5000</v>
      </c>
      <c r="C1500" s="13" t="s">
        <v>0</v>
      </c>
      <c r="D1500" s="1" t="s">
        <v>146</v>
      </c>
      <c r="E1500" s="1" t="s">
        <v>855</v>
      </c>
      <c r="F1500" s="248" t="s">
        <v>866</v>
      </c>
      <c r="G1500" s="28" t="s">
        <v>617</v>
      </c>
      <c r="H1500" s="5">
        <f aca="true" t="shared" si="104" ref="H1500:H1505">H1499-B1500</f>
        <v>-418000</v>
      </c>
      <c r="I1500" s="23">
        <f aca="true" t="shared" si="105" ref="I1500:I1563">+B1500/K1500</f>
        <v>10.1010101010101</v>
      </c>
      <c r="J1500" s="23"/>
      <c r="K1500" s="2">
        <v>495</v>
      </c>
    </row>
    <row r="1501" spans="2:11" ht="12.75">
      <c r="B1501" s="226">
        <v>5000</v>
      </c>
      <c r="C1501" s="13" t="s">
        <v>0</v>
      </c>
      <c r="D1501" s="1" t="s">
        <v>146</v>
      </c>
      <c r="E1501" s="1" t="s">
        <v>855</v>
      </c>
      <c r="F1501" s="248" t="s">
        <v>867</v>
      </c>
      <c r="G1501" s="28" t="s">
        <v>518</v>
      </c>
      <c r="H1501" s="5">
        <f t="shared" si="104"/>
        <v>-423000</v>
      </c>
      <c r="I1501" s="23">
        <f t="shared" si="105"/>
        <v>10.1010101010101</v>
      </c>
      <c r="J1501" s="23"/>
      <c r="K1501" s="2">
        <v>495</v>
      </c>
    </row>
    <row r="1502" spans="2:11" ht="12.75">
      <c r="B1502" s="226">
        <v>5000</v>
      </c>
      <c r="C1502" s="13" t="s">
        <v>0</v>
      </c>
      <c r="D1502" s="1" t="s">
        <v>146</v>
      </c>
      <c r="E1502" s="1" t="s">
        <v>855</v>
      </c>
      <c r="F1502" s="248" t="s">
        <v>868</v>
      </c>
      <c r="G1502" s="28" t="s">
        <v>869</v>
      </c>
      <c r="H1502" s="5">
        <f t="shared" si="104"/>
        <v>-428000</v>
      </c>
      <c r="I1502" s="23">
        <f t="shared" si="105"/>
        <v>10.1010101010101</v>
      </c>
      <c r="J1502" s="23"/>
      <c r="K1502" s="2">
        <v>495</v>
      </c>
    </row>
    <row r="1503" spans="2:11" ht="12.75">
      <c r="B1503" s="226">
        <v>3000</v>
      </c>
      <c r="C1503" s="13" t="s">
        <v>0</v>
      </c>
      <c r="D1503" s="1" t="s">
        <v>146</v>
      </c>
      <c r="E1503" s="1" t="s">
        <v>870</v>
      </c>
      <c r="F1503" s="248" t="s">
        <v>871</v>
      </c>
      <c r="G1503" s="28" t="s">
        <v>483</v>
      </c>
      <c r="H1503" s="5">
        <f t="shared" si="104"/>
        <v>-431000</v>
      </c>
      <c r="I1503" s="23">
        <f t="shared" si="105"/>
        <v>6.0606060606060606</v>
      </c>
      <c r="J1503" s="23"/>
      <c r="K1503" s="2">
        <v>495</v>
      </c>
    </row>
    <row r="1504" spans="2:11" ht="12.75">
      <c r="B1504" s="226">
        <v>5000</v>
      </c>
      <c r="C1504" s="13" t="s">
        <v>0</v>
      </c>
      <c r="D1504" s="1" t="s">
        <v>146</v>
      </c>
      <c r="E1504" s="1" t="s">
        <v>870</v>
      </c>
      <c r="F1504" s="248" t="s">
        <v>872</v>
      </c>
      <c r="G1504" s="28" t="s">
        <v>617</v>
      </c>
      <c r="H1504" s="5">
        <f t="shared" si="104"/>
        <v>-436000</v>
      </c>
      <c r="I1504" s="23">
        <f t="shared" si="105"/>
        <v>10.1010101010101</v>
      </c>
      <c r="J1504" s="23"/>
      <c r="K1504" s="2">
        <v>495</v>
      </c>
    </row>
    <row r="1505" spans="2:11" ht="12.75">
      <c r="B1505" s="226">
        <v>5000</v>
      </c>
      <c r="C1505" s="13" t="s">
        <v>0</v>
      </c>
      <c r="D1505" s="1" t="s">
        <v>146</v>
      </c>
      <c r="E1505" s="1" t="s">
        <v>873</v>
      </c>
      <c r="F1505" s="248" t="s">
        <v>874</v>
      </c>
      <c r="G1505" s="28" t="s">
        <v>345</v>
      </c>
      <c r="H1505" s="5">
        <f t="shared" si="104"/>
        <v>-441000</v>
      </c>
      <c r="I1505" s="23">
        <f t="shared" si="105"/>
        <v>10.1010101010101</v>
      </c>
      <c r="J1505" s="23"/>
      <c r="K1505" s="2">
        <v>495</v>
      </c>
    </row>
    <row r="1506" spans="1:254" s="47" customFormat="1" ht="12.75">
      <c r="A1506" s="12"/>
      <c r="B1506" s="229">
        <f>SUM(B1405:B1505)</f>
        <v>441000</v>
      </c>
      <c r="C1506" s="12" t="s">
        <v>0</v>
      </c>
      <c r="D1506" s="12"/>
      <c r="E1506" s="12"/>
      <c r="F1506" s="19"/>
      <c r="G1506" s="19"/>
      <c r="H1506" s="44">
        <v>0</v>
      </c>
      <c r="I1506" s="46">
        <f t="shared" si="105"/>
        <v>890.9090909090909</v>
      </c>
      <c r="K1506" s="2">
        <v>495</v>
      </c>
      <c r="IT1506" s="47">
        <f>SUM(K1506:IS1506)</f>
        <v>495</v>
      </c>
    </row>
    <row r="1507" spans="2:11" ht="12.75">
      <c r="B1507" s="226"/>
      <c r="H1507" s="5">
        <f>H1506-B1507</f>
        <v>0</v>
      </c>
      <c r="I1507" s="23">
        <f t="shared" si="105"/>
        <v>0</v>
      </c>
      <c r="K1507" s="2">
        <v>495</v>
      </c>
    </row>
    <row r="1508" spans="2:11" ht="12.75">
      <c r="B1508" s="226"/>
      <c r="H1508" s="5">
        <f>H1507-B1508</f>
        <v>0</v>
      </c>
      <c r="I1508" s="23">
        <f t="shared" si="105"/>
        <v>0</v>
      </c>
      <c r="K1508" s="2">
        <v>495</v>
      </c>
    </row>
    <row r="1509" spans="2:11" ht="12.75">
      <c r="B1509" s="230">
        <v>1000</v>
      </c>
      <c r="C1509" s="13" t="s">
        <v>110</v>
      </c>
      <c r="D1509" s="13" t="s">
        <v>146</v>
      </c>
      <c r="E1509" s="34" t="s">
        <v>67</v>
      </c>
      <c r="F1509" s="32" t="s">
        <v>875</v>
      </c>
      <c r="G1509" s="262">
        <v>39150</v>
      </c>
      <c r="H1509" s="5">
        <f>H1508-B1509</f>
        <v>-1000</v>
      </c>
      <c r="I1509" s="23">
        <f t="shared" si="105"/>
        <v>2.0202020202020203</v>
      </c>
      <c r="K1509" s="2">
        <v>495</v>
      </c>
    </row>
    <row r="1510" spans="1:11" s="47" customFormat="1" ht="12.75">
      <c r="A1510" s="12"/>
      <c r="B1510" s="231">
        <v>1000</v>
      </c>
      <c r="C1510" s="12" t="s">
        <v>110</v>
      </c>
      <c r="D1510" s="12"/>
      <c r="E1510" s="12"/>
      <c r="F1510" s="19"/>
      <c r="G1510" s="19"/>
      <c r="H1510" s="44">
        <v>0</v>
      </c>
      <c r="I1510" s="46">
        <f t="shared" si="105"/>
        <v>2.0202020202020203</v>
      </c>
      <c r="K1510" s="2">
        <v>495</v>
      </c>
    </row>
    <row r="1511" spans="2:11" ht="12.75">
      <c r="B1511" s="226"/>
      <c r="H1511" s="5">
        <f>H1510-B1511</f>
        <v>0</v>
      </c>
      <c r="I1511" s="23">
        <f t="shared" si="105"/>
        <v>0</v>
      </c>
      <c r="K1511" s="2">
        <v>495</v>
      </c>
    </row>
    <row r="1512" spans="2:11" ht="12.75">
      <c r="B1512" s="226"/>
      <c r="H1512" s="5">
        <f>H1511-B1512</f>
        <v>0</v>
      </c>
      <c r="I1512" s="23">
        <f t="shared" si="105"/>
        <v>0</v>
      </c>
      <c r="K1512" s="2">
        <v>495</v>
      </c>
    </row>
    <row r="1513" spans="2:11" ht="12.75">
      <c r="B1513" s="175">
        <v>500</v>
      </c>
      <c r="C1513" s="13" t="s">
        <v>876</v>
      </c>
      <c r="D1513" s="13" t="s">
        <v>146</v>
      </c>
      <c r="E1513" s="34" t="s">
        <v>67</v>
      </c>
      <c r="F1513" s="32" t="s">
        <v>877</v>
      </c>
      <c r="G1513" s="262">
        <v>39151</v>
      </c>
      <c r="H1513" s="5">
        <f>H1512-B1513</f>
        <v>-500</v>
      </c>
      <c r="I1513" s="23">
        <f t="shared" si="105"/>
        <v>1.0101010101010102</v>
      </c>
      <c r="K1513" s="2">
        <v>495</v>
      </c>
    </row>
    <row r="1514" spans="1:11" s="47" customFormat="1" ht="12.75">
      <c r="A1514" s="12"/>
      <c r="B1514" s="229">
        <v>500</v>
      </c>
      <c r="C1514" s="12" t="s">
        <v>147</v>
      </c>
      <c r="D1514" s="12"/>
      <c r="E1514" s="12"/>
      <c r="F1514" s="19"/>
      <c r="G1514" s="19"/>
      <c r="H1514" s="44">
        <v>0</v>
      </c>
      <c r="I1514" s="46">
        <f t="shared" si="105"/>
        <v>1.0101010101010102</v>
      </c>
      <c r="K1514" s="2">
        <v>495</v>
      </c>
    </row>
    <row r="1515" spans="2:11" ht="12.75">
      <c r="B1515" s="228"/>
      <c r="H1515" s="5">
        <f aca="true" t="shared" si="106" ref="H1515:H1554">H1514-B1515</f>
        <v>0</v>
      </c>
      <c r="I1515" s="23">
        <f t="shared" si="105"/>
        <v>0</v>
      </c>
      <c r="K1515" s="2">
        <v>495</v>
      </c>
    </row>
    <row r="1516" spans="2:11" ht="12.75">
      <c r="B1516" s="226"/>
      <c r="H1516" s="5">
        <f t="shared" si="106"/>
        <v>0</v>
      </c>
      <c r="I1516" s="23">
        <f t="shared" si="105"/>
        <v>0</v>
      </c>
      <c r="K1516" s="2">
        <v>495</v>
      </c>
    </row>
    <row r="1517" spans="2:11" ht="12.75">
      <c r="B1517" s="263">
        <v>3000</v>
      </c>
      <c r="C1517" s="264" t="s">
        <v>878</v>
      </c>
      <c r="D1517" s="264" t="s">
        <v>146</v>
      </c>
      <c r="E1517" s="77" t="s">
        <v>15</v>
      </c>
      <c r="F1517" s="78" t="s">
        <v>879</v>
      </c>
      <c r="G1517" s="79" t="s">
        <v>10</v>
      </c>
      <c r="H1517" s="5">
        <f t="shared" si="106"/>
        <v>-3000</v>
      </c>
      <c r="I1517" s="23">
        <f t="shared" si="105"/>
        <v>6.0606060606060606</v>
      </c>
      <c r="K1517" s="2">
        <v>495</v>
      </c>
    </row>
    <row r="1518" spans="2:11" ht="12.75">
      <c r="B1518" s="175">
        <v>1500</v>
      </c>
      <c r="C1518" s="1" t="s">
        <v>880</v>
      </c>
      <c r="D1518" s="13" t="s">
        <v>146</v>
      </c>
      <c r="E1518" s="1" t="s">
        <v>15</v>
      </c>
      <c r="F1518" s="28" t="s">
        <v>881</v>
      </c>
      <c r="G1518" s="32" t="s">
        <v>10</v>
      </c>
      <c r="H1518" s="5">
        <f t="shared" si="106"/>
        <v>-4500</v>
      </c>
      <c r="I1518" s="23">
        <f t="shared" si="105"/>
        <v>3.0303030303030303</v>
      </c>
      <c r="K1518" s="2">
        <v>495</v>
      </c>
    </row>
    <row r="1519" spans="2:11" ht="12.75">
      <c r="B1519" s="230">
        <v>1200</v>
      </c>
      <c r="C1519" s="13" t="s">
        <v>882</v>
      </c>
      <c r="D1519" s="13" t="s">
        <v>146</v>
      </c>
      <c r="E1519" s="34" t="s">
        <v>15</v>
      </c>
      <c r="F1519" s="32" t="s">
        <v>883</v>
      </c>
      <c r="G1519" s="262">
        <v>39143</v>
      </c>
      <c r="H1519" s="5">
        <f t="shared" si="106"/>
        <v>-5700</v>
      </c>
      <c r="I1519" s="23">
        <f t="shared" si="105"/>
        <v>2.4242424242424243</v>
      </c>
      <c r="K1519" s="2">
        <v>495</v>
      </c>
    </row>
    <row r="1520" spans="2:11" ht="12.75">
      <c r="B1520" s="230">
        <v>3500</v>
      </c>
      <c r="C1520" s="13" t="s">
        <v>884</v>
      </c>
      <c r="D1520" s="13" t="s">
        <v>146</v>
      </c>
      <c r="E1520" s="34" t="s">
        <v>15</v>
      </c>
      <c r="F1520" s="32" t="s">
        <v>885</v>
      </c>
      <c r="G1520" s="262">
        <v>39147</v>
      </c>
      <c r="H1520" s="5">
        <f t="shared" si="106"/>
        <v>-9200</v>
      </c>
      <c r="I1520" s="23">
        <f t="shared" si="105"/>
        <v>7.070707070707071</v>
      </c>
      <c r="K1520" s="2">
        <v>495</v>
      </c>
    </row>
    <row r="1521" spans="2:11" ht="12.75">
      <c r="B1521" s="175">
        <v>2000</v>
      </c>
      <c r="C1521" s="13" t="s">
        <v>886</v>
      </c>
      <c r="D1521" s="13" t="s">
        <v>146</v>
      </c>
      <c r="E1521" s="34" t="s">
        <v>15</v>
      </c>
      <c r="F1521" s="32" t="s">
        <v>885</v>
      </c>
      <c r="G1521" s="262">
        <v>39160</v>
      </c>
      <c r="H1521" s="5">
        <f t="shared" si="106"/>
        <v>-11200</v>
      </c>
      <c r="I1521" s="23">
        <f t="shared" si="105"/>
        <v>4.040404040404041</v>
      </c>
      <c r="K1521" s="2">
        <v>495</v>
      </c>
    </row>
    <row r="1522" spans="2:11" ht="12.75">
      <c r="B1522" s="175">
        <v>2500</v>
      </c>
      <c r="C1522" s="13" t="s">
        <v>887</v>
      </c>
      <c r="D1522" s="13" t="s">
        <v>146</v>
      </c>
      <c r="E1522" s="34" t="s">
        <v>15</v>
      </c>
      <c r="F1522" s="32" t="s">
        <v>888</v>
      </c>
      <c r="G1522" s="262">
        <v>39160</v>
      </c>
      <c r="H1522" s="5">
        <f t="shared" si="106"/>
        <v>-13700</v>
      </c>
      <c r="I1522" s="23">
        <f t="shared" si="105"/>
        <v>5.05050505050505</v>
      </c>
      <c r="K1522" s="2">
        <v>495</v>
      </c>
    </row>
    <row r="1523" spans="2:11" ht="12.75">
      <c r="B1523" s="175">
        <v>2500</v>
      </c>
      <c r="C1523" s="13" t="s">
        <v>889</v>
      </c>
      <c r="D1523" s="13" t="s">
        <v>146</v>
      </c>
      <c r="E1523" s="34" t="s">
        <v>15</v>
      </c>
      <c r="F1523" s="32" t="s">
        <v>890</v>
      </c>
      <c r="G1523" s="262">
        <v>39162</v>
      </c>
      <c r="H1523" s="5">
        <f t="shared" si="106"/>
        <v>-16200</v>
      </c>
      <c r="I1523" s="23">
        <f t="shared" si="105"/>
        <v>5.05050505050505</v>
      </c>
      <c r="K1523" s="2">
        <v>495</v>
      </c>
    </row>
    <row r="1524" spans="2:11" ht="12.75">
      <c r="B1524" s="175">
        <v>2000</v>
      </c>
      <c r="C1524" s="13" t="s">
        <v>891</v>
      </c>
      <c r="D1524" s="13" t="s">
        <v>146</v>
      </c>
      <c r="E1524" s="34" t="s">
        <v>15</v>
      </c>
      <c r="F1524" s="32" t="s">
        <v>892</v>
      </c>
      <c r="G1524" s="262">
        <v>39162</v>
      </c>
      <c r="H1524" s="5">
        <f t="shared" si="106"/>
        <v>-18200</v>
      </c>
      <c r="I1524" s="23">
        <f t="shared" si="105"/>
        <v>4.040404040404041</v>
      </c>
      <c r="K1524" s="2">
        <v>495</v>
      </c>
    </row>
    <row r="1525" spans="2:11" ht="12.75">
      <c r="B1525" s="230">
        <v>2000</v>
      </c>
      <c r="C1525" s="34" t="s">
        <v>893</v>
      </c>
      <c r="D1525" s="34" t="s">
        <v>146</v>
      </c>
      <c r="E1525" s="34" t="s">
        <v>15</v>
      </c>
      <c r="F1525" s="32" t="s">
        <v>894</v>
      </c>
      <c r="G1525" s="265">
        <v>39153</v>
      </c>
      <c r="H1525" s="5">
        <f t="shared" si="106"/>
        <v>-20200</v>
      </c>
      <c r="I1525" s="23">
        <f t="shared" si="105"/>
        <v>4.040404040404041</v>
      </c>
      <c r="K1525" s="2">
        <v>495</v>
      </c>
    </row>
    <row r="1526" spans="2:11" ht="12.75">
      <c r="B1526" s="230">
        <v>2000</v>
      </c>
      <c r="C1526" s="34" t="s">
        <v>895</v>
      </c>
      <c r="D1526" s="34" t="s">
        <v>146</v>
      </c>
      <c r="E1526" s="34" t="s">
        <v>15</v>
      </c>
      <c r="F1526" s="32" t="s">
        <v>896</v>
      </c>
      <c r="G1526" s="265">
        <v>39154</v>
      </c>
      <c r="H1526" s="5">
        <f t="shared" si="106"/>
        <v>-22200</v>
      </c>
      <c r="I1526" s="23">
        <f t="shared" si="105"/>
        <v>4.040404040404041</v>
      </c>
      <c r="K1526" s="2">
        <v>495</v>
      </c>
    </row>
    <row r="1527" spans="2:11" ht="12.75">
      <c r="B1527" s="230">
        <v>2500</v>
      </c>
      <c r="C1527" s="34" t="s">
        <v>887</v>
      </c>
      <c r="D1527" s="34" t="s">
        <v>146</v>
      </c>
      <c r="E1527" s="34" t="s">
        <v>15</v>
      </c>
      <c r="F1527" s="32" t="s">
        <v>897</v>
      </c>
      <c r="G1527" s="265">
        <v>39154</v>
      </c>
      <c r="H1527" s="5">
        <f t="shared" si="106"/>
        <v>-24700</v>
      </c>
      <c r="I1527" s="23">
        <f t="shared" si="105"/>
        <v>5.05050505050505</v>
      </c>
      <c r="K1527" s="2">
        <v>495</v>
      </c>
    </row>
    <row r="1528" spans="2:11" ht="12.75">
      <c r="B1528" s="230">
        <v>2500</v>
      </c>
      <c r="C1528" s="34" t="s">
        <v>889</v>
      </c>
      <c r="D1528" s="34" t="s">
        <v>146</v>
      </c>
      <c r="E1528" s="34" t="s">
        <v>15</v>
      </c>
      <c r="F1528" s="32" t="s">
        <v>898</v>
      </c>
      <c r="G1528" s="265">
        <v>39157</v>
      </c>
      <c r="H1528" s="5">
        <f t="shared" si="106"/>
        <v>-27200</v>
      </c>
      <c r="I1528" s="23">
        <f t="shared" si="105"/>
        <v>5.05050505050505</v>
      </c>
      <c r="K1528" s="2">
        <v>495</v>
      </c>
    </row>
    <row r="1529" spans="2:11" ht="12.75">
      <c r="B1529" s="230">
        <v>2000</v>
      </c>
      <c r="C1529" s="13" t="s">
        <v>891</v>
      </c>
      <c r="D1529" s="13" t="s">
        <v>146</v>
      </c>
      <c r="E1529" s="13" t="s">
        <v>15</v>
      </c>
      <c r="F1529" s="31" t="s">
        <v>899</v>
      </c>
      <c r="G1529" s="265">
        <v>39157</v>
      </c>
      <c r="H1529" s="5">
        <f t="shared" si="106"/>
        <v>-29200</v>
      </c>
      <c r="I1529" s="23">
        <f t="shared" si="105"/>
        <v>4.040404040404041</v>
      </c>
      <c r="K1529" s="2">
        <v>495</v>
      </c>
    </row>
    <row r="1530" spans="2:11" ht="12.75">
      <c r="B1530" s="175">
        <v>2000</v>
      </c>
      <c r="C1530" s="13" t="s">
        <v>886</v>
      </c>
      <c r="D1530" s="13" t="s">
        <v>146</v>
      </c>
      <c r="E1530" s="13" t="s">
        <v>15</v>
      </c>
      <c r="F1530" s="31" t="s">
        <v>900</v>
      </c>
      <c r="G1530" s="262">
        <v>39160</v>
      </c>
      <c r="H1530" s="5">
        <f t="shared" si="106"/>
        <v>-31200</v>
      </c>
      <c r="I1530" s="23">
        <f t="shared" si="105"/>
        <v>4.040404040404041</v>
      </c>
      <c r="K1530" s="2">
        <v>495</v>
      </c>
    </row>
    <row r="1531" spans="2:11" ht="12.75">
      <c r="B1531" s="230">
        <v>2500</v>
      </c>
      <c r="C1531" s="13" t="s">
        <v>887</v>
      </c>
      <c r="D1531" s="13" t="s">
        <v>146</v>
      </c>
      <c r="E1531" s="13" t="s">
        <v>15</v>
      </c>
      <c r="F1531" s="31" t="s">
        <v>901</v>
      </c>
      <c r="G1531" s="262">
        <v>39160</v>
      </c>
      <c r="H1531" s="5">
        <f t="shared" si="106"/>
        <v>-33700</v>
      </c>
      <c r="I1531" s="23">
        <f t="shared" si="105"/>
        <v>5.05050505050505</v>
      </c>
      <c r="K1531" s="2">
        <v>495</v>
      </c>
    </row>
    <row r="1532" spans="2:11" ht="12.75">
      <c r="B1532" s="230">
        <v>2500</v>
      </c>
      <c r="C1532" s="13" t="s">
        <v>889</v>
      </c>
      <c r="D1532" s="13" t="s">
        <v>146</v>
      </c>
      <c r="E1532" s="34" t="s">
        <v>15</v>
      </c>
      <c r="F1532" s="32" t="s">
        <v>902</v>
      </c>
      <c r="G1532" s="262">
        <v>39162</v>
      </c>
      <c r="H1532" s="5">
        <f t="shared" si="106"/>
        <v>-36200</v>
      </c>
      <c r="I1532" s="23">
        <f t="shared" si="105"/>
        <v>5.05050505050505</v>
      </c>
      <c r="K1532" s="2">
        <v>495</v>
      </c>
    </row>
    <row r="1533" spans="2:11" ht="12.75">
      <c r="B1533" s="230">
        <v>2000</v>
      </c>
      <c r="C1533" s="13" t="s">
        <v>891</v>
      </c>
      <c r="D1533" s="13" t="s">
        <v>146</v>
      </c>
      <c r="E1533" s="34" t="s">
        <v>15</v>
      </c>
      <c r="F1533" s="32" t="s">
        <v>903</v>
      </c>
      <c r="G1533" s="262">
        <v>39162</v>
      </c>
      <c r="H1533" s="5">
        <f t="shared" si="106"/>
        <v>-38200</v>
      </c>
      <c r="I1533" s="23">
        <f t="shared" si="105"/>
        <v>4.040404040404041</v>
      </c>
      <c r="K1533" s="2">
        <v>495</v>
      </c>
    </row>
    <row r="1534" spans="2:11" ht="12.75">
      <c r="B1534" s="230">
        <v>2000</v>
      </c>
      <c r="C1534" s="13" t="s">
        <v>886</v>
      </c>
      <c r="D1534" s="13" t="s">
        <v>146</v>
      </c>
      <c r="E1534" s="34" t="s">
        <v>15</v>
      </c>
      <c r="F1534" s="32" t="s">
        <v>904</v>
      </c>
      <c r="G1534" s="262">
        <v>39167</v>
      </c>
      <c r="H1534" s="5">
        <f t="shared" si="106"/>
        <v>-40200</v>
      </c>
      <c r="I1534" s="23">
        <f t="shared" si="105"/>
        <v>4.040404040404041</v>
      </c>
      <c r="K1534" s="2">
        <v>495</v>
      </c>
    </row>
    <row r="1535" spans="2:11" ht="12.75">
      <c r="B1535" s="230">
        <v>2500</v>
      </c>
      <c r="C1535" s="13" t="s">
        <v>887</v>
      </c>
      <c r="D1535" s="13" t="s">
        <v>146</v>
      </c>
      <c r="E1535" s="34" t="s">
        <v>15</v>
      </c>
      <c r="F1535" s="32" t="s">
        <v>905</v>
      </c>
      <c r="G1535" s="262">
        <v>39167</v>
      </c>
      <c r="H1535" s="5">
        <f t="shared" si="106"/>
        <v>-42700</v>
      </c>
      <c r="I1535" s="23">
        <f t="shared" si="105"/>
        <v>5.05050505050505</v>
      </c>
      <c r="K1535" s="2">
        <v>495</v>
      </c>
    </row>
    <row r="1536" spans="2:11" ht="12.75">
      <c r="B1536" s="230">
        <v>2500</v>
      </c>
      <c r="C1536" s="13" t="s">
        <v>889</v>
      </c>
      <c r="D1536" s="13" t="s">
        <v>146</v>
      </c>
      <c r="E1536" s="34" t="s">
        <v>15</v>
      </c>
      <c r="F1536" s="32" t="s">
        <v>906</v>
      </c>
      <c r="G1536" s="262">
        <v>39168</v>
      </c>
      <c r="H1536" s="5">
        <f t="shared" si="106"/>
        <v>-45200</v>
      </c>
      <c r="I1536" s="23">
        <f t="shared" si="105"/>
        <v>5.05050505050505</v>
      </c>
      <c r="K1536" s="2">
        <v>495</v>
      </c>
    </row>
    <row r="1537" spans="2:11" ht="12.75">
      <c r="B1537" s="230">
        <v>2000</v>
      </c>
      <c r="C1537" s="13" t="s">
        <v>907</v>
      </c>
      <c r="D1537" s="13" t="s">
        <v>146</v>
      </c>
      <c r="E1537" s="34" t="s">
        <v>15</v>
      </c>
      <c r="F1537" s="32" t="s">
        <v>908</v>
      </c>
      <c r="G1537" s="262">
        <v>39169</v>
      </c>
      <c r="H1537" s="5">
        <f t="shared" si="106"/>
        <v>-47200</v>
      </c>
      <c r="I1537" s="23">
        <f t="shared" si="105"/>
        <v>4.040404040404041</v>
      </c>
      <c r="K1537" s="2">
        <v>495</v>
      </c>
    </row>
    <row r="1538" spans="2:11" ht="12.75">
      <c r="B1538" s="230">
        <v>1500</v>
      </c>
      <c r="C1538" s="13" t="s">
        <v>909</v>
      </c>
      <c r="D1538" s="13" t="s">
        <v>146</v>
      </c>
      <c r="E1538" s="34" t="s">
        <v>15</v>
      </c>
      <c r="F1538" s="32" t="s">
        <v>910</v>
      </c>
      <c r="G1538" s="262">
        <v>39169</v>
      </c>
      <c r="H1538" s="5">
        <f t="shared" si="106"/>
        <v>-48700</v>
      </c>
      <c r="I1538" s="23">
        <f t="shared" si="105"/>
        <v>3.0303030303030303</v>
      </c>
      <c r="K1538" s="2">
        <v>495</v>
      </c>
    </row>
    <row r="1539" spans="2:11" ht="12.75">
      <c r="B1539" s="230">
        <v>2000</v>
      </c>
      <c r="C1539" s="13" t="s">
        <v>886</v>
      </c>
      <c r="D1539" s="13" t="s">
        <v>146</v>
      </c>
      <c r="E1539" s="34" t="s">
        <v>15</v>
      </c>
      <c r="F1539" s="32" t="s">
        <v>911</v>
      </c>
      <c r="G1539" s="262">
        <v>39142</v>
      </c>
      <c r="H1539" s="5">
        <f t="shared" si="106"/>
        <v>-50700</v>
      </c>
      <c r="I1539" s="23">
        <f t="shared" si="105"/>
        <v>4.040404040404041</v>
      </c>
      <c r="K1539" s="2">
        <v>495</v>
      </c>
    </row>
    <row r="1540" spans="2:11" ht="12.75">
      <c r="B1540" s="230">
        <v>2500</v>
      </c>
      <c r="C1540" s="13" t="s">
        <v>887</v>
      </c>
      <c r="D1540" s="13" t="s">
        <v>146</v>
      </c>
      <c r="E1540" s="34" t="s">
        <v>15</v>
      </c>
      <c r="F1540" s="32" t="s">
        <v>912</v>
      </c>
      <c r="G1540" s="262">
        <v>39143</v>
      </c>
      <c r="H1540" s="5">
        <f t="shared" si="106"/>
        <v>-53200</v>
      </c>
      <c r="I1540" s="23">
        <f t="shared" si="105"/>
        <v>5.05050505050505</v>
      </c>
      <c r="K1540" s="2">
        <v>495</v>
      </c>
    </row>
    <row r="1541" spans="2:11" ht="12.75">
      <c r="B1541" s="230">
        <v>2500</v>
      </c>
      <c r="C1541" s="13" t="s">
        <v>889</v>
      </c>
      <c r="D1541" s="13" t="s">
        <v>146</v>
      </c>
      <c r="E1541" s="34" t="s">
        <v>15</v>
      </c>
      <c r="F1541" s="32" t="s">
        <v>913</v>
      </c>
      <c r="G1541" s="262">
        <v>39143</v>
      </c>
      <c r="H1541" s="5">
        <f t="shared" si="106"/>
        <v>-55700</v>
      </c>
      <c r="I1541" s="23">
        <f t="shared" si="105"/>
        <v>5.05050505050505</v>
      </c>
      <c r="K1541" s="2">
        <v>495</v>
      </c>
    </row>
    <row r="1542" spans="2:11" ht="12.75">
      <c r="B1542" s="230">
        <v>2000</v>
      </c>
      <c r="C1542" s="13" t="s">
        <v>891</v>
      </c>
      <c r="D1542" s="13" t="s">
        <v>146</v>
      </c>
      <c r="E1542" s="34" t="s">
        <v>15</v>
      </c>
      <c r="F1542" s="32" t="s">
        <v>914</v>
      </c>
      <c r="G1542" s="262">
        <v>39144</v>
      </c>
      <c r="H1542" s="5">
        <f t="shared" si="106"/>
        <v>-57700</v>
      </c>
      <c r="I1542" s="23">
        <f t="shared" si="105"/>
        <v>4.040404040404041</v>
      </c>
      <c r="K1542" s="2">
        <v>495</v>
      </c>
    </row>
    <row r="1543" spans="2:11" ht="12.75">
      <c r="B1543" s="175">
        <v>2500</v>
      </c>
      <c r="C1543" s="13" t="s">
        <v>878</v>
      </c>
      <c r="D1543" s="13" t="s">
        <v>146</v>
      </c>
      <c r="E1543" s="34" t="s">
        <v>15</v>
      </c>
      <c r="F1543" s="32" t="s">
        <v>915</v>
      </c>
      <c r="G1543" s="262">
        <v>39161</v>
      </c>
      <c r="H1543" s="5">
        <f t="shared" si="106"/>
        <v>-60200</v>
      </c>
      <c r="I1543" s="23">
        <f t="shared" si="105"/>
        <v>5.05050505050505</v>
      </c>
      <c r="K1543" s="2">
        <v>495</v>
      </c>
    </row>
    <row r="1544" spans="2:11" ht="12.75">
      <c r="B1544" s="230">
        <v>3000</v>
      </c>
      <c r="C1544" s="13" t="s">
        <v>916</v>
      </c>
      <c r="D1544" s="13" t="s">
        <v>146</v>
      </c>
      <c r="E1544" s="34" t="s">
        <v>15</v>
      </c>
      <c r="F1544" s="32" t="s">
        <v>917</v>
      </c>
      <c r="G1544" s="262">
        <v>39162</v>
      </c>
      <c r="H1544" s="5">
        <f t="shared" si="106"/>
        <v>-63200</v>
      </c>
      <c r="I1544" s="23">
        <f t="shared" si="105"/>
        <v>6.0606060606060606</v>
      </c>
      <c r="K1544" s="2">
        <v>495</v>
      </c>
    </row>
    <row r="1545" spans="2:11" ht="12.75">
      <c r="B1545" s="230">
        <v>3000</v>
      </c>
      <c r="C1545" s="13" t="s">
        <v>918</v>
      </c>
      <c r="D1545" s="13" t="s">
        <v>146</v>
      </c>
      <c r="E1545" s="34" t="s">
        <v>15</v>
      </c>
      <c r="F1545" s="32" t="s">
        <v>919</v>
      </c>
      <c r="G1545" s="262">
        <v>39163</v>
      </c>
      <c r="H1545" s="5">
        <f t="shared" si="106"/>
        <v>-66200</v>
      </c>
      <c r="I1545" s="23">
        <f t="shared" si="105"/>
        <v>6.0606060606060606</v>
      </c>
      <c r="K1545" s="2">
        <v>495</v>
      </c>
    </row>
    <row r="1546" spans="2:11" ht="12.75">
      <c r="B1546" s="230">
        <v>4000</v>
      </c>
      <c r="C1546" s="13" t="s">
        <v>920</v>
      </c>
      <c r="D1546" s="13" t="s">
        <v>146</v>
      </c>
      <c r="E1546" s="34" t="s">
        <v>15</v>
      </c>
      <c r="F1546" s="32" t="s">
        <v>921</v>
      </c>
      <c r="G1546" s="262">
        <v>39167</v>
      </c>
      <c r="H1546" s="5">
        <f t="shared" si="106"/>
        <v>-70200</v>
      </c>
      <c r="I1546" s="23">
        <f t="shared" si="105"/>
        <v>8.080808080808081</v>
      </c>
      <c r="K1546" s="2">
        <v>495</v>
      </c>
    </row>
    <row r="1547" spans="2:11" ht="12.75">
      <c r="B1547" s="175">
        <v>2000</v>
      </c>
      <c r="C1547" s="13" t="s">
        <v>922</v>
      </c>
      <c r="D1547" s="13" t="s">
        <v>146</v>
      </c>
      <c r="E1547" s="34" t="s">
        <v>15</v>
      </c>
      <c r="F1547" s="32" t="s">
        <v>923</v>
      </c>
      <c r="G1547" s="262">
        <v>39168</v>
      </c>
      <c r="H1547" s="5">
        <f t="shared" si="106"/>
        <v>-72200</v>
      </c>
      <c r="I1547" s="23">
        <f t="shared" si="105"/>
        <v>4.040404040404041</v>
      </c>
      <c r="K1547" s="2">
        <v>495</v>
      </c>
    </row>
    <row r="1548" spans="2:11" ht="12.75">
      <c r="B1548" s="175">
        <v>2000</v>
      </c>
      <c r="C1548" s="13" t="s">
        <v>924</v>
      </c>
      <c r="D1548" s="13" t="s">
        <v>146</v>
      </c>
      <c r="E1548" s="34" t="s">
        <v>15</v>
      </c>
      <c r="F1548" s="32" t="s">
        <v>923</v>
      </c>
      <c r="G1548" s="262">
        <v>39169</v>
      </c>
      <c r="H1548" s="5">
        <f t="shared" si="106"/>
        <v>-74200</v>
      </c>
      <c r="I1548" s="23">
        <f t="shared" si="105"/>
        <v>4.040404040404041</v>
      </c>
      <c r="K1548" s="2">
        <v>495</v>
      </c>
    </row>
    <row r="1549" spans="2:11" ht="12.75">
      <c r="B1549" s="175">
        <v>500</v>
      </c>
      <c r="C1549" s="13" t="s">
        <v>925</v>
      </c>
      <c r="D1549" s="13" t="s">
        <v>146</v>
      </c>
      <c r="E1549" s="34" t="s">
        <v>15</v>
      </c>
      <c r="F1549" s="32" t="s">
        <v>923</v>
      </c>
      <c r="G1549" s="262">
        <v>39169</v>
      </c>
      <c r="H1549" s="5">
        <f t="shared" si="106"/>
        <v>-74700</v>
      </c>
      <c r="I1549" s="23">
        <f t="shared" si="105"/>
        <v>1.0101010101010102</v>
      </c>
      <c r="K1549" s="2">
        <v>495</v>
      </c>
    </row>
    <row r="1550" spans="2:11" ht="12.75">
      <c r="B1550" s="175">
        <v>3500</v>
      </c>
      <c r="C1550" s="13" t="s">
        <v>926</v>
      </c>
      <c r="D1550" s="13" t="s">
        <v>146</v>
      </c>
      <c r="E1550" s="34" t="s">
        <v>15</v>
      </c>
      <c r="F1550" s="32" t="s">
        <v>927</v>
      </c>
      <c r="G1550" s="262">
        <v>39169</v>
      </c>
      <c r="H1550" s="5">
        <f t="shared" si="106"/>
        <v>-78200</v>
      </c>
      <c r="I1550" s="23">
        <f t="shared" si="105"/>
        <v>7.070707070707071</v>
      </c>
      <c r="K1550" s="2">
        <v>495</v>
      </c>
    </row>
    <row r="1551" spans="2:11" ht="12.75">
      <c r="B1551" s="230">
        <v>2000</v>
      </c>
      <c r="C1551" s="13" t="s">
        <v>886</v>
      </c>
      <c r="D1551" s="13" t="s">
        <v>146</v>
      </c>
      <c r="E1551" s="34" t="s">
        <v>15</v>
      </c>
      <c r="F1551" s="32" t="s">
        <v>928</v>
      </c>
      <c r="G1551" s="262">
        <v>39147</v>
      </c>
      <c r="H1551" s="5">
        <f t="shared" si="106"/>
        <v>-80200</v>
      </c>
      <c r="I1551" s="23">
        <f t="shared" si="105"/>
        <v>4.040404040404041</v>
      </c>
      <c r="K1551" s="2">
        <v>495</v>
      </c>
    </row>
    <row r="1552" spans="2:11" ht="12.75">
      <c r="B1552" s="230">
        <v>2500</v>
      </c>
      <c r="C1552" s="13" t="s">
        <v>887</v>
      </c>
      <c r="D1552" s="13" t="s">
        <v>146</v>
      </c>
      <c r="E1552" s="34" t="s">
        <v>15</v>
      </c>
      <c r="F1552" s="32" t="s">
        <v>929</v>
      </c>
      <c r="G1552" s="262">
        <v>39148</v>
      </c>
      <c r="H1552" s="5">
        <f t="shared" si="106"/>
        <v>-82700</v>
      </c>
      <c r="I1552" s="23">
        <f t="shared" si="105"/>
        <v>5.05050505050505</v>
      </c>
      <c r="K1552" s="2">
        <v>495</v>
      </c>
    </row>
    <row r="1553" spans="2:11" ht="12.75">
      <c r="B1553" s="230">
        <v>2500</v>
      </c>
      <c r="C1553" s="13" t="s">
        <v>889</v>
      </c>
      <c r="D1553" s="13" t="s">
        <v>146</v>
      </c>
      <c r="E1553" s="34" t="s">
        <v>15</v>
      </c>
      <c r="F1553" s="32" t="s">
        <v>930</v>
      </c>
      <c r="G1553" s="262">
        <v>39150</v>
      </c>
      <c r="H1553" s="5">
        <f t="shared" si="106"/>
        <v>-85200</v>
      </c>
      <c r="I1553" s="23">
        <f t="shared" si="105"/>
        <v>5.05050505050505</v>
      </c>
      <c r="K1553" s="2">
        <v>495</v>
      </c>
    </row>
    <row r="1554" spans="2:11" ht="12.75">
      <c r="B1554" s="230">
        <v>2000</v>
      </c>
      <c r="C1554" s="13" t="s">
        <v>891</v>
      </c>
      <c r="D1554" s="13" t="s">
        <v>146</v>
      </c>
      <c r="E1554" s="34" t="s">
        <v>15</v>
      </c>
      <c r="F1554" s="32" t="s">
        <v>931</v>
      </c>
      <c r="G1554" s="262">
        <v>39150</v>
      </c>
      <c r="H1554" s="5">
        <f t="shared" si="106"/>
        <v>-87200</v>
      </c>
      <c r="I1554" s="23">
        <f t="shared" si="105"/>
        <v>4.040404040404041</v>
      </c>
      <c r="K1554" s="2">
        <v>495</v>
      </c>
    </row>
    <row r="1555" spans="1:11" s="47" customFormat="1" ht="12.75">
      <c r="A1555" s="12"/>
      <c r="B1555" s="229">
        <f>SUM(B1517:B1554)</f>
        <v>87200</v>
      </c>
      <c r="C1555" s="45" t="s">
        <v>148</v>
      </c>
      <c r="D1555" s="45"/>
      <c r="E1555" s="45"/>
      <c r="F1555" s="80"/>
      <c r="G1555" s="81"/>
      <c r="H1555" s="44">
        <v>0</v>
      </c>
      <c r="I1555" s="46">
        <f t="shared" si="105"/>
        <v>176.16161616161617</v>
      </c>
      <c r="K1555" s="2">
        <v>495</v>
      </c>
    </row>
    <row r="1556" spans="2:11" ht="12.75">
      <c r="B1556" s="226"/>
      <c r="H1556" s="5">
        <f aca="true" t="shared" si="107" ref="H1556:H1587">H1555-B1556</f>
        <v>0</v>
      </c>
      <c r="I1556" s="23">
        <f t="shared" si="105"/>
        <v>0</v>
      </c>
      <c r="K1556" s="2">
        <v>495</v>
      </c>
    </row>
    <row r="1557" spans="2:11" ht="12.75">
      <c r="B1557" s="226"/>
      <c r="H1557" s="5">
        <f t="shared" si="107"/>
        <v>0</v>
      </c>
      <c r="I1557" s="23">
        <f t="shared" si="105"/>
        <v>0</v>
      </c>
      <c r="K1557" s="2">
        <v>495</v>
      </c>
    </row>
    <row r="1558" spans="2:11" ht="12.75">
      <c r="B1558" s="226">
        <v>1600</v>
      </c>
      <c r="C1558" s="1" t="s">
        <v>17</v>
      </c>
      <c r="D1558" s="13" t="s">
        <v>146</v>
      </c>
      <c r="E1558" s="1" t="s">
        <v>18</v>
      </c>
      <c r="F1558" s="28" t="s">
        <v>932</v>
      </c>
      <c r="G1558" s="28" t="s">
        <v>10</v>
      </c>
      <c r="H1558" s="5">
        <f t="shared" si="107"/>
        <v>-1600</v>
      </c>
      <c r="I1558" s="23">
        <f t="shared" si="105"/>
        <v>3.2323232323232323</v>
      </c>
      <c r="K1558" s="2">
        <v>495</v>
      </c>
    </row>
    <row r="1559" spans="2:11" ht="12.75">
      <c r="B1559" s="230">
        <v>2000</v>
      </c>
      <c r="C1559" s="13" t="s">
        <v>17</v>
      </c>
      <c r="D1559" s="13" t="s">
        <v>146</v>
      </c>
      <c r="E1559" s="34" t="s">
        <v>18</v>
      </c>
      <c r="F1559" s="32" t="s">
        <v>932</v>
      </c>
      <c r="G1559" s="262">
        <v>39143</v>
      </c>
      <c r="H1559" s="5">
        <f t="shared" si="107"/>
        <v>-3600</v>
      </c>
      <c r="I1559" s="23">
        <f t="shared" si="105"/>
        <v>4.040404040404041</v>
      </c>
      <c r="K1559" s="2">
        <v>495</v>
      </c>
    </row>
    <row r="1560" spans="2:11" ht="12.75">
      <c r="B1560" s="230">
        <v>1000</v>
      </c>
      <c r="C1560" s="13" t="s">
        <v>17</v>
      </c>
      <c r="D1560" s="13" t="s">
        <v>146</v>
      </c>
      <c r="E1560" s="13" t="s">
        <v>18</v>
      </c>
      <c r="F1560" s="31" t="s">
        <v>932</v>
      </c>
      <c r="G1560" s="31" t="s">
        <v>12</v>
      </c>
      <c r="H1560" s="5">
        <f t="shared" si="107"/>
        <v>-4600</v>
      </c>
      <c r="I1560" s="23">
        <f t="shared" si="105"/>
        <v>2.0202020202020203</v>
      </c>
      <c r="K1560" s="2">
        <v>495</v>
      </c>
    </row>
    <row r="1561" spans="2:11" ht="12.75">
      <c r="B1561" s="230">
        <v>1000</v>
      </c>
      <c r="C1561" s="13" t="s">
        <v>17</v>
      </c>
      <c r="D1561" s="13" t="s">
        <v>146</v>
      </c>
      <c r="E1561" s="34" t="s">
        <v>18</v>
      </c>
      <c r="F1561" s="32" t="s">
        <v>932</v>
      </c>
      <c r="G1561" s="262">
        <v>39145</v>
      </c>
      <c r="H1561" s="5">
        <f t="shared" si="107"/>
        <v>-5600</v>
      </c>
      <c r="I1561" s="23">
        <f t="shared" si="105"/>
        <v>2.0202020202020203</v>
      </c>
      <c r="K1561" s="2">
        <v>495</v>
      </c>
    </row>
    <row r="1562" spans="2:11" ht="12.75">
      <c r="B1562" s="230">
        <v>2000</v>
      </c>
      <c r="C1562" s="34" t="s">
        <v>17</v>
      </c>
      <c r="D1562" s="34" t="s">
        <v>146</v>
      </c>
      <c r="E1562" s="34" t="s">
        <v>18</v>
      </c>
      <c r="F1562" s="32" t="s">
        <v>932</v>
      </c>
      <c r="G1562" s="265">
        <v>39146</v>
      </c>
      <c r="H1562" s="5">
        <f t="shared" si="107"/>
        <v>-7600</v>
      </c>
      <c r="I1562" s="23">
        <f t="shared" si="105"/>
        <v>4.040404040404041</v>
      </c>
      <c r="K1562" s="2">
        <v>495</v>
      </c>
    </row>
    <row r="1563" spans="2:11" ht="12.75">
      <c r="B1563" s="230">
        <v>1500</v>
      </c>
      <c r="C1563" s="13" t="s">
        <v>17</v>
      </c>
      <c r="D1563" s="13" t="s">
        <v>146</v>
      </c>
      <c r="E1563" s="34" t="s">
        <v>18</v>
      </c>
      <c r="F1563" s="32" t="s">
        <v>932</v>
      </c>
      <c r="G1563" s="262">
        <v>39147</v>
      </c>
      <c r="H1563" s="5">
        <f t="shared" si="107"/>
        <v>-9100</v>
      </c>
      <c r="I1563" s="23">
        <f t="shared" si="105"/>
        <v>3.0303030303030303</v>
      </c>
      <c r="K1563" s="2">
        <v>495</v>
      </c>
    </row>
    <row r="1564" spans="2:11" ht="12.75">
      <c r="B1564" s="230">
        <v>1200</v>
      </c>
      <c r="C1564" s="13" t="s">
        <v>17</v>
      </c>
      <c r="D1564" s="13" t="s">
        <v>146</v>
      </c>
      <c r="E1564" s="34" t="s">
        <v>18</v>
      </c>
      <c r="F1564" s="32" t="s">
        <v>932</v>
      </c>
      <c r="G1564" s="262">
        <v>39148</v>
      </c>
      <c r="H1564" s="5">
        <f t="shared" si="107"/>
        <v>-10300</v>
      </c>
      <c r="I1564" s="23">
        <f aca="true" t="shared" si="108" ref="I1564:I1627">+B1564/K1564</f>
        <v>2.4242424242424243</v>
      </c>
      <c r="K1564" s="2">
        <v>495</v>
      </c>
    </row>
    <row r="1565" spans="2:11" ht="12.75">
      <c r="B1565" s="230">
        <v>1000</v>
      </c>
      <c r="C1565" s="13" t="s">
        <v>17</v>
      </c>
      <c r="D1565" s="13" t="s">
        <v>146</v>
      </c>
      <c r="E1565" s="34" t="s">
        <v>18</v>
      </c>
      <c r="F1565" s="32" t="s">
        <v>932</v>
      </c>
      <c r="G1565" s="262">
        <v>39149</v>
      </c>
      <c r="H1565" s="5">
        <f t="shared" si="107"/>
        <v>-11300</v>
      </c>
      <c r="I1565" s="23">
        <f t="shared" si="108"/>
        <v>2.0202020202020203</v>
      </c>
      <c r="K1565" s="2">
        <v>495</v>
      </c>
    </row>
    <row r="1566" spans="2:11" ht="12.75">
      <c r="B1566" s="230">
        <v>600</v>
      </c>
      <c r="C1566" s="13" t="s">
        <v>17</v>
      </c>
      <c r="D1566" s="13" t="s">
        <v>146</v>
      </c>
      <c r="E1566" s="34" t="s">
        <v>18</v>
      </c>
      <c r="F1566" s="32" t="s">
        <v>932</v>
      </c>
      <c r="G1566" s="262">
        <v>39150</v>
      </c>
      <c r="H1566" s="5">
        <f t="shared" si="107"/>
        <v>-11900</v>
      </c>
      <c r="I1566" s="23">
        <f t="shared" si="108"/>
        <v>1.2121212121212122</v>
      </c>
      <c r="K1566" s="2">
        <v>495</v>
      </c>
    </row>
    <row r="1567" spans="2:11" ht="12.75">
      <c r="B1567" s="230">
        <v>1500</v>
      </c>
      <c r="C1567" s="13" t="s">
        <v>17</v>
      </c>
      <c r="D1567" s="13" t="s">
        <v>146</v>
      </c>
      <c r="E1567" s="34" t="s">
        <v>18</v>
      </c>
      <c r="F1567" s="32" t="s">
        <v>932</v>
      </c>
      <c r="G1567" s="262">
        <v>39151</v>
      </c>
      <c r="H1567" s="5">
        <f t="shared" si="107"/>
        <v>-13400</v>
      </c>
      <c r="I1567" s="23">
        <f t="shared" si="108"/>
        <v>3.0303030303030303</v>
      </c>
      <c r="K1567" s="2">
        <v>495</v>
      </c>
    </row>
    <row r="1568" spans="2:11" ht="12.75">
      <c r="B1568" s="230">
        <v>800</v>
      </c>
      <c r="C1568" s="13" t="s">
        <v>17</v>
      </c>
      <c r="D1568" s="13" t="s">
        <v>146</v>
      </c>
      <c r="E1568" s="34" t="s">
        <v>18</v>
      </c>
      <c r="F1568" s="32" t="s">
        <v>932</v>
      </c>
      <c r="G1568" s="262">
        <v>39153</v>
      </c>
      <c r="H1568" s="5">
        <f t="shared" si="107"/>
        <v>-14200</v>
      </c>
      <c r="I1568" s="23">
        <f t="shared" si="108"/>
        <v>1.6161616161616161</v>
      </c>
      <c r="K1568" s="2">
        <v>495</v>
      </c>
    </row>
    <row r="1569" spans="2:11" ht="12.75">
      <c r="B1569" s="230">
        <v>1000</v>
      </c>
      <c r="C1569" s="13" t="s">
        <v>17</v>
      </c>
      <c r="D1569" s="13" t="s">
        <v>146</v>
      </c>
      <c r="E1569" s="34" t="s">
        <v>18</v>
      </c>
      <c r="F1569" s="32" t="s">
        <v>932</v>
      </c>
      <c r="G1569" s="262">
        <v>39154</v>
      </c>
      <c r="H1569" s="5">
        <f t="shared" si="107"/>
        <v>-15200</v>
      </c>
      <c r="I1569" s="23">
        <f t="shared" si="108"/>
        <v>2.0202020202020203</v>
      </c>
      <c r="K1569" s="2">
        <v>495</v>
      </c>
    </row>
    <row r="1570" spans="2:11" ht="12.75">
      <c r="B1570" s="230">
        <v>1500</v>
      </c>
      <c r="C1570" s="13" t="s">
        <v>17</v>
      </c>
      <c r="D1570" s="13" t="s">
        <v>146</v>
      </c>
      <c r="E1570" s="34" t="s">
        <v>18</v>
      </c>
      <c r="F1570" s="32" t="s">
        <v>932</v>
      </c>
      <c r="G1570" s="262">
        <v>39155</v>
      </c>
      <c r="H1570" s="5">
        <f t="shared" si="107"/>
        <v>-16700</v>
      </c>
      <c r="I1570" s="23">
        <f t="shared" si="108"/>
        <v>3.0303030303030303</v>
      </c>
      <c r="K1570" s="2">
        <v>495</v>
      </c>
    </row>
    <row r="1571" spans="2:11" ht="12.75">
      <c r="B1571" s="230">
        <v>1000</v>
      </c>
      <c r="C1571" s="13" t="s">
        <v>17</v>
      </c>
      <c r="D1571" s="13" t="s">
        <v>146</v>
      </c>
      <c r="E1571" s="34" t="s">
        <v>18</v>
      </c>
      <c r="F1571" s="32" t="s">
        <v>932</v>
      </c>
      <c r="G1571" s="262">
        <v>39156</v>
      </c>
      <c r="H1571" s="5">
        <f t="shared" si="107"/>
        <v>-17700</v>
      </c>
      <c r="I1571" s="23">
        <f t="shared" si="108"/>
        <v>2.0202020202020203</v>
      </c>
      <c r="K1571" s="2">
        <v>495</v>
      </c>
    </row>
    <row r="1572" spans="2:11" ht="12.75">
      <c r="B1572" s="230">
        <v>1000</v>
      </c>
      <c r="C1572" s="13" t="s">
        <v>17</v>
      </c>
      <c r="D1572" s="13" t="s">
        <v>146</v>
      </c>
      <c r="E1572" s="34" t="s">
        <v>18</v>
      </c>
      <c r="F1572" s="32" t="s">
        <v>932</v>
      </c>
      <c r="G1572" s="262">
        <v>39157</v>
      </c>
      <c r="H1572" s="5">
        <f t="shared" si="107"/>
        <v>-18700</v>
      </c>
      <c r="I1572" s="23">
        <f t="shared" si="108"/>
        <v>2.0202020202020203</v>
      </c>
      <c r="K1572" s="2">
        <v>495</v>
      </c>
    </row>
    <row r="1573" spans="2:11" ht="12.75">
      <c r="B1573" s="230">
        <v>1000</v>
      </c>
      <c r="C1573" s="13" t="s">
        <v>17</v>
      </c>
      <c r="D1573" s="13" t="s">
        <v>146</v>
      </c>
      <c r="E1573" s="34" t="s">
        <v>18</v>
      </c>
      <c r="F1573" s="32" t="s">
        <v>932</v>
      </c>
      <c r="G1573" s="262">
        <v>39158</v>
      </c>
      <c r="H1573" s="5">
        <f t="shared" si="107"/>
        <v>-19700</v>
      </c>
      <c r="I1573" s="23">
        <f t="shared" si="108"/>
        <v>2.0202020202020203</v>
      </c>
      <c r="K1573" s="2">
        <v>495</v>
      </c>
    </row>
    <row r="1574" spans="2:11" ht="12.75">
      <c r="B1574" s="175">
        <v>1800</v>
      </c>
      <c r="C1574" s="13" t="s">
        <v>17</v>
      </c>
      <c r="D1574" s="13" t="s">
        <v>146</v>
      </c>
      <c r="E1574" s="34" t="s">
        <v>18</v>
      </c>
      <c r="F1574" s="32" t="s">
        <v>932</v>
      </c>
      <c r="G1574" s="262">
        <v>39160</v>
      </c>
      <c r="H1574" s="5">
        <f t="shared" si="107"/>
        <v>-21500</v>
      </c>
      <c r="I1574" s="23">
        <f t="shared" si="108"/>
        <v>3.6363636363636362</v>
      </c>
      <c r="K1574" s="2">
        <v>495</v>
      </c>
    </row>
    <row r="1575" spans="2:11" ht="12.75">
      <c r="B1575" s="175">
        <v>1500</v>
      </c>
      <c r="C1575" s="13" t="s">
        <v>17</v>
      </c>
      <c r="D1575" s="13" t="s">
        <v>146</v>
      </c>
      <c r="E1575" s="34" t="s">
        <v>18</v>
      </c>
      <c r="F1575" s="32" t="s">
        <v>932</v>
      </c>
      <c r="G1575" s="262">
        <v>39161</v>
      </c>
      <c r="H1575" s="5">
        <f t="shared" si="107"/>
        <v>-23000</v>
      </c>
      <c r="I1575" s="23">
        <f t="shared" si="108"/>
        <v>3.0303030303030303</v>
      </c>
      <c r="K1575" s="2">
        <v>495</v>
      </c>
    </row>
    <row r="1576" spans="2:11" ht="12.75">
      <c r="B1576" s="175">
        <v>1500</v>
      </c>
      <c r="C1576" s="13" t="s">
        <v>17</v>
      </c>
      <c r="D1576" s="13" t="s">
        <v>146</v>
      </c>
      <c r="E1576" s="34" t="s">
        <v>18</v>
      </c>
      <c r="F1576" s="32" t="s">
        <v>933</v>
      </c>
      <c r="G1576" s="262">
        <v>39162</v>
      </c>
      <c r="H1576" s="5">
        <f t="shared" si="107"/>
        <v>-24500</v>
      </c>
      <c r="I1576" s="23">
        <f t="shared" si="108"/>
        <v>3.0303030303030303</v>
      </c>
      <c r="K1576" s="2">
        <v>495</v>
      </c>
    </row>
    <row r="1577" spans="2:11" ht="12.75">
      <c r="B1577" s="175">
        <v>500</v>
      </c>
      <c r="C1577" s="13" t="s">
        <v>17</v>
      </c>
      <c r="D1577" s="13" t="s">
        <v>146</v>
      </c>
      <c r="E1577" s="34" t="s">
        <v>18</v>
      </c>
      <c r="F1577" s="32" t="s">
        <v>932</v>
      </c>
      <c r="G1577" s="262">
        <v>39103</v>
      </c>
      <c r="H1577" s="5">
        <f t="shared" si="107"/>
        <v>-25000</v>
      </c>
      <c r="I1577" s="23">
        <f t="shared" si="108"/>
        <v>1.0101010101010102</v>
      </c>
      <c r="K1577" s="2">
        <v>495</v>
      </c>
    </row>
    <row r="1578" spans="2:11" ht="12.75">
      <c r="B1578" s="266">
        <v>500</v>
      </c>
      <c r="C1578" s="77" t="s">
        <v>17</v>
      </c>
      <c r="D1578" s="77" t="s">
        <v>146</v>
      </c>
      <c r="E1578" s="77" t="s">
        <v>18</v>
      </c>
      <c r="F1578" s="78" t="s">
        <v>932</v>
      </c>
      <c r="G1578" s="267">
        <v>39163</v>
      </c>
      <c r="H1578" s="5">
        <f t="shared" si="107"/>
        <v>-25500</v>
      </c>
      <c r="I1578" s="23">
        <f t="shared" si="108"/>
        <v>1.0101010101010102</v>
      </c>
      <c r="K1578" s="2">
        <v>495</v>
      </c>
    </row>
    <row r="1579" spans="2:11" ht="12.75">
      <c r="B1579" s="230">
        <v>1500</v>
      </c>
      <c r="C1579" s="13" t="s">
        <v>17</v>
      </c>
      <c r="D1579" s="13" t="s">
        <v>146</v>
      </c>
      <c r="E1579" s="13" t="s">
        <v>18</v>
      </c>
      <c r="F1579" s="31" t="s">
        <v>934</v>
      </c>
      <c r="G1579" s="262">
        <v>39145</v>
      </c>
      <c r="H1579" s="5">
        <f t="shared" si="107"/>
        <v>-27000</v>
      </c>
      <c r="I1579" s="23">
        <f t="shared" si="108"/>
        <v>3.0303030303030303</v>
      </c>
      <c r="K1579" s="2">
        <v>495</v>
      </c>
    </row>
    <row r="1580" spans="2:11" ht="12.75">
      <c r="B1580" s="230">
        <v>800</v>
      </c>
      <c r="C1580" s="34" t="s">
        <v>17</v>
      </c>
      <c r="D1580" s="34" t="s">
        <v>146</v>
      </c>
      <c r="E1580" s="34" t="s">
        <v>18</v>
      </c>
      <c r="F1580" s="32" t="s">
        <v>934</v>
      </c>
      <c r="G1580" s="265">
        <v>39146</v>
      </c>
      <c r="H1580" s="5">
        <f t="shared" si="107"/>
        <v>-27800</v>
      </c>
      <c r="I1580" s="23">
        <f t="shared" si="108"/>
        <v>1.6161616161616161</v>
      </c>
      <c r="K1580" s="2">
        <v>495</v>
      </c>
    </row>
    <row r="1581" spans="2:11" ht="12.75">
      <c r="B1581" s="230">
        <v>1200</v>
      </c>
      <c r="C1581" s="34" t="s">
        <v>17</v>
      </c>
      <c r="D1581" s="34" t="s">
        <v>146</v>
      </c>
      <c r="E1581" s="34" t="s">
        <v>18</v>
      </c>
      <c r="F1581" s="32" t="s">
        <v>934</v>
      </c>
      <c r="G1581" s="265">
        <v>39148</v>
      </c>
      <c r="H1581" s="5">
        <f t="shared" si="107"/>
        <v>-29000</v>
      </c>
      <c r="I1581" s="23">
        <f t="shared" si="108"/>
        <v>2.4242424242424243</v>
      </c>
      <c r="K1581" s="2">
        <v>495</v>
      </c>
    </row>
    <row r="1582" spans="2:11" ht="12.75">
      <c r="B1582" s="175">
        <v>1500</v>
      </c>
      <c r="C1582" s="34" t="s">
        <v>17</v>
      </c>
      <c r="D1582" s="34" t="s">
        <v>146</v>
      </c>
      <c r="E1582" s="34" t="s">
        <v>18</v>
      </c>
      <c r="F1582" s="32" t="s">
        <v>934</v>
      </c>
      <c r="G1582" s="265">
        <v>39150</v>
      </c>
      <c r="H1582" s="5">
        <f t="shared" si="107"/>
        <v>-30500</v>
      </c>
      <c r="I1582" s="23">
        <f t="shared" si="108"/>
        <v>3.0303030303030303</v>
      </c>
      <c r="K1582" s="2">
        <v>495</v>
      </c>
    </row>
    <row r="1583" spans="2:11" ht="12.75">
      <c r="B1583" s="230">
        <v>1500</v>
      </c>
      <c r="C1583" s="34" t="s">
        <v>17</v>
      </c>
      <c r="D1583" s="34" t="s">
        <v>146</v>
      </c>
      <c r="E1583" s="34" t="s">
        <v>18</v>
      </c>
      <c r="F1583" s="32" t="s">
        <v>934</v>
      </c>
      <c r="G1583" s="265">
        <v>39151</v>
      </c>
      <c r="H1583" s="5">
        <f t="shared" si="107"/>
        <v>-32000</v>
      </c>
      <c r="I1583" s="23">
        <f t="shared" si="108"/>
        <v>3.0303030303030303</v>
      </c>
      <c r="K1583" s="2">
        <v>495</v>
      </c>
    </row>
    <row r="1584" spans="2:11" ht="12.75">
      <c r="B1584" s="230">
        <v>2000</v>
      </c>
      <c r="C1584" s="34" t="s">
        <v>17</v>
      </c>
      <c r="D1584" s="34" t="s">
        <v>146</v>
      </c>
      <c r="E1584" s="34" t="s">
        <v>18</v>
      </c>
      <c r="F1584" s="32" t="s">
        <v>934</v>
      </c>
      <c r="G1584" s="265">
        <v>39153</v>
      </c>
      <c r="H1584" s="5">
        <f t="shared" si="107"/>
        <v>-34000</v>
      </c>
      <c r="I1584" s="23">
        <f t="shared" si="108"/>
        <v>4.040404040404041</v>
      </c>
      <c r="K1584" s="2">
        <v>495</v>
      </c>
    </row>
    <row r="1585" spans="2:11" ht="12.75">
      <c r="B1585" s="230">
        <v>2000</v>
      </c>
      <c r="C1585" s="34" t="s">
        <v>17</v>
      </c>
      <c r="D1585" s="34" t="s">
        <v>146</v>
      </c>
      <c r="E1585" s="34" t="s">
        <v>18</v>
      </c>
      <c r="F1585" s="32" t="s">
        <v>934</v>
      </c>
      <c r="G1585" s="265">
        <v>39154</v>
      </c>
      <c r="H1585" s="5">
        <f t="shared" si="107"/>
        <v>-36000</v>
      </c>
      <c r="I1585" s="23">
        <f t="shared" si="108"/>
        <v>4.040404040404041</v>
      </c>
      <c r="K1585" s="2">
        <v>495</v>
      </c>
    </row>
    <row r="1586" spans="2:11" ht="12.75">
      <c r="B1586" s="230">
        <v>1000</v>
      </c>
      <c r="C1586" s="34" t="s">
        <v>17</v>
      </c>
      <c r="D1586" s="34" t="s">
        <v>146</v>
      </c>
      <c r="E1586" s="34" t="s">
        <v>18</v>
      </c>
      <c r="F1586" s="32" t="s">
        <v>934</v>
      </c>
      <c r="G1586" s="265">
        <v>39155</v>
      </c>
      <c r="H1586" s="5">
        <f t="shared" si="107"/>
        <v>-37000</v>
      </c>
      <c r="I1586" s="23">
        <f t="shared" si="108"/>
        <v>2.0202020202020203</v>
      </c>
      <c r="K1586" s="2">
        <v>495</v>
      </c>
    </row>
    <row r="1587" spans="2:11" ht="12.75">
      <c r="B1587" s="230">
        <v>1500</v>
      </c>
      <c r="C1587" s="34" t="s">
        <v>17</v>
      </c>
      <c r="D1587" s="34" t="s">
        <v>146</v>
      </c>
      <c r="E1587" s="34" t="s">
        <v>18</v>
      </c>
      <c r="F1587" s="32" t="s">
        <v>934</v>
      </c>
      <c r="G1587" s="265">
        <v>39156</v>
      </c>
      <c r="H1587" s="5">
        <f t="shared" si="107"/>
        <v>-38500</v>
      </c>
      <c r="I1587" s="23">
        <f t="shared" si="108"/>
        <v>3.0303030303030303</v>
      </c>
      <c r="K1587" s="2">
        <v>495</v>
      </c>
    </row>
    <row r="1588" spans="2:11" ht="12.75">
      <c r="B1588" s="175">
        <v>1000</v>
      </c>
      <c r="C1588" s="13" t="s">
        <v>17</v>
      </c>
      <c r="D1588" s="13" t="s">
        <v>146</v>
      </c>
      <c r="E1588" s="13" t="s">
        <v>18</v>
      </c>
      <c r="F1588" s="31" t="s">
        <v>934</v>
      </c>
      <c r="G1588" s="262">
        <v>39157</v>
      </c>
      <c r="H1588" s="5">
        <f aca="true" t="shared" si="109" ref="H1588:H1619">H1587-B1588</f>
        <v>-39500</v>
      </c>
      <c r="I1588" s="23">
        <f t="shared" si="108"/>
        <v>2.0202020202020203</v>
      </c>
      <c r="K1588" s="2">
        <v>495</v>
      </c>
    </row>
    <row r="1589" spans="2:11" ht="12.75">
      <c r="B1589" s="230">
        <v>1000</v>
      </c>
      <c r="C1589" s="13" t="s">
        <v>17</v>
      </c>
      <c r="D1589" s="13" t="s">
        <v>146</v>
      </c>
      <c r="E1589" s="13" t="s">
        <v>18</v>
      </c>
      <c r="F1589" s="31" t="s">
        <v>934</v>
      </c>
      <c r="G1589" s="265">
        <v>39158</v>
      </c>
      <c r="H1589" s="5">
        <f t="shared" si="109"/>
        <v>-40500</v>
      </c>
      <c r="I1589" s="23">
        <f t="shared" si="108"/>
        <v>2.0202020202020203</v>
      </c>
      <c r="K1589" s="2">
        <v>495</v>
      </c>
    </row>
    <row r="1590" spans="2:11" ht="12.75">
      <c r="B1590" s="230">
        <v>2000</v>
      </c>
      <c r="C1590" s="13" t="s">
        <v>17</v>
      </c>
      <c r="D1590" s="13" t="s">
        <v>146</v>
      </c>
      <c r="E1590" s="13" t="s">
        <v>18</v>
      </c>
      <c r="F1590" s="31" t="s">
        <v>934</v>
      </c>
      <c r="G1590" s="265">
        <v>39160</v>
      </c>
      <c r="H1590" s="5">
        <f t="shared" si="109"/>
        <v>-42500</v>
      </c>
      <c r="I1590" s="23">
        <f t="shared" si="108"/>
        <v>4.040404040404041</v>
      </c>
      <c r="K1590" s="2">
        <v>495</v>
      </c>
    </row>
    <row r="1591" spans="2:11" ht="12.75">
      <c r="B1591" s="230">
        <v>1000</v>
      </c>
      <c r="C1591" s="13" t="s">
        <v>17</v>
      </c>
      <c r="D1591" s="13" t="s">
        <v>146</v>
      </c>
      <c r="E1591" s="13" t="s">
        <v>18</v>
      </c>
      <c r="F1591" s="31" t="s">
        <v>934</v>
      </c>
      <c r="G1591" s="265">
        <v>39161</v>
      </c>
      <c r="H1591" s="5">
        <f t="shared" si="109"/>
        <v>-43500</v>
      </c>
      <c r="I1591" s="23">
        <f t="shared" si="108"/>
        <v>2.0202020202020203</v>
      </c>
      <c r="K1591" s="2">
        <v>495</v>
      </c>
    </row>
    <row r="1592" spans="2:11" ht="12.75">
      <c r="B1592" s="230">
        <v>1800</v>
      </c>
      <c r="C1592" s="13" t="s">
        <v>17</v>
      </c>
      <c r="D1592" s="13" t="s">
        <v>146</v>
      </c>
      <c r="E1592" s="34" t="s">
        <v>18</v>
      </c>
      <c r="F1592" s="32" t="s">
        <v>934</v>
      </c>
      <c r="G1592" s="265">
        <v>39162</v>
      </c>
      <c r="H1592" s="5">
        <f t="shared" si="109"/>
        <v>-45300</v>
      </c>
      <c r="I1592" s="23">
        <f t="shared" si="108"/>
        <v>3.6363636363636362</v>
      </c>
      <c r="K1592" s="2">
        <v>495</v>
      </c>
    </row>
    <row r="1593" spans="2:11" ht="12.75">
      <c r="B1593" s="230">
        <v>1200</v>
      </c>
      <c r="C1593" s="13" t="s">
        <v>17</v>
      </c>
      <c r="D1593" s="13" t="s">
        <v>146</v>
      </c>
      <c r="E1593" s="34" t="s">
        <v>18</v>
      </c>
      <c r="F1593" s="32" t="s">
        <v>934</v>
      </c>
      <c r="G1593" s="262">
        <v>39163</v>
      </c>
      <c r="H1593" s="5">
        <f t="shared" si="109"/>
        <v>-46500</v>
      </c>
      <c r="I1593" s="23">
        <f t="shared" si="108"/>
        <v>2.4242424242424243</v>
      </c>
      <c r="K1593" s="2">
        <v>495</v>
      </c>
    </row>
    <row r="1594" spans="2:11" ht="12.75">
      <c r="B1594" s="230">
        <v>1800</v>
      </c>
      <c r="C1594" s="13" t="s">
        <v>17</v>
      </c>
      <c r="D1594" s="13" t="s">
        <v>146</v>
      </c>
      <c r="E1594" s="34" t="s">
        <v>18</v>
      </c>
      <c r="F1594" s="32" t="s">
        <v>934</v>
      </c>
      <c r="G1594" s="262">
        <v>39163</v>
      </c>
      <c r="H1594" s="5">
        <f t="shared" si="109"/>
        <v>-48300</v>
      </c>
      <c r="I1594" s="23">
        <f t="shared" si="108"/>
        <v>3.6363636363636362</v>
      </c>
      <c r="K1594" s="2">
        <v>495</v>
      </c>
    </row>
    <row r="1595" spans="2:11" ht="12.75">
      <c r="B1595" s="230">
        <v>1500</v>
      </c>
      <c r="C1595" s="13" t="s">
        <v>17</v>
      </c>
      <c r="D1595" s="13" t="s">
        <v>146</v>
      </c>
      <c r="E1595" s="34" t="s">
        <v>18</v>
      </c>
      <c r="F1595" s="32" t="s">
        <v>934</v>
      </c>
      <c r="G1595" s="262">
        <v>39164</v>
      </c>
      <c r="H1595" s="5">
        <f t="shared" si="109"/>
        <v>-49800</v>
      </c>
      <c r="I1595" s="23">
        <f t="shared" si="108"/>
        <v>3.0303030303030303</v>
      </c>
      <c r="K1595" s="2">
        <v>495</v>
      </c>
    </row>
    <row r="1596" spans="2:11" ht="12.75">
      <c r="B1596" s="230">
        <v>800</v>
      </c>
      <c r="C1596" s="13" t="s">
        <v>17</v>
      </c>
      <c r="D1596" s="13" t="s">
        <v>146</v>
      </c>
      <c r="E1596" s="34" t="s">
        <v>18</v>
      </c>
      <c r="F1596" s="32" t="s">
        <v>934</v>
      </c>
      <c r="G1596" s="262">
        <v>39165</v>
      </c>
      <c r="H1596" s="5">
        <f t="shared" si="109"/>
        <v>-50600</v>
      </c>
      <c r="I1596" s="23">
        <f t="shared" si="108"/>
        <v>1.6161616161616161</v>
      </c>
      <c r="K1596" s="2">
        <v>495</v>
      </c>
    </row>
    <row r="1597" spans="2:11" ht="12.75">
      <c r="B1597" s="230">
        <v>2000</v>
      </c>
      <c r="C1597" s="13" t="s">
        <v>17</v>
      </c>
      <c r="D1597" s="13" t="s">
        <v>146</v>
      </c>
      <c r="E1597" s="34" t="s">
        <v>18</v>
      </c>
      <c r="F1597" s="32" t="s">
        <v>934</v>
      </c>
      <c r="G1597" s="262">
        <v>39167</v>
      </c>
      <c r="H1597" s="5">
        <f t="shared" si="109"/>
        <v>-52600</v>
      </c>
      <c r="I1597" s="23">
        <f t="shared" si="108"/>
        <v>4.040404040404041</v>
      </c>
      <c r="K1597" s="2">
        <v>495</v>
      </c>
    </row>
    <row r="1598" spans="2:11" ht="12.75">
      <c r="B1598" s="230">
        <v>1000</v>
      </c>
      <c r="C1598" s="13" t="s">
        <v>17</v>
      </c>
      <c r="D1598" s="13" t="s">
        <v>146</v>
      </c>
      <c r="E1598" s="34" t="s">
        <v>18</v>
      </c>
      <c r="F1598" s="32" t="s">
        <v>934</v>
      </c>
      <c r="G1598" s="262">
        <v>39168</v>
      </c>
      <c r="H1598" s="5">
        <f t="shared" si="109"/>
        <v>-53600</v>
      </c>
      <c r="I1598" s="23">
        <f t="shared" si="108"/>
        <v>2.0202020202020203</v>
      </c>
      <c r="K1598" s="2">
        <v>495</v>
      </c>
    </row>
    <row r="1599" spans="2:11" ht="12.75">
      <c r="B1599" s="230">
        <v>2000</v>
      </c>
      <c r="C1599" s="13" t="s">
        <v>17</v>
      </c>
      <c r="D1599" s="13" t="s">
        <v>146</v>
      </c>
      <c r="E1599" s="34" t="s">
        <v>18</v>
      </c>
      <c r="F1599" s="32" t="s">
        <v>934</v>
      </c>
      <c r="G1599" s="262">
        <v>39169</v>
      </c>
      <c r="H1599" s="5">
        <f t="shared" si="109"/>
        <v>-55600</v>
      </c>
      <c r="I1599" s="23">
        <f t="shared" si="108"/>
        <v>4.040404040404041</v>
      </c>
      <c r="K1599" s="2">
        <v>495</v>
      </c>
    </row>
    <row r="1600" spans="2:11" ht="12.75">
      <c r="B1600" s="230">
        <v>1000</v>
      </c>
      <c r="C1600" s="13" t="s">
        <v>17</v>
      </c>
      <c r="D1600" s="13" t="s">
        <v>146</v>
      </c>
      <c r="E1600" s="34" t="s">
        <v>18</v>
      </c>
      <c r="F1600" s="32" t="s">
        <v>934</v>
      </c>
      <c r="G1600" s="262">
        <v>39172</v>
      </c>
      <c r="H1600" s="5">
        <f t="shared" si="109"/>
        <v>-56600</v>
      </c>
      <c r="I1600" s="23">
        <f t="shared" si="108"/>
        <v>2.0202020202020203</v>
      </c>
      <c r="K1600" s="2">
        <v>495</v>
      </c>
    </row>
    <row r="1601" spans="2:11" ht="12.75">
      <c r="B1601" s="230">
        <v>1800</v>
      </c>
      <c r="C1601" s="13" t="s">
        <v>17</v>
      </c>
      <c r="D1601" s="13" t="s">
        <v>146</v>
      </c>
      <c r="E1601" s="34" t="s">
        <v>18</v>
      </c>
      <c r="F1601" s="32" t="s">
        <v>923</v>
      </c>
      <c r="G1601" s="262">
        <v>39142</v>
      </c>
      <c r="H1601" s="5">
        <f t="shared" si="109"/>
        <v>-58400</v>
      </c>
      <c r="I1601" s="23">
        <f t="shared" si="108"/>
        <v>3.6363636363636362</v>
      </c>
      <c r="K1601" s="2">
        <v>495</v>
      </c>
    </row>
    <row r="1602" spans="2:11" ht="12.75">
      <c r="B1602" s="230">
        <v>1000</v>
      </c>
      <c r="C1602" s="13" t="s">
        <v>17</v>
      </c>
      <c r="D1602" s="13" t="s">
        <v>146</v>
      </c>
      <c r="E1602" s="34" t="s">
        <v>18</v>
      </c>
      <c r="F1602" s="32" t="s">
        <v>923</v>
      </c>
      <c r="G1602" s="262">
        <v>39143</v>
      </c>
      <c r="H1602" s="5">
        <f t="shared" si="109"/>
        <v>-59400</v>
      </c>
      <c r="I1602" s="23">
        <f t="shared" si="108"/>
        <v>2.0202020202020203</v>
      </c>
      <c r="K1602" s="2">
        <v>495</v>
      </c>
    </row>
    <row r="1603" spans="2:11" ht="12.75">
      <c r="B1603" s="230">
        <v>1000</v>
      </c>
      <c r="C1603" s="13" t="s">
        <v>17</v>
      </c>
      <c r="D1603" s="13" t="s">
        <v>146</v>
      </c>
      <c r="E1603" s="34" t="s">
        <v>18</v>
      </c>
      <c r="F1603" s="32" t="s">
        <v>923</v>
      </c>
      <c r="G1603" s="262">
        <v>39144</v>
      </c>
      <c r="H1603" s="5">
        <f t="shared" si="109"/>
        <v>-60400</v>
      </c>
      <c r="I1603" s="23">
        <f t="shared" si="108"/>
        <v>2.0202020202020203</v>
      </c>
      <c r="K1603" s="2">
        <v>495</v>
      </c>
    </row>
    <row r="1604" spans="2:11" ht="12.75">
      <c r="B1604" s="230">
        <v>2000</v>
      </c>
      <c r="C1604" s="13" t="s">
        <v>17</v>
      </c>
      <c r="D1604" s="13" t="s">
        <v>146</v>
      </c>
      <c r="E1604" s="34" t="s">
        <v>18</v>
      </c>
      <c r="F1604" s="32" t="s">
        <v>923</v>
      </c>
      <c r="G1604" s="262">
        <v>39146</v>
      </c>
      <c r="H1604" s="5">
        <f t="shared" si="109"/>
        <v>-62400</v>
      </c>
      <c r="I1604" s="23">
        <f t="shared" si="108"/>
        <v>4.040404040404041</v>
      </c>
      <c r="K1604" s="2">
        <v>495</v>
      </c>
    </row>
    <row r="1605" spans="2:11" ht="12.75">
      <c r="B1605" s="230">
        <v>1500</v>
      </c>
      <c r="C1605" s="13" t="s">
        <v>17</v>
      </c>
      <c r="D1605" s="13" t="s">
        <v>146</v>
      </c>
      <c r="E1605" s="34" t="s">
        <v>18</v>
      </c>
      <c r="F1605" s="32" t="s">
        <v>923</v>
      </c>
      <c r="G1605" s="262">
        <v>39147</v>
      </c>
      <c r="H1605" s="5">
        <f t="shared" si="109"/>
        <v>-63900</v>
      </c>
      <c r="I1605" s="23">
        <f t="shared" si="108"/>
        <v>3.0303030303030303</v>
      </c>
      <c r="K1605" s="2">
        <v>495</v>
      </c>
    </row>
    <row r="1606" spans="2:11" ht="12.75">
      <c r="B1606" s="230">
        <v>1450</v>
      </c>
      <c r="C1606" s="13" t="s">
        <v>17</v>
      </c>
      <c r="D1606" s="13" t="s">
        <v>146</v>
      </c>
      <c r="E1606" s="34" t="s">
        <v>18</v>
      </c>
      <c r="F1606" s="32" t="s">
        <v>923</v>
      </c>
      <c r="G1606" s="262">
        <v>39148</v>
      </c>
      <c r="H1606" s="5">
        <f t="shared" si="109"/>
        <v>-65350</v>
      </c>
      <c r="I1606" s="23">
        <f t="shared" si="108"/>
        <v>2.9292929292929295</v>
      </c>
      <c r="K1606" s="2">
        <v>495</v>
      </c>
    </row>
    <row r="1607" spans="2:11" ht="12.75">
      <c r="B1607" s="230">
        <v>1000</v>
      </c>
      <c r="C1607" s="13" t="s">
        <v>17</v>
      </c>
      <c r="D1607" s="13" t="s">
        <v>146</v>
      </c>
      <c r="E1607" s="34" t="s">
        <v>18</v>
      </c>
      <c r="F1607" s="32" t="s">
        <v>923</v>
      </c>
      <c r="G1607" s="262">
        <v>39149</v>
      </c>
      <c r="H1607" s="5">
        <f t="shared" si="109"/>
        <v>-66350</v>
      </c>
      <c r="I1607" s="23">
        <f t="shared" si="108"/>
        <v>2.0202020202020203</v>
      </c>
      <c r="K1607" s="2">
        <v>495</v>
      </c>
    </row>
    <row r="1608" spans="2:11" ht="12.75">
      <c r="B1608" s="175">
        <v>1000</v>
      </c>
      <c r="C1608" s="13" t="s">
        <v>17</v>
      </c>
      <c r="D1608" s="13" t="s">
        <v>146</v>
      </c>
      <c r="E1608" s="34" t="s">
        <v>18</v>
      </c>
      <c r="F1608" s="32" t="s">
        <v>923</v>
      </c>
      <c r="G1608" s="262">
        <v>39151</v>
      </c>
      <c r="H1608" s="5">
        <f t="shared" si="109"/>
        <v>-67350</v>
      </c>
      <c r="I1608" s="23">
        <f t="shared" si="108"/>
        <v>2.0202020202020203</v>
      </c>
      <c r="K1608" s="2">
        <v>495</v>
      </c>
    </row>
    <row r="1609" spans="2:11" ht="12.75">
      <c r="B1609" s="175">
        <v>1600</v>
      </c>
      <c r="C1609" s="13" t="s">
        <v>17</v>
      </c>
      <c r="D1609" s="13" t="s">
        <v>146</v>
      </c>
      <c r="E1609" s="34" t="s">
        <v>18</v>
      </c>
      <c r="F1609" s="32" t="s">
        <v>923</v>
      </c>
      <c r="G1609" s="262">
        <v>39153</v>
      </c>
      <c r="H1609" s="5">
        <f t="shared" si="109"/>
        <v>-68950</v>
      </c>
      <c r="I1609" s="23">
        <f t="shared" si="108"/>
        <v>3.2323232323232323</v>
      </c>
      <c r="K1609" s="2">
        <v>495</v>
      </c>
    </row>
    <row r="1610" spans="2:11" ht="12.75">
      <c r="B1610" s="175">
        <v>1500</v>
      </c>
      <c r="C1610" s="13" t="s">
        <v>17</v>
      </c>
      <c r="D1610" s="13" t="s">
        <v>146</v>
      </c>
      <c r="E1610" s="34" t="s">
        <v>18</v>
      </c>
      <c r="F1610" s="32" t="s">
        <v>923</v>
      </c>
      <c r="G1610" s="262">
        <v>39157</v>
      </c>
      <c r="H1610" s="5">
        <f t="shared" si="109"/>
        <v>-70450</v>
      </c>
      <c r="I1610" s="23">
        <f t="shared" si="108"/>
        <v>3.0303030303030303</v>
      </c>
      <c r="K1610" s="2">
        <v>495</v>
      </c>
    </row>
    <row r="1611" spans="2:11" ht="12.75">
      <c r="B1611" s="175">
        <v>1000</v>
      </c>
      <c r="C1611" s="13" t="s">
        <v>17</v>
      </c>
      <c r="D1611" s="13" t="s">
        <v>146</v>
      </c>
      <c r="E1611" s="34" t="s">
        <v>18</v>
      </c>
      <c r="F1611" s="32" t="s">
        <v>923</v>
      </c>
      <c r="G1611" s="262">
        <v>39158</v>
      </c>
      <c r="H1611" s="5">
        <f t="shared" si="109"/>
        <v>-71450</v>
      </c>
      <c r="I1611" s="23">
        <f t="shared" si="108"/>
        <v>2.0202020202020203</v>
      </c>
      <c r="K1611" s="2">
        <v>495</v>
      </c>
    </row>
    <row r="1612" spans="2:11" ht="12.75">
      <c r="B1612" s="175">
        <v>2000</v>
      </c>
      <c r="C1612" s="13" t="s">
        <v>17</v>
      </c>
      <c r="D1612" s="13" t="s">
        <v>146</v>
      </c>
      <c r="E1612" s="34" t="s">
        <v>18</v>
      </c>
      <c r="F1612" s="32" t="s">
        <v>923</v>
      </c>
      <c r="G1612" s="262">
        <v>39160</v>
      </c>
      <c r="H1612" s="5">
        <f t="shared" si="109"/>
        <v>-73450</v>
      </c>
      <c r="I1612" s="23">
        <f t="shared" si="108"/>
        <v>4.040404040404041</v>
      </c>
      <c r="K1612" s="2">
        <v>495</v>
      </c>
    </row>
    <row r="1613" spans="2:11" ht="12.75">
      <c r="B1613" s="175">
        <v>2000</v>
      </c>
      <c r="C1613" s="13" t="s">
        <v>17</v>
      </c>
      <c r="D1613" s="13" t="s">
        <v>146</v>
      </c>
      <c r="E1613" s="34" t="s">
        <v>18</v>
      </c>
      <c r="F1613" s="32" t="s">
        <v>923</v>
      </c>
      <c r="G1613" s="262">
        <v>39161</v>
      </c>
      <c r="H1613" s="5">
        <f t="shared" si="109"/>
        <v>-75450</v>
      </c>
      <c r="I1613" s="23">
        <f t="shared" si="108"/>
        <v>4.040404040404041</v>
      </c>
      <c r="K1613" s="2">
        <v>495</v>
      </c>
    </row>
    <row r="1614" spans="2:11" ht="12.75">
      <c r="B1614" s="175">
        <v>2000</v>
      </c>
      <c r="C1614" s="13" t="s">
        <v>17</v>
      </c>
      <c r="D1614" s="13" t="s">
        <v>146</v>
      </c>
      <c r="E1614" s="34" t="s">
        <v>18</v>
      </c>
      <c r="F1614" s="32" t="s">
        <v>923</v>
      </c>
      <c r="G1614" s="262">
        <v>39162</v>
      </c>
      <c r="H1614" s="5">
        <f t="shared" si="109"/>
        <v>-77450</v>
      </c>
      <c r="I1614" s="23">
        <f t="shared" si="108"/>
        <v>4.040404040404041</v>
      </c>
      <c r="K1614" s="2">
        <v>495</v>
      </c>
    </row>
    <row r="1615" spans="2:11" ht="12.75">
      <c r="B1615" s="230">
        <v>2000</v>
      </c>
      <c r="C1615" s="13" t="s">
        <v>17</v>
      </c>
      <c r="D1615" s="13" t="s">
        <v>146</v>
      </c>
      <c r="E1615" s="34" t="s">
        <v>18</v>
      </c>
      <c r="F1615" s="32" t="s">
        <v>923</v>
      </c>
      <c r="G1615" s="262">
        <v>39163</v>
      </c>
      <c r="H1615" s="5">
        <f t="shared" si="109"/>
        <v>-79450</v>
      </c>
      <c r="I1615" s="23">
        <f t="shared" si="108"/>
        <v>4.040404040404041</v>
      </c>
      <c r="K1615" s="2">
        <v>495</v>
      </c>
    </row>
    <row r="1616" spans="2:11" ht="12.75">
      <c r="B1616" s="230">
        <v>1000</v>
      </c>
      <c r="C1616" s="13" t="s">
        <v>17</v>
      </c>
      <c r="D1616" s="13" t="s">
        <v>146</v>
      </c>
      <c r="E1616" s="34" t="s">
        <v>18</v>
      </c>
      <c r="F1616" s="32" t="s">
        <v>923</v>
      </c>
      <c r="G1616" s="262">
        <v>39164</v>
      </c>
      <c r="H1616" s="5">
        <f t="shared" si="109"/>
        <v>-80450</v>
      </c>
      <c r="I1616" s="23">
        <f t="shared" si="108"/>
        <v>2.0202020202020203</v>
      </c>
      <c r="K1616" s="2">
        <v>495</v>
      </c>
    </row>
    <row r="1617" spans="2:11" ht="12.75">
      <c r="B1617" s="230">
        <v>600</v>
      </c>
      <c r="C1617" s="13" t="s">
        <v>17</v>
      </c>
      <c r="D1617" s="268" t="s">
        <v>146</v>
      </c>
      <c r="E1617" s="34" t="s">
        <v>18</v>
      </c>
      <c r="F1617" s="32" t="s">
        <v>923</v>
      </c>
      <c r="G1617" s="262">
        <v>39165</v>
      </c>
      <c r="H1617" s="5">
        <f t="shared" si="109"/>
        <v>-81050</v>
      </c>
      <c r="I1617" s="23">
        <f t="shared" si="108"/>
        <v>1.2121212121212122</v>
      </c>
      <c r="K1617" s="2">
        <v>495</v>
      </c>
    </row>
    <row r="1618" spans="2:11" ht="12.75">
      <c r="B1618" s="230">
        <v>2000</v>
      </c>
      <c r="C1618" s="13" t="s">
        <v>17</v>
      </c>
      <c r="D1618" s="13" t="s">
        <v>146</v>
      </c>
      <c r="E1618" s="34" t="s">
        <v>18</v>
      </c>
      <c r="F1618" s="32" t="s">
        <v>923</v>
      </c>
      <c r="G1618" s="262">
        <v>39259</v>
      </c>
      <c r="H1618" s="5">
        <f t="shared" si="109"/>
        <v>-83050</v>
      </c>
      <c r="I1618" s="23">
        <f t="shared" si="108"/>
        <v>4.040404040404041</v>
      </c>
      <c r="K1618" s="2">
        <v>495</v>
      </c>
    </row>
    <row r="1619" spans="2:11" ht="12.75">
      <c r="B1619" s="230">
        <v>1500</v>
      </c>
      <c r="C1619" s="13" t="s">
        <v>17</v>
      </c>
      <c r="D1619" s="13" t="s">
        <v>146</v>
      </c>
      <c r="E1619" s="34" t="s">
        <v>18</v>
      </c>
      <c r="F1619" s="32" t="s">
        <v>923</v>
      </c>
      <c r="G1619" s="262">
        <v>39168</v>
      </c>
      <c r="H1619" s="5">
        <f t="shared" si="109"/>
        <v>-84550</v>
      </c>
      <c r="I1619" s="23">
        <f t="shared" si="108"/>
        <v>3.0303030303030303</v>
      </c>
      <c r="K1619" s="2">
        <v>495</v>
      </c>
    </row>
    <row r="1620" spans="2:11" ht="12.75">
      <c r="B1620" s="175">
        <v>1000</v>
      </c>
      <c r="C1620" s="13" t="s">
        <v>17</v>
      </c>
      <c r="D1620" s="13" t="s">
        <v>146</v>
      </c>
      <c r="E1620" s="34" t="s">
        <v>18</v>
      </c>
      <c r="F1620" s="32" t="s">
        <v>923</v>
      </c>
      <c r="G1620" s="262">
        <v>39170</v>
      </c>
      <c r="H1620" s="5">
        <f aca="true" t="shared" si="110" ref="H1620:H1650">H1619-B1620</f>
        <v>-85550</v>
      </c>
      <c r="I1620" s="23">
        <f t="shared" si="108"/>
        <v>2.0202020202020203</v>
      </c>
      <c r="K1620" s="2">
        <v>495</v>
      </c>
    </row>
    <row r="1621" spans="2:11" ht="12.75">
      <c r="B1621" s="230">
        <v>1000</v>
      </c>
      <c r="C1621" s="13" t="s">
        <v>17</v>
      </c>
      <c r="D1621" s="13" t="s">
        <v>146</v>
      </c>
      <c r="E1621" s="13" t="s">
        <v>18</v>
      </c>
      <c r="F1621" s="32" t="s">
        <v>923</v>
      </c>
      <c r="G1621" s="265">
        <v>39171</v>
      </c>
      <c r="H1621" s="5">
        <f t="shared" si="110"/>
        <v>-86550</v>
      </c>
      <c r="I1621" s="23">
        <f t="shared" si="108"/>
        <v>2.0202020202020203</v>
      </c>
      <c r="K1621" s="2">
        <v>495</v>
      </c>
    </row>
    <row r="1622" spans="2:11" ht="12.75">
      <c r="B1622" s="230">
        <v>1000</v>
      </c>
      <c r="C1622" s="13" t="s">
        <v>17</v>
      </c>
      <c r="D1622" s="13" t="s">
        <v>146</v>
      </c>
      <c r="E1622" s="34" t="s">
        <v>18</v>
      </c>
      <c r="F1622" s="32" t="s">
        <v>923</v>
      </c>
      <c r="G1622" s="262">
        <v>39113</v>
      </c>
      <c r="H1622" s="5">
        <f t="shared" si="110"/>
        <v>-87550</v>
      </c>
      <c r="I1622" s="23">
        <f t="shared" si="108"/>
        <v>2.0202020202020203</v>
      </c>
      <c r="K1622" s="2">
        <v>495</v>
      </c>
    </row>
    <row r="1623" spans="2:11" ht="12.75">
      <c r="B1623" s="230">
        <v>1200</v>
      </c>
      <c r="C1623" s="13" t="s">
        <v>17</v>
      </c>
      <c r="D1623" s="13" t="s">
        <v>146</v>
      </c>
      <c r="E1623" s="34" t="s">
        <v>18</v>
      </c>
      <c r="F1623" s="32" t="s">
        <v>935</v>
      </c>
      <c r="G1623" s="262">
        <v>39143</v>
      </c>
      <c r="H1623" s="5">
        <f t="shared" si="110"/>
        <v>-88750</v>
      </c>
      <c r="I1623" s="23">
        <f t="shared" si="108"/>
        <v>2.4242424242424243</v>
      </c>
      <c r="K1623" s="2">
        <v>495</v>
      </c>
    </row>
    <row r="1624" spans="2:11" ht="12.75">
      <c r="B1624" s="175">
        <v>600</v>
      </c>
      <c r="C1624" s="34" t="s">
        <v>17</v>
      </c>
      <c r="D1624" s="34" t="s">
        <v>146</v>
      </c>
      <c r="E1624" s="34" t="s">
        <v>18</v>
      </c>
      <c r="F1624" s="32" t="s">
        <v>935</v>
      </c>
      <c r="G1624" s="265">
        <v>39146</v>
      </c>
      <c r="H1624" s="5">
        <f t="shared" si="110"/>
        <v>-89350</v>
      </c>
      <c r="I1624" s="23">
        <f t="shared" si="108"/>
        <v>1.2121212121212122</v>
      </c>
      <c r="K1624" s="2">
        <v>495</v>
      </c>
    </row>
    <row r="1625" spans="2:11" ht="12.75">
      <c r="B1625" s="230">
        <v>1800</v>
      </c>
      <c r="C1625" s="13" t="s">
        <v>17</v>
      </c>
      <c r="D1625" s="13" t="s">
        <v>146</v>
      </c>
      <c r="E1625" s="34" t="s">
        <v>18</v>
      </c>
      <c r="F1625" s="32" t="s">
        <v>935</v>
      </c>
      <c r="G1625" s="262">
        <v>39147</v>
      </c>
      <c r="H1625" s="5">
        <f t="shared" si="110"/>
        <v>-91150</v>
      </c>
      <c r="I1625" s="23">
        <f t="shared" si="108"/>
        <v>3.6363636363636362</v>
      </c>
      <c r="K1625" s="2">
        <v>495</v>
      </c>
    </row>
    <row r="1626" spans="2:11" ht="12.75">
      <c r="B1626" s="230">
        <v>1400</v>
      </c>
      <c r="C1626" s="13" t="s">
        <v>17</v>
      </c>
      <c r="D1626" s="13" t="s">
        <v>146</v>
      </c>
      <c r="E1626" s="34" t="s">
        <v>18</v>
      </c>
      <c r="F1626" s="32" t="s">
        <v>935</v>
      </c>
      <c r="G1626" s="262">
        <v>39148</v>
      </c>
      <c r="H1626" s="5">
        <f t="shared" si="110"/>
        <v>-92550</v>
      </c>
      <c r="I1626" s="23">
        <f t="shared" si="108"/>
        <v>2.8282828282828283</v>
      </c>
      <c r="K1626" s="2">
        <v>495</v>
      </c>
    </row>
    <row r="1627" spans="2:11" ht="12.75">
      <c r="B1627" s="230">
        <v>1500</v>
      </c>
      <c r="C1627" s="13" t="s">
        <v>17</v>
      </c>
      <c r="D1627" s="13" t="s">
        <v>146</v>
      </c>
      <c r="E1627" s="34" t="s">
        <v>18</v>
      </c>
      <c r="F1627" s="32" t="s">
        <v>935</v>
      </c>
      <c r="G1627" s="262">
        <v>39149</v>
      </c>
      <c r="H1627" s="5">
        <f t="shared" si="110"/>
        <v>-94050</v>
      </c>
      <c r="I1627" s="23">
        <f t="shared" si="108"/>
        <v>3.0303030303030303</v>
      </c>
      <c r="K1627" s="2">
        <v>495</v>
      </c>
    </row>
    <row r="1628" spans="2:11" ht="12.75">
      <c r="B1628" s="230">
        <v>1500</v>
      </c>
      <c r="C1628" s="13" t="s">
        <v>17</v>
      </c>
      <c r="D1628" s="13" t="s">
        <v>146</v>
      </c>
      <c r="E1628" s="34" t="s">
        <v>18</v>
      </c>
      <c r="F1628" s="32" t="s">
        <v>935</v>
      </c>
      <c r="G1628" s="262">
        <v>39150</v>
      </c>
      <c r="H1628" s="5">
        <f t="shared" si="110"/>
        <v>-95550</v>
      </c>
      <c r="I1628" s="23">
        <f aca="true" t="shared" si="111" ref="I1628:I1691">+B1628/K1628</f>
        <v>3.0303030303030303</v>
      </c>
      <c r="K1628" s="2">
        <v>495</v>
      </c>
    </row>
    <row r="1629" spans="2:11" ht="12.75">
      <c r="B1629" s="230">
        <v>600</v>
      </c>
      <c r="C1629" s="13" t="s">
        <v>17</v>
      </c>
      <c r="D1629" s="13" t="s">
        <v>146</v>
      </c>
      <c r="E1629" s="34" t="s">
        <v>18</v>
      </c>
      <c r="F1629" s="32" t="s">
        <v>936</v>
      </c>
      <c r="G1629" s="262">
        <v>39160</v>
      </c>
      <c r="H1629" s="5">
        <f t="shared" si="110"/>
        <v>-96150</v>
      </c>
      <c r="I1629" s="23">
        <f t="shared" si="111"/>
        <v>1.2121212121212122</v>
      </c>
      <c r="K1629" s="2">
        <v>495</v>
      </c>
    </row>
    <row r="1630" spans="2:11" ht="12.75">
      <c r="B1630" s="230">
        <v>600</v>
      </c>
      <c r="C1630" s="13" t="s">
        <v>17</v>
      </c>
      <c r="D1630" s="13" t="s">
        <v>146</v>
      </c>
      <c r="E1630" s="34" t="s">
        <v>18</v>
      </c>
      <c r="F1630" s="32" t="s">
        <v>936</v>
      </c>
      <c r="G1630" s="262">
        <v>39161</v>
      </c>
      <c r="H1630" s="5">
        <f t="shared" si="110"/>
        <v>-96750</v>
      </c>
      <c r="I1630" s="23">
        <f t="shared" si="111"/>
        <v>1.2121212121212122</v>
      </c>
      <c r="K1630" s="2">
        <v>495</v>
      </c>
    </row>
    <row r="1631" spans="2:11" ht="12.75">
      <c r="B1631" s="230">
        <v>600</v>
      </c>
      <c r="C1631" s="13" t="s">
        <v>17</v>
      </c>
      <c r="D1631" s="13" t="s">
        <v>146</v>
      </c>
      <c r="E1631" s="34" t="s">
        <v>18</v>
      </c>
      <c r="F1631" s="32" t="s">
        <v>936</v>
      </c>
      <c r="G1631" s="262">
        <v>39162</v>
      </c>
      <c r="H1631" s="5">
        <f t="shared" si="110"/>
        <v>-97350</v>
      </c>
      <c r="I1631" s="23">
        <f t="shared" si="111"/>
        <v>1.2121212121212122</v>
      </c>
      <c r="K1631" s="2">
        <v>495</v>
      </c>
    </row>
    <row r="1632" spans="2:11" ht="12.75">
      <c r="B1632" s="230">
        <v>600</v>
      </c>
      <c r="C1632" s="13" t="s">
        <v>17</v>
      </c>
      <c r="D1632" s="13" t="s">
        <v>146</v>
      </c>
      <c r="E1632" s="34" t="s">
        <v>18</v>
      </c>
      <c r="F1632" s="32" t="s">
        <v>936</v>
      </c>
      <c r="G1632" s="262">
        <v>39163</v>
      </c>
      <c r="H1632" s="5">
        <f t="shared" si="110"/>
        <v>-97950</v>
      </c>
      <c r="I1632" s="23">
        <f t="shared" si="111"/>
        <v>1.2121212121212122</v>
      </c>
      <c r="K1632" s="2">
        <v>495</v>
      </c>
    </row>
    <row r="1633" spans="2:11" ht="12.75">
      <c r="B1633" s="230">
        <v>600</v>
      </c>
      <c r="C1633" s="13" t="s">
        <v>17</v>
      </c>
      <c r="D1633" s="13" t="s">
        <v>146</v>
      </c>
      <c r="E1633" s="34" t="s">
        <v>18</v>
      </c>
      <c r="F1633" s="32" t="s">
        <v>936</v>
      </c>
      <c r="G1633" s="262">
        <v>39164</v>
      </c>
      <c r="H1633" s="5">
        <f t="shared" si="110"/>
        <v>-98550</v>
      </c>
      <c r="I1633" s="23">
        <f t="shared" si="111"/>
        <v>1.2121212121212122</v>
      </c>
      <c r="K1633" s="2">
        <v>495</v>
      </c>
    </row>
    <row r="1634" spans="2:11" ht="12.75">
      <c r="B1634" s="230">
        <v>600</v>
      </c>
      <c r="C1634" s="13" t="s">
        <v>17</v>
      </c>
      <c r="D1634" s="13" t="s">
        <v>146</v>
      </c>
      <c r="E1634" s="34" t="s">
        <v>18</v>
      </c>
      <c r="F1634" s="32" t="s">
        <v>936</v>
      </c>
      <c r="G1634" s="262">
        <v>39165</v>
      </c>
      <c r="H1634" s="5">
        <f t="shared" si="110"/>
        <v>-99150</v>
      </c>
      <c r="I1634" s="23">
        <f t="shared" si="111"/>
        <v>1.2121212121212122</v>
      </c>
      <c r="K1634" s="2">
        <v>495</v>
      </c>
    </row>
    <row r="1635" spans="2:11" ht="12.75">
      <c r="B1635" s="230">
        <v>600</v>
      </c>
      <c r="C1635" s="13" t="s">
        <v>17</v>
      </c>
      <c r="D1635" s="13" t="s">
        <v>146</v>
      </c>
      <c r="E1635" s="34" t="s">
        <v>18</v>
      </c>
      <c r="F1635" s="32" t="s">
        <v>936</v>
      </c>
      <c r="G1635" s="262">
        <v>39168</v>
      </c>
      <c r="H1635" s="5">
        <f t="shared" si="110"/>
        <v>-99750</v>
      </c>
      <c r="I1635" s="23">
        <f t="shared" si="111"/>
        <v>1.2121212121212122</v>
      </c>
      <c r="K1635" s="2">
        <v>495</v>
      </c>
    </row>
    <row r="1636" spans="2:11" ht="12.75">
      <c r="B1636" s="230">
        <v>600</v>
      </c>
      <c r="C1636" s="13" t="s">
        <v>17</v>
      </c>
      <c r="D1636" s="13" t="s">
        <v>146</v>
      </c>
      <c r="E1636" s="34" t="s">
        <v>18</v>
      </c>
      <c r="F1636" s="32" t="s">
        <v>936</v>
      </c>
      <c r="G1636" s="262">
        <v>39169</v>
      </c>
      <c r="H1636" s="5">
        <f t="shared" si="110"/>
        <v>-100350</v>
      </c>
      <c r="I1636" s="23">
        <f t="shared" si="111"/>
        <v>1.2121212121212122</v>
      </c>
      <c r="K1636" s="2">
        <v>495</v>
      </c>
    </row>
    <row r="1637" spans="2:11" ht="12.75">
      <c r="B1637" s="230">
        <v>600</v>
      </c>
      <c r="C1637" s="13" t="s">
        <v>17</v>
      </c>
      <c r="D1637" s="13" t="s">
        <v>146</v>
      </c>
      <c r="E1637" s="34" t="s">
        <v>18</v>
      </c>
      <c r="F1637" s="32" t="s">
        <v>936</v>
      </c>
      <c r="G1637" s="262">
        <v>39170</v>
      </c>
      <c r="H1637" s="5">
        <f t="shared" si="110"/>
        <v>-100950</v>
      </c>
      <c r="I1637" s="23">
        <f t="shared" si="111"/>
        <v>1.2121212121212122</v>
      </c>
      <c r="K1637" s="2">
        <v>495</v>
      </c>
    </row>
    <row r="1638" spans="2:11" ht="12.75">
      <c r="B1638" s="230">
        <v>600</v>
      </c>
      <c r="C1638" s="13" t="s">
        <v>17</v>
      </c>
      <c r="D1638" s="13" t="s">
        <v>146</v>
      </c>
      <c r="E1638" s="34" t="s">
        <v>18</v>
      </c>
      <c r="F1638" s="32" t="s">
        <v>936</v>
      </c>
      <c r="G1638" s="262">
        <v>39172</v>
      </c>
      <c r="H1638" s="5">
        <f t="shared" si="110"/>
        <v>-101550</v>
      </c>
      <c r="I1638" s="23">
        <f t="shared" si="111"/>
        <v>1.2121212121212122</v>
      </c>
      <c r="K1638" s="2">
        <v>495</v>
      </c>
    </row>
    <row r="1639" spans="2:11" ht="12.75">
      <c r="B1639" s="230">
        <v>600</v>
      </c>
      <c r="C1639" s="13" t="s">
        <v>17</v>
      </c>
      <c r="D1639" s="13" t="s">
        <v>146</v>
      </c>
      <c r="E1639" s="34" t="s">
        <v>18</v>
      </c>
      <c r="F1639" s="32" t="s">
        <v>937</v>
      </c>
      <c r="G1639" s="262">
        <v>39167</v>
      </c>
      <c r="H1639" s="5">
        <f t="shared" si="110"/>
        <v>-102150</v>
      </c>
      <c r="I1639" s="23">
        <f t="shared" si="111"/>
        <v>1.2121212121212122</v>
      </c>
      <c r="K1639" s="2">
        <v>495</v>
      </c>
    </row>
    <row r="1640" spans="2:11" ht="12.75">
      <c r="B1640" s="230">
        <v>600</v>
      </c>
      <c r="C1640" s="13" t="s">
        <v>17</v>
      </c>
      <c r="D1640" s="13" t="s">
        <v>146</v>
      </c>
      <c r="E1640" s="34" t="s">
        <v>18</v>
      </c>
      <c r="F1640" s="32" t="s">
        <v>937</v>
      </c>
      <c r="G1640" s="262">
        <v>39168</v>
      </c>
      <c r="H1640" s="5">
        <f t="shared" si="110"/>
        <v>-102750</v>
      </c>
      <c r="I1640" s="23">
        <f t="shared" si="111"/>
        <v>1.2121212121212122</v>
      </c>
      <c r="K1640" s="2">
        <v>495</v>
      </c>
    </row>
    <row r="1641" spans="2:11" ht="12.75">
      <c r="B1641" s="230">
        <v>600</v>
      </c>
      <c r="C1641" s="13" t="s">
        <v>17</v>
      </c>
      <c r="D1641" s="13" t="s">
        <v>146</v>
      </c>
      <c r="E1641" s="34" t="s">
        <v>18</v>
      </c>
      <c r="F1641" s="32" t="s">
        <v>937</v>
      </c>
      <c r="G1641" s="262">
        <v>39169</v>
      </c>
      <c r="H1641" s="5">
        <f t="shared" si="110"/>
        <v>-103350</v>
      </c>
      <c r="I1641" s="23">
        <f t="shared" si="111"/>
        <v>1.2121212121212122</v>
      </c>
      <c r="K1641" s="2">
        <v>495</v>
      </c>
    </row>
    <row r="1642" spans="2:11" ht="12.75">
      <c r="B1642" s="230">
        <v>600</v>
      </c>
      <c r="C1642" s="13" t="s">
        <v>17</v>
      </c>
      <c r="D1642" s="13" t="s">
        <v>146</v>
      </c>
      <c r="E1642" s="34" t="s">
        <v>18</v>
      </c>
      <c r="F1642" s="32" t="s">
        <v>937</v>
      </c>
      <c r="G1642" s="262">
        <v>39170</v>
      </c>
      <c r="H1642" s="5">
        <f t="shared" si="110"/>
        <v>-103950</v>
      </c>
      <c r="I1642" s="23">
        <f t="shared" si="111"/>
        <v>1.2121212121212122</v>
      </c>
      <c r="K1642" s="2">
        <v>495</v>
      </c>
    </row>
    <row r="1643" spans="2:11" ht="12.75">
      <c r="B1643" s="230">
        <v>600</v>
      </c>
      <c r="C1643" s="13" t="s">
        <v>17</v>
      </c>
      <c r="D1643" s="13" t="s">
        <v>146</v>
      </c>
      <c r="E1643" s="34" t="s">
        <v>18</v>
      </c>
      <c r="F1643" s="32" t="s">
        <v>937</v>
      </c>
      <c r="G1643" s="262">
        <v>39171</v>
      </c>
      <c r="H1643" s="5">
        <f t="shared" si="110"/>
        <v>-104550</v>
      </c>
      <c r="I1643" s="23">
        <f t="shared" si="111"/>
        <v>1.2121212121212122</v>
      </c>
      <c r="K1643" s="2">
        <v>495</v>
      </c>
    </row>
    <row r="1644" spans="2:11" ht="12.75">
      <c r="B1644" s="230">
        <v>600</v>
      </c>
      <c r="C1644" s="34" t="s">
        <v>17</v>
      </c>
      <c r="D1644" s="34" t="s">
        <v>146</v>
      </c>
      <c r="E1644" s="34" t="s">
        <v>18</v>
      </c>
      <c r="F1644" s="32" t="s">
        <v>937</v>
      </c>
      <c r="G1644" s="265">
        <v>39172</v>
      </c>
      <c r="H1644" s="5">
        <f t="shared" si="110"/>
        <v>-105150</v>
      </c>
      <c r="I1644" s="23">
        <f t="shared" si="111"/>
        <v>1.2121212121212122</v>
      </c>
      <c r="K1644" s="2">
        <v>495</v>
      </c>
    </row>
    <row r="1645" spans="2:11" ht="12.75">
      <c r="B1645" s="230">
        <v>800</v>
      </c>
      <c r="C1645" s="34" t="s">
        <v>17</v>
      </c>
      <c r="D1645" s="34" t="s">
        <v>146</v>
      </c>
      <c r="E1645" s="34" t="s">
        <v>18</v>
      </c>
      <c r="F1645" s="32" t="s">
        <v>938</v>
      </c>
      <c r="G1645" s="265">
        <v>39165</v>
      </c>
      <c r="H1645" s="5">
        <f t="shared" si="110"/>
        <v>-105950</v>
      </c>
      <c r="I1645" s="23">
        <f t="shared" si="111"/>
        <v>1.6161616161616161</v>
      </c>
      <c r="K1645" s="2">
        <v>495</v>
      </c>
    </row>
    <row r="1646" spans="2:11" ht="12.75">
      <c r="B1646" s="230">
        <v>2000</v>
      </c>
      <c r="C1646" s="34" t="s">
        <v>17</v>
      </c>
      <c r="D1646" s="34" t="s">
        <v>146</v>
      </c>
      <c r="E1646" s="34" t="s">
        <v>18</v>
      </c>
      <c r="F1646" s="32" t="s">
        <v>938</v>
      </c>
      <c r="G1646" s="265">
        <v>39167</v>
      </c>
      <c r="H1646" s="5">
        <f t="shared" si="110"/>
        <v>-107950</v>
      </c>
      <c r="I1646" s="23">
        <f t="shared" si="111"/>
        <v>4.040404040404041</v>
      </c>
      <c r="K1646" s="2">
        <v>495</v>
      </c>
    </row>
    <row r="1647" spans="2:11" ht="12.75">
      <c r="B1647" s="230">
        <v>2000</v>
      </c>
      <c r="C1647" s="34" t="s">
        <v>17</v>
      </c>
      <c r="D1647" s="34" t="s">
        <v>146</v>
      </c>
      <c r="E1647" s="34" t="s">
        <v>18</v>
      </c>
      <c r="F1647" s="32" t="s">
        <v>938</v>
      </c>
      <c r="G1647" s="265">
        <v>39168</v>
      </c>
      <c r="H1647" s="5">
        <f t="shared" si="110"/>
        <v>-109950</v>
      </c>
      <c r="I1647" s="23">
        <f t="shared" si="111"/>
        <v>4.040404040404041</v>
      </c>
      <c r="K1647" s="2">
        <v>495</v>
      </c>
    </row>
    <row r="1648" spans="2:11" ht="12.75">
      <c r="B1648" s="230">
        <v>2000</v>
      </c>
      <c r="C1648" s="34" t="s">
        <v>17</v>
      </c>
      <c r="D1648" s="34" t="s">
        <v>146</v>
      </c>
      <c r="E1648" s="34" t="s">
        <v>18</v>
      </c>
      <c r="F1648" s="32" t="s">
        <v>938</v>
      </c>
      <c r="G1648" s="262">
        <v>39170</v>
      </c>
      <c r="H1648" s="5">
        <f t="shared" si="110"/>
        <v>-111950</v>
      </c>
      <c r="I1648" s="23">
        <f t="shared" si="111"/>
        <v>4.040404040404041</v>
      </c>
      <c r="K1648" s="2">
        <v>495</v>
      </c>
    </row>
    <row r="1649" spans="2:11" ht="12.75">
      <c r="B1649" s="230">
        <v>2000</v>
      </c>
      <c r="C1649" s="34" t="s">
        <v>17</v>
      </c>
      <c r="D1649" s="34" t="s">
        <v>146</v>
      </c>
      <c r="E1649" s="34" t="s">
        <v>18</v>
      </c>
      <c r="F1649" s="32" t="s">
        <v>938</v>
      </c>
      <c r="G1649" s="262">
        <v>39171</v>
      </c>
      <c r="H1649" s="5">
        <f t="shared" si="110"/>
        <v>-113950</v>
      </c>
      <c r="I1649" s="23">
        <f t="shared" si="111"/>
        <v>4.040404040404041</v>
      </c>
      <c r="K1649" s="2">
        <v>495</v>
      </c>
    </row>
    <row r="1650" spans="2:11" ht="12.75">
      <c r="B1650" s="230">
        <v>1000</v>
      </c>
      <c r="C1650" s="34" t="s">
        <v>17</v>
      </c>
      <c r="D1650" s="34" t="s">
        <v>146</v>
      </c>
      <c r="E1650" s="34" t="s">
        <v>18</v>
      </c>
      <c r="F1650" s="32" t="s">
        <v>938</v>
      </c>
      <c r="G1650" s="262">
        <v>39172</v>
      </c>
      <c r="H1650" s="5">
        <f t="shared" si="110"/>
        <v>-114950</v>
      </c>
      <c r="I1650" s="23">
        <f t="shared" si="111"/>
        <v>2.0202020202020203</v>
      </c>
      <c r="K1650" s="2">
        <v>495</v>
      </c>
    </row>
    <row r="1651" spans="1:11" s="47" customFormat="1" ht="12.75">
      <c r="A1651" s="12"/>
      <c r="B1651" s="231">
        <f>SUM(B1558:B1650)</f>
        <v>114950</v>
      </c>
      <c r="C1651" s="12" t="s">
        <v>18</v>
      </c>
      <c r="D1651" s="12"/>
      <c r="E1651" s="45"/>
      <c r="F1651" s="80"/>
      <c r="G1651" s="82"/>
      <c r="H1651" s="44">
        <v>0</v>
      </c>
      <c r="I1651" s="46">
        <f t="shared" si="111"/>
        <v>232.22222222222223</v>
      </c>
      <c r="K1651" s="2">
        <v>495</v>
      </c>
    </row>
    <row r="1652" spans="2:11" ht="12.75">
      <c r="B1652" s="226"/>
      <c r="H1652" s="5">
        <f aca="true" t="shared" si="112" ref="H1652:H1677">H1651-B1652</f>
        <v>0</v>
      </c>
      <c r="I1652" s="23">
        <f t="shared" si="111"/>
        <v>0</v>
      </c>
      <c r="K1652" s="2">
        <v>495</v>
      </c>
    </row>
    <row r="1653" spans="2:11" ht="12.75">
      <c r="B1653" s="226"/>
      <c r="H1653" s="5">
        <f t="shared" si="112"/>
        <v>0</v>
      </c>
      <c r="I1653" s="23">
        <f t="shared" si="111"/>
        <v>0</v>
      </c>
      <c r="K1653" s="2">
        <v>495</v>
      </c>
    </row>
    <row r="1654" spans="2:11" ht="12.75">
      <c r="B1654" s="175">
        <v>5000</v>
      </c>
      <c r="C1654" s="34" t="s">
        <v>19</v>
      </c>
      <c r="D1654" s="13" t="s">
        <v>146</v>
      </c>
      <c r="E1654" s="34" t="s">
        <v>15</v>
      </c>
      <c r="F1654" s="28" t="s">
        <v>939</v>
      </c>
      <c r="G1654" s="32" t="s">
        <v>10</v>
      </c>
      <c r="H1654" s="5">
        <f t="shared" si="112"/>
        <v>-5000</v>
      </c>
      <c r="I1654" s="23">
        <f t="shared" si="111"/>
        <v>10.1010101010101</v>
      </c>
      <c r="K1654" s="2">
        <v>495</v>
      </c>
    </row>
    <row r="1655" spans="2:11" ht="12.75">
      <c r="B1655" s="230">
        <v>5000</v>
      </c>
      <c r="C1655" s="13" t="s">
        <v>19</v>
      </c>
      <c r="D1655" s="13" t="s">
        <v>146</v>
      </c>
      <c r="E1655" s="13" t="s">
        <v>15</v>
      </c>
      <c r="F1655" s="31" t="s">
        <v>940</v>
      </c>
      <c r="G1655" s="262">
        <v>39143</v>
      </c>
      <c r="H1655" s="5">
        <f t="shared" si="112"/>
        <v>-10000</v>
      </c>
      <c r="I1655" s="23">
        <f t="shared" si="111"/>
        <v>10.1010101010101</v>
      </c>
      <c r="K1655" s="2">
        <v>495</v>
      </c>
    </row>
    <row r="1656" spans="2:11" ht="12.75">
      <c r="B1656" s="175">
        <v>5000</v>
      </c>
      <c r="C1656" s="13" t="s">
        <v>19</v>
      </c>
      <c r="D1656" s="13" t="s">
        <v>146</v>
      </c>
      <c r="E1656" s="13" t="s">
        <v>15</v>
      </c>
      <c r="F1656" s="31" t="s">
        <v>940</v>
      </c>
      <c r="G1656" s="31" t="s">
        <v>12</v>
      </c>
      <c r="H1656" s="5">
        <f t="shared" si="112"/>
        <v>-15000</v>
      </c>
      <c r="I1656" s="23">
        <f t="shared" si="111"/>
        <v>10.1010101010101</v>
      </c>
      <c r="K1656" s="2">
        <v>495</v>
      </c>
    </row>
    <row r="1657" spans="2:11" ht="12.75">
      <c r="B1657" s="175">
        <v>5000</v>
      </c>
      <c r="C1657" s="13" t="s">
        <v>19</v>
      </c>
      <c r="D1657" s="13" t="s">
        <v>146</v>
      </c>
      <c r="E1657" s="13" t="s">
        <v>15</v>
      </c>
      <c r="F1657" s="31" t="s">
        <v>940</v>
      </c>
      <c r="G1657" s="31" t="s">
        <v>13</v>
      </c>
      <c r="H1657" s="5">
        <f t="shared" si="112"/>
        <v>-20000</v>
      </c>
      <c r="I1657" s="23">
        <f t="shared" si="111"/>
        <v>10.1010101010101</v>
      </c>
      <c r="K1657" s="2">
        <v>495</v>
      </c>
    </row>
    <row r="1658" spans="2:11" ht="12.75">
      <c r="B1658" s="230">
        <v>5000</v>
      </c>
      <c r="C1658" s="13" t="s">
        <v>19</v>
      </c>
      <c r="D1658" s="13" t="s">
        <v>146</v>
      </c>
      <c r="E1658" s="34" t="s">
        <v>18</v>
      </c>
      <c r="F1658" s="32" t="s">
        <v>941</v>
      </c>
      <c r="G1658" s="262">
        <v>39146</v>
      </c>
      <c r="H1658" s="5">
        <f t="shared" si="112"/>
        <v>-25000</v>
      </c>
      <c r="I1658" s="23">
        <f t="shared" si="111"/>
        <v>10.1010101010101</v>
      </c>
      <c r="K1658" s="2">
        <v>495</v>
      </c>
    </row>
    <row r="1659" spans="2:11" ht="12.75">
      <c r="B1659" s="230">
        <v>5000</v>
      </c>
      <c r="C1659" s="13" t="s">
        <v>19</v>
      </c>
      <c r="D1659" s="13" t="s">
        <v>146</v>
      </c>
      <c r="E1659" s="34" t="s">
        <v>15</v>
      </c>
      <c r="F1659" s="32" t="s">
        <v>933</v>
      </c>
      <c r="G1659" s="262">
        <v>39160</v>
      </c>
      <c r="H1659" s="5">
        <f t="shared" si="112"/>
        <v>-30000</v>
      </c>
      <c r="I1659" s="23">
        <f t="shared" si="111"/>
        <v>10.1010101010101</v>
      </c>
      <c r="K1659" s="2">
        <v>495</v>
      </c>
    </row>
    <row r="1660" spans="2:11" ht="12.75">
      <c r="B1660" s="175">
        <v>5000</v>
      </c>
      <c r="C1660" s="13" t="s">
        <v>19</v>
      </c>
      <c r="D1660" s="13" t="s">
        <v>146</v>
      </c>
      <c r="E1660" s="34" t="s">
        <v>15</v>
      </c>
      <c r="F1660" s="32" t="s">
        <v>933</v>
      </c>
      <c r="G1660" s="262">
        <v>39161</v>
      </c>
      <c r="H1660" s="5">
        <f t="shared" si="112"/>
        <v>-35000</v>
      </c>
      <c r="I1660" s="23">
        <f t="shared" si="111"/>
        <v>10.1010101010101</v>
      </c>
      <c r="K1660" s="2">
        <v>495</v>
      </c>
    </row>
    <row r="1661" spans="2:11" ht="12.75">
      <c r="B1661" s="230">
        <v>5000</v>
      </c>
      <c r="C1661" s="34" t="s">
        <v>19</v>
      </c>
      <c r="D1661" s="34" t="s">
        <v>146</v>
      </c>
      <c r="E1661" s="34" t="s">
        <v>15</v>
      </c>
      <c r="F1661" s="32" t="s">
        <v>942</v>
      </c>
      <c r="G1661" s="265">
        <v>39153</v>
      </c>
      <c r="H1661" s="5">
        <f t="shared" si="112"/>
        <v>-40000</v>
      </c>
      <c r="I1661" s="23">
        <f t="shared" si="111"/>
        <v>10.1010101010101</v>
      </c>
      <c r="K1661" s="2">
        <v>495</v>
      </c>
    </row>
    <row r="1662" spans="2:11" ht="12.75">
      <c r="B1662" s="230">
        <v>4000</v>
      </c>
      <c r="C1662" s="34" t="s">
        <v>19</v>
      </c>
      <c r="D1662" s="34" t="s">
        <v>146</v>
      </c>
      <c r="E1662" s="34" t="s">
        <v>15</v>
      </c>
      <c r="F1662" s="32" t="s">
        <v>943</v>
      </c>
      <c r="G1662" s="265">
        <v>39154</v>
      </c>
      <c r="H1662" s="5">
        <f t="shared" si="112"/>
        <v>-44000</v>
      </c>
      <c r="I1662" s="23">
        <f t="shared" si="111"/>
        <v>8.080808080808081</v>
      </c>
      <c r="K1662" s="2">
        <v>495</v>
      </c>
    </row>
    <row r="1663" spans="2:11" ht="12.75">
      <c r="B1663" s="230">
        <v>4000</v>
      </c>
      <c r="C1663" s="34" t="s">
        <v>19</v>
      </c>
      <c r="D1663" s="34" t="s">
        <v>146</v>
      </c>
      <c r="E1663" s="34" t="s">
        <v>15</v>
      </c>
      <c r="F1663" s="32" t="s">
        <v>943</v>
      </c>
      <c r="G1663" s="265">
        <v>39155</v>
      </c>
      <c r="H1663" s="5">
        <f t="shared" si="112"/>
        <v>-48000</v>
      </c>
      <c r="I1663" s="23">
        <f t="shared" si="111"/>
        <v>8.080808080808081</v>
      </c>
      <c r="K1663" s="2">
        <v>495</v>
      </c>
    </row>
    <row r="1664" spans="2:11" ht="12.75">
      <c r="B1664" s="230">
        <v>4000</v>
      </c>
      <c r="C1664" s="13" t="s">
        <v>19</v>
      </c>
      <c r="D1664" s="13" t="s">
        <v>146</v>
      </c>
      <c r="E1664" s="13" t="s">
        <v>15</v>
      </c>
      <c r="F1664" s="31" t="s">
        <v>943</v>
      </c>
      <c r="G1664" s="262">
        <v>39156</v>
      </c>
      <c r="H1664" s="5">
        <f t="shared" si="112"/>
        <v>-52000</v>
      </c>
      <c r="I1664" s="23">
        <f t="shared" si="111"/>
        <v>8.080808080808081</v>
      </c>
      <c r="K1664" s="2">
        <v>495</v>
      </c>
    </row>
    <row r="1665" spans="2:11" ht="12.75">
      <c r="B1665" s="230">
        <v>5000</v>
      </c>
      <c r="C1665" s="13" t="s">
        <v>19</v>
      </c>
      <c r="D1665" s="13" t="s">
        <v>146</v>
      </c>
      <c r="E1665" s="13" t="s">
        <v>15</v>
      </c>
      <c r="F1665" s="31" t="s">
        <v>944</v>
      </c>
      <c r="G1665" s="262">
        <v>39160</v>
      </c>
      <c r="H1665" s="5">
        <f t="shared" si="112"/>
        <v>-57000</v>
      </c>
      <c r="I1665" s="23">
        <f t="shared" si="111"/>
        <v>10.1010101010101</v>
      </c>
      <c r="K1665" s="2">
        <v>495</v>
      </c>
    </row>
    <row r="1666" spans="2:11" ht="12.75">
      <c r="B1666" s="230">
        <v>5000</v>
      </c>
      <c r="C1666" s="13" t="s">
        <v>19</v>
      </c>
      <c r="D1666" s="13" t="s">
        <v>146</v>
      </c>
      <c r="E1666" s="13" t="s">
        <v>15</v>
      </c>
      <c r="F1666" s="32" t="s">
        <v>944</v>
      </c>
      <c r="G1666" s="265">
        <v>39161</v>
      </c>
      <c r="H1666" s="5">
        <f t="shared" si="112"/>
        <v>-62000</v>
      </c>
      <c r="I1666" s="23">
        <f t="shared" si="111"/>
        <v>10.1010101010101</v>
      </c>
      <c r="K1666" s="2">
        <v>495</v>
      </c>
    </row>
    <row r="1667" spans="2:11" ht="12.75">
      <c r="B1667" s="230">
        <v>4000</v>
      </c>
      <c r="C1667" s="13" t="s">
        <v>19</v>
      </c>
      <c r="D1667" s="13" t="s">
        <v>146</v>
      </c>
      <c r="E1667" s="34" t="s">
        <v>15</v>
      </c>
      <c r="F1667" s="32" t="s">
        <v>945</v>
      </c>
      <c r="G1667" s="262">
        <v>39167</v>
      </c>
      <c r="H1667" s="5">
        <f t="shared" si="112"/>
        <v>-66000</v>
      </c>
      <c r="I1667" s="23">
        <f t="shared" si="111"/>
        <v>8.080808080808081</v>
      </c>
      <c r="K1667" s="2">
        <v>495</v>
      </c>
    </row>
    <row r="1668" spans="2:11" ht="12.75">
      <c r="B1668" s="230">
        <v>5000</v>
      </c>
      <c r="C1668" s="13" t="s">
        <v>19</v>
      </c>
      <c r="D1668" s="13" t="s">
        <v>146</v>
      </c>
      <c r="E1668" s="34" t="s">
        <v>15</v>
      </c>
      <c r="F1668" s="32" t="s">
        <v>946</v>
      </c>
      <c r="G1668" s="262">
        <v>39168</v>
      </c>
      <c r="H1668" s="5">
        <f t="shared" si="112"/>
        <v>-71000</v>
      </c>
      <c r="I1668" s="23">
        <f t="shared" si="111"/>
        <v>10.1010101010101</v>
      </c>
      <c r="K1668" s="2">
        <v>495</v>
      </c>
    </row>
    <row r="1669" spans="2:11" ht="12.75">
      <c r="B1669" s="230">
        <v>5000</v>
      </c>
      <c r="C1669" s="13" t="s">
        <v>19</v>
      </c>
      <c r="D1669" s="13" t="s">
        <v>146</v>
      </c>
      <c r="E1669" s="34" t="s">
        <v>15</v>
      </c>
      <c r="F1669" s="32" t="s">
        <v>947</v>
      </c>
      <c r="G1669" s="262">
        <v>39142</v>
      </c>
      <c r="H1669" s="5">
        <f t="shared" si="112"/>
        <v>-76000</v>
      </c>
      <c r="I1669" s="23">
        <f t="shared" si="111"/>
        <v>10.1010101010101</v>
      </c>
      <c r="K1669" s="2">
        <v>495</v>
      </c>
    </row>
    <row r="1670" spans="2:11" ht="12.75">
      <c r="B1670" s="230">
        <v>5000</v>
      </c>
      <c r="C1670" s="13" t="s">
        <v>19</v>
      </c>
      <c r="D1670" s="13" t="s">
        <v>146</v>
      </c>
      <c r="E1670" s="34" t="s">
        <v>15</v>
      </c>
      <c r="F1670" s="32" t="s">
        <v>948</v>
      </c>
      <c r="G1670" s="262">
        <v>39143</v>
      </c>
      <c r="H1670" s="5">
        <f t="shared" si="112"/>
        <v>-81000</v>
      </c>
      <c r="I1670" s="23">
        <f t="shared" si="111"/>
        <v>10.1010101010101</v>
      </c>
      <c r="K1670" s="2">
        <v>495</v>
      </c>
    </row>
    <row r="1671" spans="2:11" ht="12.75">
      <c r="B1671" s="175">
        <v>5000</v>
      </c>
      <c r="C1671" s="13" t="s">
        <v>19</v>
      </c>
      <c r="D1671" s="13" t="s">
        <v>146</v>
      </c>
      <c r="E1671" s="34" t="s">
        <v>15</v>
      </c>
      <c r="F1671" s="32" t="s">
        <v>949</v>
      </c>
      <c r="G1671" s="262">
        <v>39161</v>
      </c>
      <c r="H1671" s="5">
        <f t="shared" si="112"/>
        <v>-86000</v>
      </c>
      <c r="I1671" s="23">
        <f t="shared" si="111"/>
        <v>10.1010101010101</v>
      </c>
      <c r="K1671" s="2">
        <v>495</v>
      </c>
    </row>
    <row r="1672" spans="2:11" ht="12.75">
      <c r="B1672" s="230">
        <v>5000</v>
      </c>
      <c r="C1672" s="13" t="s">
        <v>19</v>
      </c>
      <c r="D1672" s="13" t="s">
        <v>146</v>
      </c>
      <c r="E1672" s="34" t="s">
        <v>15</v>
      </c>
      <c r="F1672" s="32" t="s">
        <v>950</v>
      </c>
      <c r="G1672" s="262">
        <v>39162</v>
      </c>
      <c r="H1672" s="5">
        <f t="shared" si="112"/>
        <v>-91000</v>
      </c>
      <c r="I1672" s="23">
        <f t="shared" si="111"/>
        <v>10.1010101010101</v>
      </c>
      <c r="K1672" s="2">
        <v>495</v>
      </c>
    </row>
    <row r="1673" spans="2:11" ht="12.75">
      <c r="B1673" s="230">
        <v>4500</v>
      </c>
      <c r="C1673" s="13" t="s">
        <v>19</v>
      </c>
      <c r="D1673" s="13" t="s">
        <v>146</v>
      </c>
      <c r="E1673" s="34" t="s">
        <v>15</v>
      </c>
      <c r="F1673" s="32" t="s">
        <v>951</v>
      </c>
      <c r="G1673" s="262">
        <v>39167</v>
      </c>
      <c r="H1673" s="5">
        <f t="shared" si="112"/>
        <v>-95500</v>
      </c>
      <c r="I1673" s="23">
        <f t="shared" si="111"/>
        <v>9.090909090909092</v>
      </c>
      <c r="K1673" s="2">
        <v>495</v>
      </c>
    </row>
    <row r="1674" spans="2:11" ht="12.75">
      <c r="B1674" s="175">
        <v>5000</v>
      </c>
      <c r="C1674" s="13" t="s">
        <v>19</v>
      </c>
      <c r="D1674" s="13" t="s">
        <v>146</v>
      </c>
      <c r="E1674" s="34" t="s">
        <v>15</v>
      </c>
      <c r="F1674" s="32" t="s">
        <v>952</v>
      </c>
      <c r="G1674" s="262">
        <v>39168</v>
      </c>
      <c r="H1674" s="5">
        <f t="shared" si="112"/>
        <v>-100500</v>
      </c>
      <c r="I1674" s="23">
        <f t="shared" si="111"/>
        <v>10.1010101010101</v>
      </c>
      <c r="K1674" s="2">
        <v>495</v>
      </c>
    </row>
    <row r="1675" spans="2:11" ht="12.75">
      <c r="B1675" s="230">
        <v>4000</v>
      </c>
      <c r="C1675" s="13" t="s">
        <v>19</v>
      </c>
      <c r="D1675" s="13" t="s">
        <v>146</v>
      </c>
      <c r="E1675" s="34" t="s">
        <v>15</v>
      </c>
      <c r="F1675" s="32" t="s">
        <v>953</v>
      </c>
      <c r="G1675" s="262">
        <v>39147</v>
      </c>
      <c r="H1675" s="5">
        <f t="shared" si="112"/>
        <v>-104500</v>
      </c>
      <c r="I1675" s="23">
        <f t="shared" si="111"/>
        <v>8.080808080808081</v>
      </c>
      <c r="K1675" s="2">
        <v>495</v>
      </c>
    </row>
    <row r="1676" spans="2:11" ht="12.75">
      <c r="B1676" s="230">
        <v>4000</v>
      </c>
      <c r="C1676" s="13" t="s">
        <v>19</v>
      </c>
      <c r="D1676" s="13" t="s">
        <v>146</v>
      </c>
      <c r="E1676" s="34" t="s">
        <v>15</v>
      </c>
      <c r="F1676" s="32" t="s">
        <v>954</v>
      </c>
      <c r="G1676" s="262">
        <v>39148</v>
      </c>
      <c r="H1676" s="5">
        <f t="shared" si="112"/>
        <v>-108500</v>
      </c>
      <c r="I1676" s="23">
        <f t="shared" si="111"/>
        <v>8.080808080808081</v>
      </c>
      <c r="K1676" s="2">
        <v>495</v>
      </c>
    </row>
    <row r="1677" spans="2:11" ht="12.75">
      <c r="B1677" s="230">
        <v>4000</v>
      </c>
      <c r="C1677" s="13" t="s">
        <v>19</v>
      </c>
      <c r="D1677" s="13" t="s">
        <v>146</v>
      </c>
      <c r="E1677" s="34" t="s">
        <v>15</v>
      </c>
      <c r="F1677" s="32" t="s">
        <v>954</v>
      </c>
      <c r="G1677" s="262">
        <v>39149</v>
      </c>
      <c r="H1677" s="5">
        <f t="shared" si="112"/>
        <v>-112500</v>
      </c>
      <c r="I1677" s="23">
        <f t="shared" si="111"/>
        <v>8.080808080808081</v>
      </c>
      <c r="K1677" s="2">
        <v>495</v>
      </c>
    </row>
    <row r="1678" spans="1:11" s="47" customFormat="1" ht="12.75">
      <c r="A1678" s="12"/>
      <c r="B1678" s="231">
        <f>SUM(B1654:B1677)</f>
        <v>112500</v>
      </c>
      <c r="C1678" s="12" t="s">
        <v>19</v>
      </c>
      <c r="D1678" s="76"/>
      <c r="E1678" s="45"/>
      <c r="F1678" s="80"/>
      <c r="G1678" s="82"/>
      <c r="H1678" s="44">
        <v>0</v>
      </c>
      <c r="I1678" s="46">
        <f t="shared" si="111"/>
        <v>227.27272727272728</v>
      </c>
      <c r="K1678" s="2">
        <v>495</v>
      </c>
    </row>
    <row r="1679" spans="2:11" ht="12.75">
      <c r="B1679" s="230"/>
      <c r="C1679" s="13"/>
      <c r="D1679" s="13"/>
      <c r="E1679" s="34"/>
      <c r="F1679" s="32"/>
      <c r="G1679" s="83"/>
      <c r="H1679" s="5">
        <f aca="true" t="shared" si="113" ref="H1679:H1711">H1678-B1679</f>
        <v>0</v>
      </c>
      <c r="I1679" s="23">
        <f t="shared" si="111"/>
        <v>0</v>
      </c>
      <c r="K1679" s="2">
        <v>495</v>
      </c>
    </row>
    <row r="1680" spans="2:11" ht="12.75">
      <c r="B1680" s="230"/>
      <c r="C1680" s="13"/>
      <c r="D1680" s="13"/>
      <c r="E1680" s="34"/>
      <c r="F1680" s="32"/>
      <c r="G1680" s="83"/>
      <c r="H1680" s="5">
        <f t="shared" si="113"/>
        <v>0</v>
      </c>
      <c r="I1680" s="23">
        <f t="shared" si="111"/>
        <v>0</v>
      </c>
      <c r="K1680" s="2">
        <v>495</v>
      </c>
    </row>
    <row r="1681" spans="2:11" ht="12.75">
      <c r="B1681" s="175">
        <v>2000</v>
      </c>
      <c r="C1681" s="34" t="s">
        <v>20</v>
      </c>
      <c r="D1681" s="13" t="s">
        <v>146</v>
      </c>
      <c r="E1681" s="34" t="s">
        <v>15</v>
      </c>
      <c r="F1681" s="28" t="s">
        <v>932</v>
      </c>
      <c r="G1681" s="32" t="s">
        <v>10</v>
      </c>
      <c r="H1681" s="5">
        <f t="shared" si="113"/>
        <v>-2000</v>
      </c>
      <c r="I1681" s="23">
        <f t="shared" si="111"/>
        <v>4.040404040404041</v>
      </c>
      <c r="K1681" s="2">
        <v>495</v>
      </c>
    </row>
    <row r="1682" spans="2:11" ht="12.75">
      <c r="B1682" s="230">
        <v>2000</v>
      </c>
      <c r="C1682" s="34" t="s">
        <v>20</v>
      </c>
      <c r="D1682" s="34" t="s">
        <v>146</v>
      </c>
      <c r="E1682" s="34" t="s">
        <v>15</v>
      </c>
      <c r="F1682" s="32" t="s">
        <v>932</v>
      </c>
      <c r="G1682" s="265">
        <v>39143</v>
      </c>
      <c r="H1682" s="5">
        <f t="shared" si="113"/>
        <v>-4000</v>
      </c>
      <c r="I1682" s="23">
        <f t="shared" si="111"/>
        <v>4.040404040404041</v>
      </c>
      <c r="K1682" s="2">
        <v>495</v>
      </c>
    </row>
    <row r="1683" spans="2:11" ht="12.75">
      <c r="B1683" s="266">
        <v>2000</v>
      </c>
      <c r="C1683" s="77" t="s">
        <v>20</v>
      </c>
      <c r="D1683" s="77" t="s">
        <v>146</v>
      </c>
      <c r="E1683" s="77" t="s">
        <v>15</v>
      </c>
      <c r="F1683" s="269" t="s">
        <v>932</v>
      </c>
      <c r="G1683" s="267">
        <v>39144</v>
      </c>
      <c r="H1683" s="5">
        <f t="shared" si="113"/>
        <v>-6000</v>
      </c>
      <c r="I1683" s="23">
        <f t="shared" si="111"/>
        <v>4.040404040404041</v>
      </c>
      <c r="K1683" s="2">
        <v>495</v>
      </c>
    </row>
    <row r="1684" spans="2:11" ht="12.75">
      <c r="B1684" s="230">
        <v>2000</v>
      </c>
      <c r="C1684" s="34" t="s">
        <v>20</v>
      </c>
      <c r="D1684" s="34" t="s">
        <v>146</v>
      </c>
      <c r="E1684" s="34" t="s">
        <v>15</v>
      </c>
      <c r="F1684" s="32" t="s">
        <v>932</v>
      </c>
      <c r="G1684" s="265">
        <v>39145</v>
      </c>
      <c r="H1684" s="5">
        <f t="shared" si="113"/>
        <v>-8000</v>
      </c>
      <c r="I1684" s="23">
        <f t="shared" si="111"/>
        <v>4.040404040404041</v>
      </c>
      <c r="K1684" s="2">
        <v>495</v>
      </c>
    </row>
    <row r="1685" spans="2:11" ht="12.75">
      <c r="B1685" s="230">
        <v>2000</v>
      </c>
      <c r="C1685" s="13" t="s">
        <v>20</v>
      </c>
      <c r="D1685" s="13" t="s">
        <v>146</v>
      </c>
      <c r="E1685" s="34" t="s">
        <v>15</v>
      </c>
      <c r="F1685" s="32" t="s">
        <v>932</v>
      </c>
      <c r="G1685" s="262">
        <v>39146</v>
      </c>
      <c r="H1685" s="5">
        <f t="shared" si="113"/>
        <v>-10000</v>
      </c>
      <c r="I1685" s="23">
        <f t="shared" si="111"/>
        <v>4.040404040404041</v>
      </c>
      <c r="K1685" s="2">
        <v>495</v>
      </c>
    </row>
    <row r="1686" spans="2:11" ht="12.75">
      <c r="B1686" s="230">
        <v>2000</v>
      </c>
      <c r="C1686" s="13" t="s">
        <v>20</v>
      </c>
      <c r="D1686" s="13" t="s">
        <v>146</v>
      </c>
      <c r="E1686" s="34" t="s">
        <v>15</v>
      </c>
      <c r="F1686" s="32" t="s">
        <v>932</v>
      </c>
      <c r="G1686" s="262">
        <v>39147</v>
      </c>
      <c r="H1686" s="5">
        <f t="shared" si="113"/>
        <v>-12000</v>
      </c>
      <c r="I1686" s="23">
        <f t="shared" si="111"/>
        <v>4.040404040404041</v>
      </c>
      <c r="K1686" s="2">
        <v>495</v>
      </c>
    </row>
    <row r="1687" spans="2:11" ht="12.75">
      <c r="B1687" s="230">
        <v>2000</v>
      </c>
      <c r="C1687" s="13" t="s">
        <v>20</v>
      </c>
      <c r="D1687" s="13" t="s">
        <v>146</v>
      </c>
      <c r="E1687" s="34" t="s">
        <v>15</v>
      </c>
      <c r="F1687" s="32" t="s">
        <v>932</v>
      </c>
      <c r="G1687" s="262">
        <v>39160</v>
      </c>
      <c r="H1687" s="5">
        <f t="shared" si="113"/>
        <v>-14000</v>
      </c>
      <c r="I1687" s="23">
        <f t="shared" si="111"/>
        <v>4.040404040404041</v>
      </c>
      <c r="K1687" s="2">
        <v>495</v>
      </c>
    </row>
    <row r="1688" spans="2:11" ht="12.75">
      <c r="B1688" s="175">
        <v>2000</v>
      </c>
      <c r="C1688" s="13" t="s">
        <v>20</v>
      </c>
      <c r="D1688" s="13" t="s">
        <v>146</v>
      </c>
      <c r="E1688" s="34" t="s">
        <v>15</v>
      </c>
      <c r="F1688" s="32" t="s">
        <v>932</v>
      </c>
      <c r="G1688" s="262">
        <v>39161</v>
      </c>
      <c r="H1688" s="5">
        <f t="shared" si="113"/>
        <v>-16000</v>
      </c>
      <c r="I1688" s="23">
        <f t="shared" si="111"/>
        <v>4.040404040404041</v>
      </c>
      <c r="K1688" s="2">
        <v>495</v>
      </c>
    </row>
    <row r="1689" spans="2:11" ht="12.75">
      <c r="B1689" s="230">
        <v>2000</v>
      </c>
      <c r="C1689" s="34" t="s">
        <v>20</v>
      </c>
      <c r="D1689" s="34" t="s">
        <v>146</v>
      </c>
      <c r="E1689" s="34" t="s">
        <v>15</v>
      </c>
      <c r="F1689" s="32" t="s">
        <v>934</v>
      </c>
      <c r="G1689" s="265">
        <v>39153</v>
      </c>
      <c r="H1689" s="5">
        <f t="shared" si="113"/>
        <v>-18000</v>
      </c>
      <c r="I1689" s="23">
        <f t="shared" si="111"/>
        <v>4.040404040404041</v>
      </c>
      <c r="K1689" s="2">
        <v>495</v>
      </c>
    </row>
    <row r="1690" spans="2:11" ht="12.75">
      <c r="B1690" s="230">
        <v>2000</v>
      </c>
      <c r="C1690" s="34" t="s">
        <v>20</v>
      </c>
      <c r="D1690" s="34" t="s">
        <v>146</v>
      </c>
      <c r="E1690" s="34" t="s">
        <v>15</v>
      </c>
      <c r="F1690" s="32" t="s">
        <v>934</v>
      </c>
      <c r="G1690" s="265">
        <v>39154</v>
      </c>
      <c r="H1690" s="5">
        <f t="shared" si="113"/>
        <v>-20000</v>
      </c>
      <c r="I1690" s="23">
        <f t="shared" si="111"/>
        <v>4.040404040404041</v>
      </c>
      <c r="K1690" s="2">
        <v>495</v>
      </c>
    </row>
    <row r="1691" spans="2:11" ht="12.75">
      <c r="B1691" s="230">
        <v>2000</v>
      </c>
      <c r="C1691" s="34" t="s">
        <v>20</v>
      </c>
      <c r="D1691" s="34" t="s">
        <v>146</v>
      </c>
      <c r="E1691" s="34" t="s">
        <v>15</v>
      </c>
      <c r="F1691" s="32" t="s">
        <v>934</v>
      </c>
      <c r="G1691" s="265">
        <v>39156</v>
      </c>
      <c r="H1691" s="5">
        <f t="shared" si="113"/>
        <v>-22000</v>
      </c>
      <c r="I1691" s="23">
        <f t="shared" si="111"/>
        <v>4.040404040404041</v>
      </c>
      <c r="K1691" s="2">
        <v>495</v>
      </c>
    </row>
    <row r="1692" spans="2:11" ht="12.75">
      <c r="B1692" s="230">
        <v>2000</v>
      </c>
      <c r="C1692" s="34" t="s">
        <v>20</v>
      </c>
      <c r="D1692" s="34" t="s">
        <v>146</v>
      </c>
      <c r="E1692" s="34" t="s">
        <v>15</v>
      </c>
      <c r="F1692" s="32" t="s">
        <v>934</v>
      </c>
      <c r="G1692" s="265">
        <v>39157</v>
      </c>
      <c r="H1692" s="5">
        <f t="shared" si="113"/>
        <v>-24000</v>
      </c>
      <c r="I1692" s="23">
        <f aca="true" t="shared" si="114" ref="I1692:I1755">+B1692/K1692</f>
        <v>4.040404040404041</v>
      </c>
      <c r="K1692" s="2">
        <v>495</v>
      </c>
    </row>
    <row r="1693" spans="2:11" ht="12.75">
      <c r="B1693" s="175">
        <v>2000</v>
      </c>
      <c r="C1693" s="13" t="s">
        <v>20</v>
      </c>
      <c r="D1693" s="13" t="s">
        <v>146</v>
      </c>
      <c r="E1693" s="13" t="s">
        <v>15</v>
      </c>
      <c r="F1693" s="31" t="s">
        <v>934</v>
      </c>
      <c r="G1693" s="262">
        <v>39160</v>
      </c>
      <c r="H1693" s="5">
        <f t="shared" si="113"/>
        <v>-26000</v>
      </c>
      <c r="I1693" s="23">
        <f t="shared" si="114"/>
        <v>4.040404040404041</v>
      </c>
      <c r="K1693" s="2">
        <v>495</v>
      </c>
    </row>
    <row r="1694" spans="2:11" ht="12.75">
      <c r="B1694" s="230">
        <v>2000</v>
      </c>
      <c r="C1694" s="13" t="s">
        <v>20</v>
      </c>
      <c r="D1694" s="13" t="s">
        <v>146</v>
      </c>
      <c r="E1694" s="13" t="s">
        <v>15</v>
      </c>
      <c r="F1694" s="32" t="s">
        <v>934</v>
      </c>
      <c r="G1694" s="265">
        <v>39161</v>
      </c>
      <c r="H1694" s="5">
        <f t="shared" si="113"/>
        <v>-28000</v>
      </c>
      <c r="I1694" s="23">
        <f t="shared" si="114"/>
        <v>4.040404040404041</v>
      </c>
      <c r="K1694" s="2">
        <v>495</v>
      </c>
    </row>
    <row r="1695" spans="2:11" ht="12.75">
      <c r="B1695" s="230">
        <v>2000</v>
      </c>
      <c r="C1695" s="13" t="s">
        <v>20</v>
      </c>
      <c r="D1695" s="13" t="s">
        <v>146</v>
      </c>
      <c r="E1695" s="34" t="s">
        <v>15</v>
      </c>
      <c r="F1695" s="32" t="s">
        <v>934</v>
      </c>
      <c r="G1695" s="262">
        <v>39162</v>
      </c>
      <c r="H1695" s="5">
        <f t="shared" si="113"/>
        <v>-30000</v>
      </c>
      <c r="I1695" s="23">
        <f t="shared" si="114"/>
        <v>4.040404040404041</v>
      </c>
      <c r="K1695" s="2">
        <v>495</v>
      </c>
    </row>
    <row r="1696" spans="2:11" ht="12.75">
      <c r="B1696" s="230">
        <v>2000</v>
      </c>
      <c r="C1696" s="13" t="s">
        <v>20</v>
      </c>
      <c r="D1696" s="13" t="s">
        <v>146</v>
      </c>
      <c r="E1696" s="34" t="s">
        <v>15</v>
      </c>
      <c r="F1696" s="32" t="s">
        <v>934</v>
      </c>
      <c r="G1696" s="262">
        <v>39167</v>
      </c>
      <c r="H1696" s="5">
        <f t="shared" si="113"/>
        <v>-32000</v>
      </c>
      <c r="I1696" s="23">
        <f t="shared" si="114"/>
        <v>4.040404040404041</v>
      </c>
      <c r="K1696" s="2">
        <v>495</v>
      </c>
    </row>
    <row r="1697" spans="2:11" ht="12.75">
      <c r="B1697" s="230">
        <v>2000</v>
      </c>
      <c r="C1697" s="13" t="s">
        <v>20</v>
      </c>
      <c r="D1697" s="13" t="s">
        <v>146</v>
      </c>
      <c r="E1697" s="34" t="s">
        <v>15</v>
      </c>
      <c r="F1697" s="32" t="s">
        <v>934</v>
      </c>
      <c r="G1697" s="262">
        <v>39168</v>
      </c>
      <c r="H1697" s="5">
        <f t="shared" si="113"/>
        <v>-34000</v>
      </c>
      <c r="I1697" s="23">
        <f t="shared" si="114"/>
        <v>4.040404040404041</v>
      </c>
      <c r="K1697" s="2">
        <v>495</v>
      </c>
    </row>
    <row r="1698" spans="2:11" ht="12.75">
      <c r="B1698" s="230">
        <v>2000</v>
      </c>
      <c r="C1698" s="13" t="s">
        <v>20</v>
      </c>
      <c r="D1698" s="13" t="s">
        <v>146</v>
      </c>
      <c r="E1698" s="34" t="s">
        <v>15</v>
      </c>
      <c r="F1698" s="32" t="s">
        <v>934</v>
      </c>
      <c r="G1698" s="262">
        <v>39169</v>
      </c>
      <c r="H1698" s="5">
        <f t="shared" si="113"/>
        <v>-36000</v>
      </c>
      <c r="I1698" s="23">
        <f t="shared" si="114"/>
        <v>4.040404040404041</v>
      </c>
      <c r="K1698" s="2">
        <v>495</v>
      </c>
    </row>
    <row r="1699" spans="2:11" ht="12.75">
      <c r="B1699" s="230">
        <v>2000</v>
      </c>
      <c r="C1699" s="13" t="s">
        <v>20</v>
      </c>
      <c r="D1699" s="13" t="s">
        <v>146</v>
      </c>
      <c r="E1699" s="34" t="s">
        <v>15</v>
      </c>
      <c r="F1699" s="32" t="s">
        <v>923</v>
      </c>
      <c r="G1699" s="262">
        <v>39142</v>
      </c>
      <c r="H1699" s="5">
        <f t="shared" si="113"/>
        <v>-38000</v>
      </c>
      <c r="I1699" s="23">
        <f t="shared" si="114"/>
        <v>4.040404040404041</v>
      </c>
      <c r="K1699" s="2">
        <v>495</v>
      </c>
    </row>
    <row r="1700" spans="2:11" ht="12.75">
      <c r="B1700" s="230">
        <v>2000</v>
      </c>
      <c r="C1700" s="13" t="s">
        <v>20</v>
      </c>
      <c r="D1700" s="13" t="s">
        <v>146</v>
      </c>
      <c r="E1700" s="34" t="s">
        <v>15</v>
      </c>
      <c r="F1700" s="32" t="s">
        <v>923</v>
      </c>
      <c r="G1700" s="262">
        <v>39143</v>
      </c>
      <c r="H1700" s="5">
        <f t="shared" si="113"/>
        <v>-40000</v>
      </c>
      <c r="I1700" s="23">
        <f t="shared" si="114"/>
        <v>4.040404040404041</v>
      </c>
      <c r="K1700" s="2">
        <v>495</v>
      </c>
    </row>
    <row r="1701" spans="2:11" ht="12.75">
      <c r="B1701" s="230">
        <v>2000</v>
      </c>
      <c r="C1701" s="13" t="s">
        <v>20</v>
      </c>
      <c r="D1701" s="13" t="s">
        <v>146</v>
      </c>
      <c r="E1701" s="34" t="s">
        <v>15</v>
      </c>
      <c r="F1701" s="32" t="s">
        <v>923</v>
      </c>
      <c r="G1701" s="262">
        <v>39144</v>
      </c>
      <c r="H1701" s="5">
        <f t="shared" si="113"/>
        <v>-42000</v>
      </c>
      <c r="I1701" s="23">
        <f t="shared" si="114"/>
        <v>4.040404040404041</v>
      </c>
      <c r="K1701" s="2">
        <v>495</v>
      </c>
    </row>
    <row r="1702" spans="2:11" ht="12.75">
      <c r="B1702" s="175">
        <v>2000</v>
      </c>
      <c r="C1702" s="13" t="s">
        <v>20</v>
      </c>
      <c r="D1702" s="13" t="s">
        <v>146</v>
      </c>
      <c r="E1702" s="34" t="s">
        <v>15</v>
      </c>
      <c r="F1702" s="32" t="s">
        <v>923</v>
      </c>
      <c r="G1702" s="262">
        <v>39161</v>
      </c>
      <c r="H1702" s="5">
        <f t="shared" si="113"/>
        <v>-44000</v>
      </c>
      <c r="I1702" s="23">
        <f t="shared" si="114"/>
        <v>4.040404040404041</v>
      </c>
      <c r="K1702" s="2">
        <v>495</v>
      </c>
    </row>
    <row r="1703" spans="2:11" ht="12.75">
      <c r="B1703" s="175">
        <v>2000</v>
      </c>
      <c r="C1703" s="13" t="s">
        <v>20</v>
      </c>
      <c r="D1703" s="13" t="s">
        <v>146</v>
      </c>
      <c r="E1703" s="34" t="s">
        <v>15</v>
      </c>
      <c r="F1703" s="32" t="s">
        <v>923</v>
      </c>
      <c r="G1703" s="262">
        <v>39162</v>
      </c>
      <c r="H1703" s="5">
        <f t="shared" si="113"/>
        <v>-46000</v>
      </c>
      <c r="I1703" s="23">
        <f t="shared" si="114"/>
        <v>4.040404040404041</v>
      </c>
      <c r="K1703" s="2">
        <v>495</v>
      </c>
    </row>
    <row r="1704" spans="2:11" ht="12.75">
      <c r="B1704" s="230">
        <v>2000</v>
      </c>
      <c r="C1704" s="13" t="s">
        <v>20</v>
      </c>
      <c r="D1704" s="13" t="s">
        <v>146</v>
      </c>
      <c r="E1704" s="34" t="s">
        <v>15</v>
      </c>
      <c r="F1704" s="32" t="s">
        <v>923</v>
      </c>
      <c r="G1704" s="262">
        <v>39163</v>
      </c>
      <c r="H1704" s="5">
        <f t="shared" si="113"/>
        <v>-48000</v>
      </c>
      <c r="I1704" s="23">
        <f t="shared" si="114"/>
        <v>4.040404040404041</v>
      </c>
      <c r="K1704" s="2">
        <v>495</v>
      </c>
    </row>
    <row r="1705" spans="2:11" ht="12.75">
      <c r="B1705" s="230">
        <v>2000</v>
      </c>
      <c r="C1705" s="13" t="s">
        <v>20</v>
      </c>
      <c r="D1705" s="13" t="s">
        <v>146</v>
      </c>
      <c r="E1705" s="34" t="s">
        <v>15</v>
      </c>
      <c r="F1705" s="32" t="s">
        <v>923</v>
      </c>
      <c r="G1705" s="262">
        <v>39167</v>
      </c>
      <c r="H1705" s="5">
        <f t="shared" si="113"/>
        <v>-50000</v>
      </c>
      <c r="I1705" s="23">
        <f t="shared" si="114"/>
        <v>4.040404040404041</v>
      </c>
      <c r="K1705" s="2">
        <v>495</v>
      </c>
    </row>
    <row r="1706" spans="2:11" ht="12.75">
      <c r="B1706" s="230">
        <v>2000</v>
      </c>
      <c r="C1706" s="13" t="s">
        <v>20</v>
      </c>
      <c r="D1706" s="13" t="s">
        <v>146</v>
      </c>
      <c r="E1706" s="34" t="s">
        <v>15</v>
      </c>
      <c r="F1706" s="32" t="s">
        <v>923</v>
      </c>
      <c r="G1706" s="262">
        <v>39168</v>
      </c>
      <c r="H1706" s="5">
        <f t="shared" si="113"/>
        <v>-52000</v>
      </c>
      <c r="I1706" s="23">
        <f t="shared" si="114"/>
        <v>4.040404040404041</v>
      </c>
      <c r="K1706" s="2">
        <v>495</v>
      </c>
    </row>
    <row r="1707" spans="2:11" ht="12.75">
      <c r="B1707" s="175">
        <v>2000</v>
      </c>
      <c r="C1707" s="13" t="s">
        <v>20</v>
      </c>
      <c r="D1707" s="13" t="s">
        <v>146</v>
      </c>
      <c r="E1707" s="34" t="s">
        <v>15</v>
      </c>
      <c r="F1707" s="32" t="s">
        <v>923</v>
      </c>
      <c r="G1707" s="262">
        <v>39169</v>
      </c>
      <c r="H1707" s="5">
        <f t="shared" si="113"/>
        <v>-54000</v>
      </c>
      <c r="I1707" s="23">
        <f t="shared" si="114"/>
        <v>4.040404040404041</v>
      </c>
      <c r="K1707" s="2">
        <v>495</v>
      </c>
    </row>
    <row r="1708" spans="2:11" ht="12.75">
      <c r="B1708" s="230">
        <v>2000</v>
      </c>
      <c r="C1708" s="13" t="s">
        <v>20</v>
      </c>
      <c r="D1708" s="13" t="s">
        <v>146</v>
      </c>
      <c r="E1708" s="34" t="s">
        <v>15</v>
      </c>
      <c r="F1708" s="32" t="s">
        <v>935</v>
      </c>
      <c r="G1708" s="262">
        <v>39147</v>
      </c>
      <c r="H1708" s="5">
        <f t="shared" si="113"/>
        <v>-56000</v>
      </c>
      <c r="I1708" s="23">
        <f t="shared" si="114"/>
        <v>4.040404040404041</v>
      </c>
      <c r="K1708" s="2">
        <v>495</v>
      </c>
    </row>
    <row r="1709" spans="2:11" ht="12.75">
      <c r="B1709" s="230">
        <v>2000</v>
      </c>
      <c r="C1709" s="13" t="s">
        <v>20</v>
      </c>
      <c r="D1709" s="13" t="s">
        <v>146</v>
      </c>
      <c r="E1709" s="34" t="s">
        <v>15</v>
      </c>
      <c r="F1709" s="32" t="s">
        <v>935</v>
      </c>
      <c r="G1709" s="262">
        <v>39148</v>
      </c>
      <c r="H1709" s="5">
        <f t="shared" si="113"/>
        <v>-58000</v>
      </c>
      <c r="I1709" s="23">
        <f t="shared" si="114"/>
        <v>4.040404040404041</v>
      </c>
      <c r="K1709" s="2">
        <v>495</v>
      </c>
    </row>
    <row r="1710" spans="2:11" ht="12.75">
      <c r="B1710" s="230">
        <v>2000</v>
      </c>
      <c r="C1710" s="13" t="s">
        <v>20</v>
      </c>
      <c r="D1710" s="13" t="s">
        <v>146</v>
      </c>
      <c r="E1710" s="34" t="s">
        <v>15</v>
      </c>
      <c r="F1710" s="32" t="s">
        <v>935</v>
      </c>
      <c r="G1710" s="262">
        <v>39149</v>
      </c>
      <c r="H1710" s="5">
        <f t="shared" si="113"/>
        <v>-60000</v>
      </c>
      <c r="I1710" s="23">
        <f t="shared" si="114"/>
        <v>4.040404040404041</v>
      </c>
      <c r="K1710" s="2">
        <v>495</v>
      </c>
    </row>
    <row r="1711" spans="2:11" ht="12.75">
      <c r="B1711" s="230">
        <v>2000</v>
      </c>
      <c r="C1711" s="13" t="s">
        <v>20</v>
      </c>
      <c r="D1711" s="13" t="s">
        <v>146</v>
      </c>
      <c r="E1711" s="34" t="s">
        <v>15</v>
      </c>
      <c r="F1711" s="32" t="s">
        <v>935</v>
      </c>
      <c r="G1711" s="262">
        <v>39150</v>
      </c>
      <c r="H1711" s="5">
        <f t="shared" si="113"/>
        <v>-62000</v>
      </c>
      <c r="I1711" s="23">
        <f t="shared" si="114"/>
        <v>4.040404040404041</v>
      </c>
      <c r="K1711" s="2">
        <v>495</v>
      </c>
    </row>
    <row r="1712" spans="1:11" s="47" customFormat="1" ht="12.75">
      <c r="A1712" s="12"/>
      <c r="B1712" s="231">
        <f>SUM(B1681:B1711)</f>
        <v>62000</v>
      </c>
      <c r="C1712" s="45" t="s">
        <v>20</v>
      </c>
      <c r="D1712" s="45"/>
      <c r="E1712" s="45"/>
      <c r="F1712" s="80"/>
      <c r="G1712" s="81"/>
      <c r="H1712" s="44">
        <v>0</v>
      </c>
      <c r="I1712" s="46">
        <f t="shared" si="114"/>
        <v>125.25252525252525</v>
      </c>
      <c r="K1712" s="2">
        <v>495</v>
      </c>
    </row>
    <row r="1713" spans="2:11" ht="12.75">
      <c r="B1713" s="175"/>
      <c r="C1713" s="13"/>
      <c r="D1713" s="13"/>
      <c r="E1713" s="34"/>
      <c r="F1713" s="32"/>
      <c r="G1713" s="83"/>
      <c r="H1713" s="5">
        <f aca="true" t="shared" si="115" ref="H1713:H1724">H1712-B1713</f>
        <v>0</v>
      </c>
      <c r="I1713" s="23">
        <f t="shared" si="114"/>
        <v>0</v>
      </c>
      <c r="K1713" s="2">
        <v>495</v>
      </c>
    </row>
    <row r="1714" spans="2:11" ht="12.75">
      <c r="B1714" s="230"/>
      <c r="C1714" s="13"/>
      <c r="D1714" s="13"/>
      <c r="E1714" s="13"/>
      <c r="F1714" s="32"/>
      <c r="G1714" s="270"/>
      <c r="H1714" s="5">
        <f t="shared" si="115"/>
        <v>0</v>
      </c>
      <c r="I1714" s="23">
        <f t="shared" si="114"/>
        <v>0</v>
      </c>
      <c r="K1714" s="2">
        <v>495</v>
      </c>
    </row>
    <row r="1715" spans="2:11" ht="12.75">
      <c r="B1715" s="230">
        <v>200</v>
      </c>
      <c r="C1715" s="34" t="s">
        <v>955</v>
      </c>
      <c r="D1715" s="34" t="s">
        <v>146</v>
      </c>
      <c r="E1715" s="34" t="s">
        <v>111</v>
      </c>
      <c r="F1715" s="32" t="s">
        <v>934</v>
      </c>
      <c r="G1715" s="265">
        <v>39146</v>
      </c>
      <c r="H1715" s="5">
        <f t="shared" si="115"/>
        <v>-200</v>
      </c>
      <c r="I1715" s="23">
        <f t="shared" si="114"/>
        <v>0.40404040404040403</v>
      </c>
      <c r="K1715" s="2">
        <v>495</v>
      </c>
    </row>
    <row r="1716" spans="2:11" ht="12.75">
      <c r="B1716" s="230">
        <v>1640</v>
      </c>
      <c r="C1716" s="34" t="s">
        <v>956</v>
      </c>
      <c r="D1716" s="34" t="s">
        <v>146</v>
      </c>
      <c r="E1716" s="34" t="s">
        <v>111</v>
      </c>
      <c r="F1716" s="32" t="s">
        <v>957</v>
      </c>
      <c r="G1716" s="265">
        <v>39151</v>
      </c>
      <c r="H1716" s="5">
        <f t="shared" si="115"/>
        <v>-1840</v>
      </c>
      <c r="I1716" s="23">
        <f t="shared" si="114"/>
        <v>3.313131313131313</v>
      </c>
      <c r="K1716" s="2">
        <v>495</v>
      </c>
    </row>
    <row r="1717" spans="2:11" ht="12.75">
      <c r="B1717" s="230">
        <v>900</v>
      </c>
      <c r="C1717" s="34" t="s">
        <v>955</v>
      </c>
      <c r="D1717" s="34" t="s">
        <v>146</v>
      </c>
      <c r="E1717" s="34" t="s">
        <v>111</v>
      </c>
      <c r="F1717" s="32" t="s">
        <v>958</v>
      </c>
      <c r="G1717" s="265">
        <v>39156</v>
      </c>
      <c r="H1717" s="5">
        <f t="shared" si="115"/>
        <v>-2740</v>
      </c>
      <c r="I1717" s="23">
        <f t="shared" si="114"/>
        <v>1.8181818181818181</v>
      </c>
      <c r="K1717" s="2">
        <v>495</v>
      </c>
    </row>
    <row r="1718" spans="2:11" ht="12.75">
      <c r="B1718" s="230">
        <v>500</v>
      </c>
      <c r="C1718" s="13" t="s">
        <v>959</v>
      </c>
      <c r="D1718" s="13" t="s">
        <v>146</v>
      </c>
      <c r="E1718" s="13" t="s">
        <v>111</v>
      </c>
      <c r="F1718" s="32" t="s">
        <v>934</v>
      </c>
      <c r="G1718" s="265">
        <v>39157</v>
      </c>
      <c r="H1718" s="5">
        <f t="shared" si="115"/>
        <v>-3240</v>
      </c>
      <c r="I1718" s="23">
        <f t="shared" si="114"/>
        <v>1.0101010101010102</v>
      </c>
      <c r="K1718" s="2">
        <v>495</v>
      </c>
    </row>
    <row r="1719" spans="2:11" ht="12.75">
      <c r="B1719" s="175">
        <v>200</v>
      </c>
      <c r="C1719" s="13" t="s">
        <v>960</v>
      </c>
      <c r="D1719" s="13" t="s">
        <v>146</v>
      </c>
      <c r="E1719" s="13" t="s">
        <v>111</v>
      </c>
      <c r="F1719" s="31" t="s">
        <v>934</v>
      </c>
      <c r="G1719" s="262">
        <v>39157</v>
      </c>
      <c r="H1719" s="5">
        <f t="shared" si="115"/>
        <v>-3440</v>
      </c>
      <c r="I1719" s="23">
        <f t="shared" si="114"/>
        <v>0.40404040404040403</v>
      </c>
      <c r="K1719" s="2">
        <v>495</v>
      </c>
    </row>
    <row r="1720" spans="2:11" ht="12.75">
      <c r="B1720" s="230">
        <v>300</v>
      </c>
      <c r="C1720" s="13" t="s">
        <v>955</v>
      </c>
      <c r="D1720" s="13" t="s">
        <v>146</v>
      </c>
      <c r="E1720" s="34" t="s">
        <v>111</v>
      </c>
      <c r="F1720" s="32" t="s">
        <v>934</v>
      </c>
      <c r="G1720" s="262">
        <v>39163</v>
      </c>
      <c r="H1720" s="5">
        <f t="shared" si="115"/>
        <v>-3740</v>
      </c>
      <c r="I1720" s="23">
        <f t="shared" si="114"/>
        <v>0.6060606060606061</v>
      </c>
      <c r="K1720" s="2">
        <v>495</v>
      </c>
    </row>
    <row r="1721" spans="2:11" ht="12.75">
      <c r="B1721" s="230">
        <v>150</v>
      </c>
      <c r="C1721" s="13" t="s">
        <v>961</v>
      </c>
      <c r="D1721" s="13" t="s">
        <v>146</v>
      </c>
      <c r="E1721" s="34" t="s">
        <v>111</v>
      </c>
      <c r="F1721" s="32" t="s">
        <v>923</v>
      </c>
      <c r="G1721" s="262">
        <v>39242</v>
      </c>
      <c r="H1721" s="5">
        <f t="shared" si="115"/>
        <v>-3890</v>
      </c>
      <c r="I1721" s="23">
        <f t="shared" si="114"/>
        <v>0.30303030303030304</v>
      </c>
      <c r="K1721" s="2">
        <v>495</v>
      </c>
    </row>
    <row r="1722" spans="2:11" ht="12.75">
      <c r="B1722" s="175">
        <v>1200</v>
      </c>
      <c r="C1722" s="13" t="s">
        <v>962</v>
      </c>
      <c r="D1722" s="13" t="s">
        <v>146</v>
      </c>
      <c r="E1722" s="34" t="s">
        <v>111</v>
      </c>
      <c r="F1722" s="32" t="s">
        <v>963</v>
      </c>
      <c r="G1722" s="262">
        <v>39157</v>
      </c>
      <c r="H1722" s="5">
        <f t="shared" si="115"/>
        <v>-5090</v>
      </c>
      <c r="I1722" s="23">
        <f t="shared" si="114"/>
        <v>2.4242424242424243</v>
      </c>
      <c r="K1722" s="2">
        <v>495</v>
      </c>
    </row>
    <row r="1723" spans="2:11" ht="12.75">
      <c r="B1723" s="175">
        <v>400</v>
      </c>
      <c r="C1723" s="13" t="s">
        <v>955</v>
      </c>
      <c r="D1723" s="13" t="s">
        <v>146</v>
      </c>
      <c r="E1723" s="34" t="s">
        <v>111</v>
      </c>
      <c r="F1723" s="32" t="s">
        <v>964</v>
      </c>
      <c r="G1723" s="262">
        <v>39160</v>
      </c>
      <c r="H1723" s="5">
        <f t="shared" si="115"/>
        <v>-5490</v>
      </c>
      <c r="I1723" s="23">
        <f t="shared" si="114"/>
        <v>0.8080808080808081</v>
      </c>
      <c r="K1723" s="2">
        <v>495</v>
      </c>
    </row>
    <row r="1724" spans="2:11" ht="12.75">
      <c r="B1724" s="230">
        <v>400</v>
      </c>
      <c r="C1724" s="13" t="s">
        <v>955</v>
      </c>
      <c r="D1724" s="13" t="s">
        <v>146</v>
      </c>
      <c r="E1724" s="34" t="s">
        <v>111</v>
      </c>
      <c r="F1724" s="32" t="s">
        <v>965</v>
      </c>
      <c r="G1724" s="262">
        <v>39150</v>
      </c>
      <c r="H1724" s="5">
        <f t="shared" si="115"/>
        <v>-5890</v>
      </c>
      <c r="I1724" s="23">
        <f t="shared" si="114"/>
        <v>0.8080808080808081</v>
      </c>
      <c r="K1724" s="2">
        <v>495</v>
      </c>
    </row>
    <row r="1725" spans="1:11" s="47" customFormat="1" ht="12.75">
      <c r="A1725" s="12"/>
      <c r="B1725" s="232">
        <f>SUM(B1715:B1724)</f>
        <v>5890</v>
      </c>
      <c r="C1725" s="84" t="s">
        <v>111</v>
      </c>
      <c r="D1725" s="84"/>
      <c r="E1725" s="84"/>
      <c r="F1725" s="85"/>
      <c r="G1725" s="86"/>
      <c r="H1725" s="44">
        <v>0</v>
      </c>
      <c r="I1725" s="46">
        <f t="shared" si="114"/>
        <v>11.8989898989899</v>
      </c>
      <c r="K1725" s="2">
        <v>495</v>
      </c>
    </row>
    <row r="1726" spans="2:11" ht="12.75">
      <c r="B1726" s="226"/>
      <c r="H1726" s="5">
        <f>H1725-B1726</f>
        <v>0</v>
      </c>
      <c r="I1726" s="23">
        <f t="shared" si="114"/>
        <v>0</v>
      </c>
      <c r="K1726" s="2">
        <v>495</v>
      </c>
    </row>
    <row r="1727" spans="2:11" ht="12.75">
      <c r="B1727" s="226"/>
      <c r="H1727" s="5">
        <f>H1726-B1727</f>
        <v>0</v>
      </c>
      <c r="I1727" s="23">
        <f t="shared" si="114"/>
        <v>0</v>
      </c>
      <c r="K1727" s="2">
        <v>495</v>
      </c>
    </row>
    <row r="1728" spans="2:11" ht="12.75">
      <c r="B1728" s="230">
        <v>20000</v>
      </c>
      <c r="C1728" s="34" t="s">
        <v>966</v>
      </c>
      <c r="D1728" s="34" t="s">
        <v>146</v>
      </c>
      <c r="E1728" s="34" t="s">
        <v>967</v>
      </c>
      <c r="F1728" s="32" t="s">
        <v>968</v>
      </c>
      <c r="G1728" s="262">
        <v>39147</v>
      </c>
      <c r="H1728" s="5">
        <f>H1727-B1728</f>
        <v>-20000</v>
      </c>
      <c r="I1728" s="23">
        <f t="shared" si="114"/>
        <v>40.4040404040404</v>
      </c>
      <c r="K1728" s="2">
        <v>495</v>
      </c>
    </row>
    <row r="1729" spans="2:11" ht="12.75">
      <c r="B1729" s="230">
        <v>100000</v>
      </c>
      <c r="C1729" s="13" t="s">
        <v>966</v>
      </c>
      <c r="D1729" s="13" t="s">
        <v>146</v>
      </c>
      <c r="E1729" s="34" t="s">
        <v>969</v>
      </c>
      <c r="F1729" s="32" t="s">
        <v>970</v>
      </c>
      <c r="G1729" s="262">
        <v>39151</v>
      </c>
      <c r="H1729" s="5">
        <f>H1728-B1729</f>
        <v>-120000</v>
      </c>
      <c r="I1729" s="23">
        <f t="shared" si="114"/>
        <v>202.02020202020202</v>
      </c>
      <c r="K1729" s="2">
        <v>495</v>
      </c>
    </row>
    <row r="1730" spans="2:11" ht="12.75">
      <c r="B1730" s="230">
        <v>100000</v>
      </c>
      <c r="C1730" s="13" t="s">
        <v>966</v>
      </c>
      <c r="D1730" s="13" t="s">
        <v>146</v>
      </c>
      <c r="E1730" s="34" t="s">
        <v>969</v>
      </c>
      <c r="F1730" s="32" t="s">
        <v>971</v>
      </c>
      <c r="G1730" s="262">
        <v>39167</v>
      </c>
      <c r="H1730" s="5">
        <f>H1729-B1730</f>
        <v>-220000</v>
      </c>
      <c r="I1730" s="23">
        <f t="shared" si="114"/>
        <v>202.02020202020202</v>
      </c>
      <c r="K1730" s="2">
        <v>495</v>
      </c>
    </row>
    <row r="1731" spans="1:11" s="47" customFormat="1" ht="12.75">
      <c r="A1731" s="12"/>
      <c r="B1731" s="229">
        <f>SUM(B1728:B1730)</f>
        <v>220000</v>
      </c>
      <c r="C1731" s="12" t="s">
        <v>245</v>
      </c>
      <c r="D1731" s="45"/>
      <c r="E1731" s="45"/>
      <c r="G1731" s="80"/>
      <c r="H1731" s="44">
        <v>0</v>
      </c>
      <c r="I1731" s="46">
        <f t="shared" si="114"/>
        <v>444.44444444444446</v>
      </c>
      <c r="K1731" s="2">
        <v>495</v>
      </c>
    </row>
    <row r="1732" spans="2:11" ht="12.75">
      <c r="B1732" s="226"/>
      <c r="H1732" s="5">
        <f>H1731-B1732</f>
        <v>0</v>
      </c>
      <c r="I1732" s="23">
        <f t="shared" si="114"/>
        <v>0</v>
      </c>
      <c r="K1732" s="2">
        <v>495</v>
      </c>
    </row>
    <row r="1733" spans="2:11" ht="12.75">
      <c r="B1733" s="226"/>
      <c r="H1733" s="5">
        <f>H1732-B1733</f>
        <v>0</v>
      </c>
      <c r="I1733" s="23">
        <f t="shared" si="114"/>
        <v>0</v>
      </c>
      <c r="K1733" s="2">
        <v>495</v>
      </c>
    </row>
    <row r="1734" spans="2:11" ht="12.75">
      <c r="B1734" s="175">
        <v>7500</v>
      </c>
      <c r="C1734" s="13" t="s">
        <v>972</v>
      </c>
      <c r="D1734" s="13" t="s">
        <v>146</v>
      </c>
      <c r="E1734" s="34" t="s">
        <v>973</v>
      </c>
      <c r="F1734" s="32" t="s">
        <v>974</v>
      </c>
      <c r="G1734" s="262">
        <v>39153</v>
      </c>
      <c r="H1734" s="5">
        <f>H1733-B1734</f>
        <v>-7500</v>
      </c>
      <c r="I1734" s="23">
        <f t="shared" si="114"/>
        <v>15.151515151515152</v>
      </c>
      <c r="K1734" s="2">
        <v>495</v>
      </c>
    </row>
    <row r="1735" spans="2:11" ht="12.75">
      <c r="B1735" s="175">
        <v>9000</v>
      </c>
      <c r="C1735" s="13" t="s">
        <v>975</v>
      </c>
      <c r="D1735" s="13" t="s">
        <v>146</v>
      </c>
      <c r="E1735" s="34" t="s">
        <v>973</v>
      </c>
      <c r="F1735" s="32" t="s">
        <v>974</v>
      </c>
      <c r="G1735" s="262">
        <v>39153</v>
      </c>
      <c r="H1735" s="5">
        <f>H1734-B1735</f>
        <v>-16500</v>
      </c>
      <c r="I1735" s="23">
        <f t="shared" si="114"/>
        <v>18.181818181818183</v>
      </c>
      <c r="K1735" s="2">
        <v>495</v>
      </c>
    </row>
    <row r="1736" spans="1:11" s="47" customFormat="1" ht="12.75">
      <c r="A1736" s="12"/>
      <c r="B1736" s="229">
        <f>SUM(B1734:B1735)</f>
        <v>16500</v>
      </c>
      <c r="C1736" s="12" t="s">
        <v>244</v>
      </c>
      <c r="F1736" s="74"/>
      <c r="G1736" s="74"/>
      <c r="H1736" s="44">
        <v>0</v>
      </c>
      <c r="I1736" s="46">
        <f t="shared" si="114"/>
        <v>33.333333333333336</v>
      </c>
      <c r="K1736" s="2">
        <v>495</v>
      </c>
    </row>
    <row r="1737" spans="2:11" ht="12.75">
      <c r="B1737" s="230"/>
      <c r="C1737" s="13"/>
      <c r="D1737" s="13"/>
      <c r="E1737" s="34"/>
      <c r="F1737" s="32"/>
      <c r="G1737" s="83"/>
      <c r="H1737" s="5">
        <f>H1736-B1737</f>
        <v>0</v>
      </c>
      <c r="I1737" s="23">
        <f t="shared" si="114"/>
        <v>0</v>
      </c>
      <c r="K1737" s="2">
        <v>495</v>
      </c>
    </row>
    <row r="1738" spans="2:11" ht="12.75">
      <c r="B1738" s="175"/>
      <c r="C1738" s="13"/>
      <c r="D1738" s="13"/>
      <c r="E1738" s="13"/>
      <c r="F1738" s="31"/>
      <c r="G1738" s="31"/>
      <c r="H1738" s="5">
        <f>H1737-B1738</f>
        <v>0</v>
      </c>
      <c r="I1738" s="23">
        <f t="shared" si="114"/>
        <v>0</v>
      </c>
      <c r="K1738" s="2">
        <v>495</v>
      </c>
    </row>
    <row r="1739" spans="2:11" ht="12.75">
      <c r="B1739" s="230">
        <v>7425</v>
      </c>
      <c r="C1739" s="13" t="s">
        <v>976</v>
      </c>
      <c r="D1739" s="13" t="s">
        <v>146</v>
      </c>
      <c r="E1739" s="34" t="s">
        <v>977</v>
      </c>
      <c r="F1739" s="32" t="s">
        <v>978</v>
      </c>
      <c r="G1739" s="262">
        <v>39142</v>
      </c>
      <c r="H1739" s="5">
        <f>H1738-B1739</f>
        <v>-7425</v>
      </c>
      <c r="I1739" s="23">
        <f t="shared" si="114"/>
        <v>15</v>
      </c>
      <c r="K1739" s="2">
        <v>495</v>
      </c>
    </row>
    <row r="1740" spans="1:11" s="47" customFormat="1" ht="12.75">
      <c r="A1740" s="12"/>
      <c r="B1740" s="229">
        <f>SUM(B1739)</f>
        <v>7425</v>
      </c>
      <c r="C1740" s="47" t="s">
        <v>979</v>
      </c>
      <c r="F1740" s="74"/>
      <c r="G1740" s="74"/>
      <c r="H1740" s="44">
        <v>0</v>
      </c>
      <c r="I1740" s="46">
        <f t="shared" si="114"/>
        <v>15</v>
      </c>
      <c r="K1740" s="2">
        <v>495</v>
      </c>
    </row>
    <row r="1741" spans="8:11" ht="12.75">
      <c r="H1741" s="5">
        <f aca="true" t="shared" si="116" ref="H1741:H1749">H1740-B1741</f>
        <v>0</v>
      </c>
      <c r="I1741" s="23">
        <f t="shared" si="114"/>
        <v>0</v>
      </c>
      <c r="K1741" s="2">
        <v>495</v>
      </c>
    </row>
    <row r="1742" spans="8:11" ht="12.75">
      <c r="H1742" s="5">
        <f t="shared" si="116"/>
        <v>0</v>
      </c>
      <c r="I1742" s="23">
        <f t="shared" si="114"/>
        <v>0</v>
      </c>
      <c r="K1742" s="2">
        <v>495</v>
      </c>
    </row>
    <row r="1743" spans="8:11" ht="12.75">
      <c r="H1743" s="5">
        <f t="shared" si="116"/>
        <v>0</v>
      </c>
      <c r="I1743" s="23">
        <f t="shared" si="114"/>
        <v>0</v>
      </c>
      <c r="K1743" s="2">
        <v>495</v>
      </c>
    </row>
    <row r="1744" spans="2:11" ht="12.75">
      <c r="B1744" s="271">
        <v>60000</v>
      </c>
      <c r="C1744" s="1" t="s">
        <v>980</v>
      </c>
      <c r="D1744" s="1" t="s">
        <v>146</v>
      </c>
      <c r="E1744" s="1" t="s">
        <v>722</v>
      </c>
      <c r="F1744" s="37" t="s">
        <v>719</v>
      </c>
      <c r="G1744" s="31" t="s">
        <v>345</v>
      </c>
      <c r="H1744" s="5">
        <f t="shared" si="116"/>
        <v>-60000</v>
      </c>
      <c r="I1744" s="23">
        <f t="shared" si="114"/>
        <v>121.21212121212122</v>
      </c>
      <c r="K1744" s="2">
        <v>495</v>
      </c>
    </row>
    <row r="1745" spans="2:11" ht="12.75">
      <c r="B1745" s="271">
        <v>30000</v>
      </c>
      <c r="C1745" s="1" t="s">
        <v>822</v>
      </c>
      <c r="D1745" s="1" t="s">
        <v>146</v>
      </c>
      <c r="E1745" s="1" t="s">
        <v>981</v>
      </c>
      <c r="F1745" s="37"/>
      <c r="G1745" s="31" t="s">
        <v>625</v>
      </c>
      <c r="H1745" s="5">
        <f t="shared" si="116"/>
        <v>-90000</v>
      </c>
      <c r="I1745" s="23">
        <f t="shared" si="114"/>
        <v>60.60606060606061</v>
      </c>
      <c r="K1745" s="2">
        <v>495</v>
      </c>
    </row>
    <row r="1746" spans="2:11" ht="12.75">
      <c r="B1746" s="271">
        <v>100000</v>
      </c>
      <c r="C1746" s="1" t="s">
        <v>822</v>
      </c>
      <c r="D1746" s="1" t="s">
        <v>146</v>
      </c>
      <c r="E1746" s="13" t="s">
        <v>722</v>
      </c>
      <c r="F1746" s="37" t="s">
        <v>719</v>
      </c>
      <c r="G1746" s="31" t="s">
        <v>345</v>
      </c>
      <c r="H1746" s="5">
        <f t="shared" si="116"/>
        <v>-190000</v>
      </c>
      <c r="I1746" s="23">
        <f t="shared" si="114"/>
        <v>202.02020202020202</v>
      </c>
      <c r="K1746" s="2">
        <v>495</v>
      </c>
    </row>
    <row r="1747" spans="2:11" ht="12.75">
      <c r="B1747" s="271">
        <v>60000</v>
      </c>
      <c r="C1747" s="1" t="s">
        <v>982</v>
      </c>
      <c r="D1747" s="1" t="s">
        <v>146</v>
      </c>
      <c r="E1747" s="13" t="s">
        <v>722</v>
      </c>
      <c r="F1747" s="37" t="s">
        <v>719</v>
      </c>
      <c r="G1747" s="31" t="s">
        <v>345</v>
      </c>
      <c r="H1747" s="5">
        <f t="shared" si="116"/>
        <v>-250000</v>
      </c>
      <c r="I1747" s="23">
        <f t="shared" si="114"/>
        <v>121.21212121212122</v>
      </c>
      <c r="K1747" s="2">
        <v>495</v>
      </c>
    </row>
    <row r="1748" spans="2:11" ht="12.75">
      <c r="B1748" s="271">
        <v>10000</v>
      </c>
      <c r="C1748" s="1" t="s">
        <v>983</v>
      </c>
      <c r="D1748" s="1" t="s">
        <v>146</v>
      </c>
      <c r="E1748" s="1" t="s">
        <v>984</v>
      </c>
      <c r="F1748" s="37" t="s">
        <v>719</v>
      </c>
      <c r="G1748" s="31" t="s">
        <v>307</v>
      </c>
      <c r="H1748" s="5">
        <f t="shared" si="116"/>
        <v>-260000</v>
      </c>
      <c r="I1748" s="23">
        <f t="shared" si="114"/>
        <v>20.2020202020202</v>
      </c>
      <c r="K1748" s="2">
        <v>495</v>
      </c>
    </row>
    <row r="1749" spans="2:11" ht="12.75">
      <c r="B1749" s="271">
        <v>190000</v>
      </c>
      <c r="C1749" s="13" t="s">
        <v>983</v>
      </c>
      <c r="D1749" s="1" t="s">
        <v>146</v>
      </c>
      <c r="E1749" s="13"/>
      <c r="F1749" s="37" t="s">
        <v>719</v>
      </c>
      <c r="G1749" s="31" t="s">
        <v>345</v>
      </c>
      <c r="H1749" s="5">
        <f t="shared" si="116"/>
        <v>-450000</v>
      </c>
      <c r="I1749" s="23">
        <f t="shared" si="114"/>
        <v>383.83838383838383</v>
      </c>
      <c r="K1749" s="2">
        <v>495</v>
      </c>
    </row>
    <row r="1750" spans="1:11" s="47" customFormat="1" ht="12.75">
      <c r="A1750" s="12"/>
      <c r="B1750" s="87">
        <f>SUM(B1744:B1749)</f>
        <v>450000</v>
      </c>
      <c r="C1750" s="12" t="s">
        <v>144</v>
      </c>
      <c r="D1750" s="12"/>
      <c r="E1750" s="12"/>
      <c r="F1750" s="19"/>
      <c r="G1750" s="19"/>
      <c r="H1750" s="44">
        <v>0</v>
      </c>
      <c r="I1750" s="46">
        <f t="shared" si="114"/>
        <v>909.0909090909091</v>
      </c>
      <c r="K1750" s="2">
        <v>495</v>
      </c>
    </row>
    <row r="1751" spans="8:11" ht="12.75">
      <c r="H1751" s="5">
        <f>H1750-B1751</f>
        <v>0</v>
      </c>
      <c r="I1751" s="23">
        <f t="shared" si="114"/>
        <v>0</v>
      </c>
      <c r="K1751" s="2">
        <v>495</v>
      </c>
    </row>
    <row r="1752" spans="8:11" ht="12.75">
      <c r="H1752" s="5">
        <f>H1751-B1752</f>
        <v>0</v>
      </c>
      <c r="I1752" s="23">
        <f t="shared" si="114"/>
        <v>0</v>
      </c>
      <c r="K1752" s="2">
        <v>495</v>
      </c>
    </row>
    <row r="1753" spans="8:11" ht="12.75">
      <c r="H1753" s="5">
        <f>H1752-B1753</f>
        <v>0</v>
      </c>
      <c r="I1753" s="23">
        <f t="shared" si="114"/>
        <v>0</v>
      </c>
      <c r="K1753" s="2">
        <v>495</v>
      </c>
    </row>
    <row r="1754" spans="8:11" ht="12.75">
      <c r="H1754" s="5">
        <f>H1753-B1754</f>
        <v>0</v>
      </c>
      <c r="I1754" s="23">
        <f t="shared" si="114"/>
        <v>0</v>
      </c>
      <c r="K1754" s="2">
        <v>495</v>
      </c>
    </row>
    <row r="1755" spans="1:11" s="73" customFormat="1" ht="13.5" thickBot="1">
      <c r="A1755" s="66"/>
      <c r="B1755" s="88">
        <f>+B1825+B1836+B1953+B1956+B1979+B2033+B2039+B2054+B2063</f>
        <v>1626575</v>
      </c>
      <c r="C1755" s="68"/>
      <c r="D1755" s="69" t="s">
        <v>149</v>
      </c>
      <c r="E1755" s="66"/>
      <c r="F1755" s="70"/>
      <c r="G1755" s="70"/>
      <c r="H1755" s="71">
        <f>H1754-B1755</f>
        <v>-1626575</v>
      </c>
      <c r="I1755" s="42">
        <f t="shared" si="114"/>
        <v>3286.010101010101</v>
      </c>
      <c r="K1755" s="2">
        <v>495</v>
      </c>
    </row>
    <row r="1756" spans="2:11" ht="12.75">
      <c r="B1756" s="89"/>
      <c r="H1756" s="5">
        <v>0</v>
      </c>
      <c r="I1756" s="23">
        <f aca="true" t="shared" si="117" ref="I1756:I1819">+B1756/K1756</f>
        <v>0</v>
      </c>
      <c r="K1756" s="2">
        <v>495</v>
      </c>
    </row>
    <row r="1757" spans="2:11" ht="12.75">
      <c r="B1757" s="89"/>
      <c r="H1757" s="5">
        <f aca="true" t="shared" si="118" ref="H1757:H1788">H1756-B1757</f>
        <v>0</v>
      </c>
      <c r="I1757" s="23">
        <f t="shared" si="117"/>
        <v>0</v>
      </c>
      <c r="K1757" s="2">
        <v>495</v>
      </c>
    </row>
    <row r="1758" spans="2:11" ht="12.75">
      <c r="B1758" s="89">
        <v>5000</v>
      </c>
      <c r="C1758" s="34" t="s">
        <v>0</v>
      </c>
      <c r="D1758" s="1" t="s">
        <v>985</v>
      </c>
      <c r="E1758" s="1" t="s">
        <v>986</v>
      </c>
      <c r="F1758" s="248" t="s">
        <v>987</v>
      </c>
      <c r="G1758" s="28" t="s">
        <v>10</v>
      </c>
      <c r="H1758" s="5">
        <f t="shared" si="118"/>
        <v>-5000</v>
      </c>
      <c r="I1758" s="23">
        <f t="shared" si="117"/>
        <v>10.1010101010101</v>
      </c>
      <c r="J1758" s="23"/>
      <c r="K1758" s="2">
        <v>495</v>
      </c>
    </row>
    <row r="1759" spans="2:11" ht="12.75">
      <c r="B1759" s="89">
        <v>5000</v>
      </c>
      <c r="C1759" s="34" t="s">
        <v>0</v>
      </c>
      <c r="D1759" s="1" t="s">
        <v>985</v>
      </c>
      <c r="E1759" s="1" t="s">
        <v>986</v>
      </c>
      <c r="F1759" s="248" t="s">
        <v>988</v>
      </c>
      <c r="G1759" s="28" t="s">
        <v>11</v>
      </c>
      <c r="H1759" s="5">
        <f t="shared" si="118"/>
        <v>-10000</v>
      </c>
      <c r="I1759" s="23">
        <f t="shared" si="117"/>
        <v>10.1010101010101</v>
      </c>
      <c r="J1759" s="23"/>
      <c r="K1759" s="2">
        <v>495</v>
      </c>
    </row>
    <row r="1760" spans="2:11" ht="12.75">
      <c r="B1760" s="89">
        <v>5000</v>
      </c>
      <c r="C1760" s="34" t="s">
        <v>0</v>
      </c>
      <c r="D1760" s="1" t="s">
        <v>985</v>
      </c>
      <c r="E1760" s="1" t="s">
        <v>986</v>
      </c>
      <c r="F1760" s="248" t="s">
        <v>989</v>
      </c>
      <c r="G1760" s="28" t="s">
        <v>12</v>
      </c>
      <c r="H1760" s="5">
        <f t="shared" si="118"/>
        <v>-15000</v>
      </c>
      <c r="I1760" s="23">
        <f t="shared" si="117"/>
        <v>10.1010101010101</v>
      </c>
      <c r="J1760" s="23"/>
      <c r="K1760" s="2">
        <v>495</v>
      </c>
    </row>
    <row r="1761" spans="2:11" ht="12.75">
      <c r="B1761" s="89">
        <v>5000</v>
      </c>
      <c r="C1761" s="13" t="s">
        <v>0</v>
      </c>
      <c r="D1761" s="13" t="s">
        <v>985</v>
      </c>
      <c r="E1761" s="1" t="s">
        <v>986</v>
      </c>
      <c r="F1761" s="248" t="s">
        <v>990</v>
      </c>
      <c r="G1761" s="28" t="s">
        <v>14</v>
      </c>
      <c r="H1761" s="5">
        <f t="shared" si="118"/>
        <v>-20000</v>
      </c>
      <c r="I1761" s="23">
        <f t="shared" si="117"/>
        <v>10.1010101010101</v>
      </c>
      <c r="J1761" s="23"/>
      <c r="K1761" s="2">
        <v>495</v>
      </c>
    </row>
    <row r="1762" spans="2:11" ht="12.75">
      <c r="B1762" s="89">
        <v>5000</v>
      </c>
      <c r="C1762" s="13" t="s">
        <v>0</v>
      </c>
      <c r="D1762" s="1" t="s">
        <v>985</v>
      </c>
      <c r="E1762" s="1" t="s">
        <v>986</v>
      </c>
      <c r="F1762" s="248" t="s">
        <v>991</v>
      </c>
      <c r="G1762" s="28" t="s">
        <v>292</v>
      </c>
      <c r="H1762" s="5">
        <f t="shared" si="118"/>
        <v>-25000</v>
      </c>
      <c r="I1762" s="23">
        <f t="shared" si="117"/>
        <v>10.1010101010101</v>
      </c>
      <c r="J1762" s="23"/>
      <c r="K1762" s="2">
        <v>495</v>
      </c>
    </row>
    <row r="1763" spans="2:11" ht="12.75">
      <c r="B1763" s="89">
        <v>7500</v>
      </c>
      <c r="C1763" s="13" t="s">
        <v>0</v>
      </c>
      <c r="D1763" s="1" t="s">
        <v>985</v>
      </c>
      <c r="E1763" s="1" t="s">
        <v>986</v>
      </c>
      <c r="F1763" s="248" t="s">
        <v>992</v>
      </c>
      <c r="G1763" s="28" t="s">
        <v>307</v>
      </c>
      <c r="H1763" s="5">
        <f t="shared" si="118"/>
        <v>-32500</v>
      </c>
      <c r="I1763" s="23">
        <f t="shared" si="117"/>
        <v>15.151515151515152</v>
      </c>
      <c r="J1763" s="23"/>
      <c r="K1763" s="2">
        <v>495</v>
      </c>
    </row>
    <row r="1764" spans="2:11" ht="12.75">
      <c r="B1764" s="89">
        <v>2500</v>
      </c>
      <c r="C1764" s="13" t="s">
        <v>0</v>
      </c>
      <c r="D1764" s="1" t="s">
        <v>985</v>
      </c>
      <c r="E1764" s="1" t="s">
        <v>986</v>
      </c>
      <c r="F1764" s="248" t="s">
        <v>993</v>
      </c>
      <c r="G1764" s="28" t="s">
        <v>333</v>
      </c>
      <c r="H1764" s="5">
        <f t="shared" si="118"/>
        <v>-35000</v>
      </c>
      <c r="I1764" s="23">
        <f t="shared" si="117"/>
        <v>5.05050505050505</v>
      </c>
      <c r="J1764" s="23"/>
      <c r="K1764" s="2">
        <v>495</v>
      </c>
    </row>
    <row r="1765" spans="2:11" ht="12.75">
      <c r="B1765" s="89">
        <v>5000</v>
      </c>
      <c r="C1765" s="13" t="s">
        <v>0</v>
      </c>
      <c r="D1765" s="1" t="s">
        <v>985</v>
      </c>
      <c r="E1765" s="1" t="s">
        <v>986</v>
      </c>
      <c r="F1765" s="248" t="s">
        <v>994</v>
      </c>
      <c r="G1765" s="28" t="s">
        <v>335</v>
      </c>
      <c r="H1765" s="5">
        <f t="shared" si="118"/>
        <v>-40000</v>
      </c>
      <c r="I1765" s="23">
        <f t="shared" si="117"/>
        <v>10.1010101010101</v>
      </c>
      <c r="J1765" s="23"/>
      <c r="K1765" s="2">
        <v>495</v>
      </c>
    </row>
    <row r="1766" spans="2:11" ht="12.75">
      <c r="B1766" s="89">
        <v>2500</v>
      </c>
      <c r="C1766" s="13" t="s">
        <v>0</v>
      </c>
      <c r="D1766" s="1" t="s">
        <v>985</v>
      </c>
      <c r="E1766" s="1" t="s">
        <v>986</v>
      </c>
      <c r="F1766" s="248" t="s">
        <v>995</v>
      </c>
      <c r="G1766" s="28" t="s">
        <v>354</v>
      </c>
      <c r="H1766" s="5">
        <f t="shared" si="118"/>
        <v>-42500</v>
      </c>
      <c r="I1766" s="23">
        <f t="shared" si="117"/>
        <v>5.05050505050505</v>
      </c>
      <c r="J1766" s="23"/>
      <c r="K1766" s="2">
        <v>495</v>
      </c>
    </row>
    <row r="1767" spans="2:11" ht="12.75">
      <c r="B1767" s="89">
        <v>2500</v>
      </c>
      <c r="C1767" s="13" t="s">
        <v>0</v>
      </c>
      <c r="D1767" s="1" t="s">
        <v>985</v>
      </c>
      <c r="E1767" s="1" t="s">
        <v>986</v>
      </c>
      <c r="F1767" s="248" t="s">
        <v>996</v>
      </c>
      <c r="G1767" s="28" t="s">
        <v>356</v>
      </c>
      <c r="H1767" s="5">
        <f t="shared" si="118"/>
        <v>-45000</v>
      </c>
      <c r="I1767" s="23">
        <f t="shared" si="117"/>
        <v>5.05050505050505</v>
      </c>
      <c r="J1767" s="23"/>
      <c r="K1767" s="2">
        <v>495</v>
      </c>
    </row>
    <row r="1768" spans="2:11" ht="12.75">
      <c r="B1768" s="89">
        <v>2500</v>
      </c>
      <c r="C1768" s="13" t="s">
        <v>0</v>
      </c>
      <c r="D1768" s="1" t="s">
        <v>985</v>
      </c>
      <c r="E1768" s="1" t="s">
        <v>986</v>
      </c>
      <c r="F1768" s="248" t="s">
        <v>997</v>
      </c>
      <c r="G1768" s="28" t="s">
        <v>31</v>
      </c>
      <c r="H1768" s="5">
        <f t="shared" si="118"/>
        <v>-47500</v>
      </c>
      <c r="I1768" s="23">
        <f t="shared" si="117"/>
        <v>5.05050505050505</v>
      </c>
      <c r="J1768" s="23"/>
      <c r="K1768" s="2">
        <v>495</v>
      </c>
    </row>
    <row r="1769" spans="2:11" ht="12.75">
      <c r="B1769" s="89">
        <v>5000</v>
      </c>
      <c r="C1769" s="13" t="s">
        <v>0</v>
      </c>
      <c r="D1769" s="1" t="s">
        <v>985</v>
      </c>
      <c r="E1769" s="1" t="s">
        <v>986</v>
      </c>
      <c r="F1769" s="248" t="s">
        <v>998</v>
      </c>
      <c r="G1769" s="28" t="s">
        <v>359</v>
      </c>
      <c r="H1769" s="5">
        <f t="shared" si="118"/>
        <v>-52500</v>
      </c>
      <c r="I1769" s="23">
        <f t="shared" si="117"/>
        <v>10.1010101010101</v>
      </c>
      <c r="J1769" s="23"/>
      <c r="K1769" s="2">
        <v>495</v>
      </c>
    </row>
    <row r="1770" spans="2:11" ht="12.75">
      <c r="B1770" s="89">
        <v>5000</v>
      </c>
      <c r="C1770" s="13" t="s">
        <v>0</v>
      </c>
      <c r="D1770" s="1" t="s">
        <v>985</v>
      </c>
      <c r="E1770" s="1" t="s">
        <v>986</v>
      </c>
      <c r="F1770" s="248" t="s">
        <v>999</v>
      </c>
      <c r="G1770" s="28" t="s">
        <v>32</v>
      </c>
      <c r="H1770" s="5">
        <f t="shared" si="118"/>
        <v>-57500</v>
      </c>
      <c r="I1770" s="23">
        <f t="shared" si="117"/>
        <v>10.1010101010101</v>
      </c>
      <c r="J1770" s="23"/>
      <c r="K1770" s="2">
        <v>495</v>
      </c>
    </row>
    <row r="1771" spans="2:11" ht="12.75">
      <c r="B1771" s="89">
        <v>5000</v>
      </c>
      <c r="C1771" s="13" t="s">
        <v>0</v>
      </c>
      <c r="D1771" s="1" t="s">
        <v>985</v>
      </c>
      <c r="E1771" s="1" t="s">
        <v>986</v>
      </c>
      <c r="F1771" s="248" t="s">
        <v>1000</v>
      </c>
      <c r="G1771" s="28" t="s">
        <v>345</v>
      </c>
      <c r="H1771" s="5">
        <f t="shared" si="118"/>
        <v>-62500</v>
      </c>
      <c r="I1771" s="23">
        <f t="shared" si="117"/>
        <v>10.1010101010101</v>
      </c>
      <c r="J1771" s="23"/>
      <c r="K1771" s="2">
        <v>495</v>
      </c>
    </row>
    <row r="1772" spans="2:11" ht="12.75">
      <c r="B1772" s="89">
        <v>5000</v>
      </c>
      <c r="C1772" s="13" t="s">
        <v>0</v>
      </c>
      <c r="D1772" s="1" t="s">
        <v>985</v>
      </c>
      <c r="E1772" s="1" t="s">
        <v>986</v>
      </c>
      <c r="F1772" s="248" t="s">
        <v>1001</v>
      </c>
      <c r="G1772" s="28" t="s">
        <v>64</v>
      </c>
      <c r="H1772" s="5">
        <f t="shared" si="118"/>
        <v>-67500</v>
      </c>
      <c r="I1772" s="23">
        <f t="shared" si="117"/>
        <v>10.1010101010101</v>
      </c>
      <c r="J1772" s="23"/>
      <c r="K1772" s="2">
        <v>495</v>
      </c>
    </row>
    <row r="1773" spans="2:11" ht="12.75">
      <c r="B1773" s="89">
        <v>5000</v>
      </c>
      <c r="C1773" s="13" t="s">
        <v>0</v>
      </c>
      <c r="D1773" s="1" t="s">
        <v>985</v>
      </c>
      <c r="E1773" s="1" t="s">
        <v>986</v>
      </c>
      <c r="F1773" s="248" t="s">
        <v>1002</v>
      </c>
      <c r="G1773" s="28" t="s">
        <v>482</v>
      </c>
      <c r="H1773" s="5">
        <f t="shared" si="118"/>
        <v>-72500</v>
      </c>
      <c r="I1773" s="23">
        <f t="shared" si="117"/>
        <v>10.1010101010101</v>
      </c>
      <c r="J1773" s="23"/>
      <c r="K1773" s="2">
        <v>495</v>
      </c>
    </row>
    <row r="1774" spans="2:11" ht="12.75">
      <c r="B1774" s="89">
        <v>2500</v>
      </c>
      <c r="C1774" s="13" t="s">
        <v>0</v>
      </c>
      <c r="D1774" s="1" t="s">
        <v>985</v>
      </c>
      <c r="E1774" s="1" t="s">
        <v>986</v>
      </c>
      <c r="F1774" s="248" t="s">
        <v>1003</v>
      </c>
      <c r="G1774" s="28" t="s">
        <v>254</v>
      </c>
      <c r="H1774" s="5">
        <f t="shared" si="118"/>
        <v>-75000</v>
      </c>
      <c r="I1774" s="23">
        <f t="shared" si="117"/>
        <v>5.05050505050505</v>
      </c>
      <c r="J1774" s="23"/>
      <c r="K1774" s="2">
        <v>495</v>
      </c>
    </row>
    <row r="1775" spans="2:11" ht="12.75">
      <c r="B1775" s="89">
        <v>5000</v>
      </c>
      <c r="C1775" s="13" t="s">
        <v>0</v>
      </c>
      <c r="D1775" s="1" t="s">
        <v>985</v>
      </c>
      <c r="E1775" s="1" t="s">
        <v>986</v>
      </c>
      <c r="F1775" s="248" t="s">
        <v>1004</v>
      </c>
      <c r="G1775" s="28" t="s">
        <v>251</v>
      </c>
      <c r="H1775" s="5">
        <f t="shared" si="118"/>
        <v>-80000</v>
      </c>
      <c r="I1775" s="23">
        <f t="shared" si="117"/>
        <v>10.1010101010101</v>
      </c>
      <c r="J1775" s="23"/>
      <c r="K1775" s="2">
        <v>495</v>
      </c>
    </row>
    <row r="1776" spans="2:11" ht="12.75">
      <c r="B1776" s="89">
        <v>5000</v>
      </c>
      <c r="C1776" s="13" t="s">
        <v>0</v>
      </c>
      <c r="D1776" s="1" t="s">
        <v>985</v>
      </c>
      <c r="E1776" s="1" t="s">
        <v>986</v>
      </c>
      <c r="F1776" s="248" t="s">
        <v>1005</v>
      </c>
      <c r="G1776" s="28" t="s">
        <v>483</v>
      </c>
      <c r="H1776" s="5">
        <f t="shared" si="118"/>
        <v>-85000</v>
      </c>
      <c r="I1776" s="23">
        <f t="shared" si="117"/>
        <v>10.1010101010101</v>
      </c>
      <c r="J1776" s="23"/>
      <c r="K1776" s="2">
        <v>495</v>
      </c>
    </row>
    <row r="1777" spans="2:11" ht="12.75">
      <c r="B1777" s="89">
        <v>5000</v>
      </c>
      <c r="C1777" s="13" t="s">
        <v>0</v>
      </c>
      <c r="D1777" s="1" t="s">
        <v>985</v>
      </c>
      <c r="E1777" s="1" t="s">
        <v>986</v>
      </c>
      <c r="F1777" s="248" t="s">
        <v>1006</v>
      </c>
      <c r="G1777" s="28" t="s">
        <v>509</v>
      </c>
      <c r="H1777" s="5">
        <f t="shared" si="118"/>
        <v>-90000</v>
      </c>
      <c r="I1777" s="23">
        <f t="shared" si="117"/>
        <v>10.1010101010101</v>
      </c>
      <c r="J1777" s="23"/>
      <c r="K1777" s="2">
        <v>495</v>
      </c>
    </row>
    <row r="1778" spans="2:11" ht="12.75">
      <c r="B1778" s="89">
        <v>5000</v>
      </c>
      <c r="C1778" s="13" t="s">
        <v>0</v>
      </c>
      <c r="D1778" s="1" t="s">
        <v>985</v>
      </c>
      <c r="E1778" s="1" t="s">
        <v>986</v>
      </c>
      <c r="F1778" s="248" t="s">
        <v>1007</v>
      </c>
      <c r="G1778" s="28" t="s">
        <v>485</v>
      </c>
      <c r="H1778" s="5">
        <f t="shared" si="118"/>
        <v>-95000</v>
      </c>
      <c r="I1778" s="23">
        <f t="shared" si="117"/>
        <v>10.1010101010101</v>
      </c>
      <c r="J1778" s="23"/>
      <c r="K1778" s="2">
        <v>495</v>
      </c>
    </row>
    <row r="1779" spans="2:11" ht="12.75">
      <c r="B1779" s="89">
        <v>2500</v>
      </c>
      <c r="C1779" s="13" t="s">
        <v>0</v>
      </c>
      <c r="D1779" s="1" t="s">
        <v>985</v>
      </c>
      <c r="E1779" s="1" t="s">
        <v>986</v>
      </c>
      <c r="F1779" s="248" t="s">
        <v>1008</v>
      </c>
      <c r="G1779" s="28" t="s">
        <v>510</v>
      </c>
      <c r="H1779" s="5">
        <f t="shared" si="118"/>
        <v>-97500</v>
      </c>
      <c r="I1779" s="23">
        <f t="shared" si="117"/>
        <v>5.05050505050505</v>
      </c>
      <c r="J1779" s="23"/>
      <c r="K1779" s="2">
        <v>495</v>
      </c>
    </row>
    <row r="1780" spans="2:11" ht="12.75">
      <c r="B1780" s="89">
        <v>2500</v>
      </c>
      <c r="C1780" s="13" t="s">
        <v>0</v>
      </c>
      <c r="D1780" s="1" t="s">
        <v>985</v>
      </c>
      <c r="E1780" s="1" t="s">
        <v>986</v>
      </c>
      <c r="F1780" s="248" t="s">
        <v>1009</v>
      </c>
      <c r="G1780" s="28" t="s">
        <v>256</v>
      </c>
      <c r="H1780" s="5">
        <f t="shared" si="118"/>
        <v>-100000</v>
      </c>
      <c r="I1780" s="23">
        <f t="shared" si="117"/>
        <v>5.05050505050505</v>
      </c>
      <c r="J1780" s="23"/>
      <c r="K1780" s="2">
        <v>495</v>
      </c>
    </row>
    <row r="1781" spans="2:11" ht="12.75">
      <c r="B1781" s="89">
        <v>7500</v>
      </c>
      <c r="C1781" s="13" t="s">
        <v>0</v>
      </c>
      <c r="D1781" s="1" t="s">
        <v>985</v>
      </c>
      <c r="E1781" s="1" t="s">
        <v>986</v>
      </c>
      <c r="F1781" s="248" t="s">
        <v>1010</v>
      </c>
      <c r="G1781" s="28" t="s">
        <v>260</v>
      </c>
      <c r="H1781" s="5">
        <f t="shared" si="118"/>
        <v>-107500</v>
      </c>
      <c r="I1781" s="23">
        <f t="shared" si="117"/>
        <v>15.151515151515152</v>
      </c>
      <c r="J1781" s="23"/>
      <c r="K1781" s="2">
        <v>495</v>
      </c>
    </row>
    <row r="1782" spans="2:11" ht="12.75">
      <c r="B1782" s="89">
        <v>5000</v>
      </c>
      <c r="C1782" s="13" t="s">
        <v>0</v>
      </c>
      <c r="D1782" s="1" t="s">
        <v>985</v>
      </c>
      <c r="E1782" s="1" t="s">
        <v>986</v>
      </c>
      <c r="F1782" s="248" t="s">
        <v>1011</v>
      </c>
      <c r="G1782" s="28" t="s">
        <v>617</v>
      </c>
      <c r="H1782" s="5">
        <f t="shared" si="118"/>
        <v>-112500</v>
      </c>
      <c r="I1782" s="23">
        <f t="shared" si="117"/>
        <v>10.1010101010101</v>
      </c>
      <c r="J1782" s="23"/>
      <c r="K1782" s="2">
        <v>495</v>
      </c>
    </row>
    <row r="1783" spans="2:11" ht="12.75">
      <c r="B1783" s="89">
        <v>5000</v>
      </c>
      <c r="C1783" s="13" t="s">
        <v>0</v>
      </c>
      <c r="D1783" s="1" t="s">
        <v>985</v>
      </c>
      <c r="E1783" s="1" t="s">
        <v>986</v>
      </c>
      <c r="F1783" s="248" t="s">
        <v>1012</v>
      </c>
      <c r="G1783" s="28" t="s">
        <v>518</v>
      </c>
      <c r="H1783" s="5">
        <f t="shared" si="118"/>
        <v>-117500</v>
      </c>
      <c r="I1783" s="23">
        <f t="shared" si="117"/>
        <v>10.1010101010101</v>
      </c>
      <c r="J1783" s="23"/>
      <c r="K1783" s="2">
        <v>495</v>
      </c>
    </row>
    <row r="1784" spans="2:11" ht="12.75">
      <c r="B1784" s="89">
        <v>5000</v>
      </c>
      <c r="C1784" s="13" t="s">
        <v>0</v>
      </c>
      <c r="D1784" s="1" t="s">
        <v>985</v>
      </c>
      <c r="E1784" s="1" t="s">
        <v>986</v>
      </c>
      <c r="F1784" s="248" t="s">
        <v>1013</v>
      </c>
      <c r="G1784" s="28" t="s">
        <v>622</v>
      </c>
      <c r="H1784" s="5">
        <f t="shared" si="118"/>
        <v>-122500</v>
      </c>
      <c r="I1784" s="23">
        <f t="shared" si="117"/>
        <v>10.1010101010101</v>
      </c>
      <c r="J1784" s="23"/>
      <c r="K1784" s="2">
        <v>495</v>
      </c>
    </row>
    <row r="1785" spans="2:11" ht="12.75">
      <c r="B1785" s="89">
        <v>5000</v>
      </c>
      <c r="C1785" s="13" t="s">
        <v>0</v>
      </c>
      <c r="D1785" s="1" t="s">
        <v>985</v>
      </c>
      <c r="E1785" s="1" t="s">
        <v>986</v>
      </c>
      <c r="F1785" s="248" t="s">
        <v>1014</v>
      </c>
      <c r="G1785" s="28" t="s">
        <v>625</v>
      </c>
      <c r="H1785" s="5">
        <f t="shared" si="118"/>
        <v>-127500</v>
      </c>
      <c r="I1785" s="23">
        <f t="shared" si="117"/>
        <v>10.1010101010101</v>
      </c>
      <c r="J1785" s="23"/>
      <c r="K1785" s="2">
        <v>495</v>
      </c>
    </row>
    <row r="1786" spans="2:11" ht="12.75">
      <c r="B1786" s="147">
        <v>2500</v>
      </c>
      <c r="C1786" s="34" t="s">
        <v>0</v>
      </c>
      <c r="D1786" s="13" t="s">
        <v>985</v>
      </c>
      <c r="E1786" s="36" t="s">
        <v>1015</v>
      </c>
      <c r="F1786" s="248" t="s">
        <v>1016</v>
      </c>
      <c r="G1786" s="37" t="s">
        <v>10</v>
      </c>
      <c r="H1786" s="5">
        <f t="shared" si="118"/>
        <v>-130000</v>
      </c>
      <c r="I1786" s="23">
        <f t="shared" si="117"/>
        <v>5.05050505050505</v>
      </c>
      <c r="J1786" s="23"/>
      <c r="K1786" s="2">
        <v>495</v>
      </c>
    </row>
    <row r="1787" spans="2:11" ht="12.75">
      <c r="B1787" s="89">
        <v>2500</v>
      </c>
      <c r="C1787" s="34" t="s">
        <v>0</v>
      </c>
      <c r="D1787" s="1" t="s">
        <v>985</v>
      </c>
      <c r="E1787" s="1" t="s">
        <v>1015</v>
      </c>
      <c r="F1787" s="248" t="s">
        <v>1017</v>
      </c>
      <c r="G1787" s="28" t="s">
        <v>11</v>
      </c>
      <c r="H1787" s="5">
        <f t="shared" si="118"/>
        <v>-132500</v>
      </c>
      <c r="I1787" s="23">
        <f t="shared" si="117"/>
        <v>5.05050505050505</v>
      </c>
      <c r="J1787" s="23"/>
      <c r="K1787" s="2">
        <v>495</v>
      </c>
    </row>
    <row r="1788" spans="2:11" ht="12.75">
      <c r="B1788" s="89">
        <v>2500</v>
      </c>
      <c r="C1788" s="34" t="s">
        <v>0</v>
      </c>
      <c r="D1788" s="1" t="s">
        <v>985</v>
      </c>
      <c r="E1788" s="1" t="s">
        <v>1015</v>
      </c>
      <c r="F1788" s="248" t="s">
        <v>1018</v>
      </c>
      <c r="G1788" s="28" t="s">
        <v>12</v>
      </c>
      <c r="H1788" s="5">
        <f t="shared" si="118"/>
        <v>-135000</v>
      </c>
      <c r="I1788" s="23">
        <f t="shared" si="117"/>
        <v>5.05050505050505</v>
      </c>
      <c r="J1788" s="23"/>
      <c r="K1788" s="2">
        <v>495</v>
      </c>
    </row>
    <row r="1789" spans="2:11" ht="12.75">
      <c r="B1789" s="89">
        <v>2500</v>
      </c>
      <c r="C1789" s="13" t="s">
        <v>0</v>
      </c>
      <c r="D1789" s="39" t="s">
        <v>985</v>
      </c>
      <c r="E1789" s="39" t="s">
        <v>1015</v>
      </c>
      <c r="F1789" s="248" t="s">
        <v>1019</v>
      </c>
      <c r="G1789" s="28" t="s">
        <v>14</v>
      </c>
      <c r="H1789" s="5">
        <f aca="true" t="shared" si="119" ref="H1789:H1824">H1788-B1789</f>
        <v>-137500</v>
      </c>
      <c r="I1789" s="23">
        <f t="shared" si="117"/>
        <v>5.05050505050505</v>
      </c>
      <c r="J1789" s="23"/>
      <c r="K1789" s="2">
        <v>495</v>
      </c>
    </row>
    <row r="1790" spans="2:11" ht="12.75">
      <c r="B1790" s="89">
        <v>2500</v>
      </c>
      <c r="C1790" s="13" t="s">
        <v>0</v>
      </c>
      <c r="D1790" s="1" t="s">
        <v>985</v>
      </c>
      <c r="E1790" s="1" t="s">
        <v>1015</v>
      </c>
      <c r="F1790" s="248" t="s">
        <v>1020</v>
      </c>
      <c r="G1790" s="28" t="s">
        <v>292</v>
      </c>
      <c r="H1790" s="5">
        <f t="shared" si="119"/>
        <v>-140000</v>
      </c>
      <c r="I1790" s="23">
        <f t="shared" si="117"/>
        <v>5.05050505050505</v>
      </c>
      <c r="J1790" s="23"/>
      <c r="K1790" s="2">
        <v>495</v>
      </c>
    </row>
    <row r="1791" spans="2:11" ht="12.75">
      <c r="B1791" s="89">
        <v>2500</v>
      </c>
      <c r="C1791" s="13" t="s">
        <v>0</v>
      </c>
      <c r="D1791" s="1" t="s">
        <v>985</v>
      </c>
      <c r="E1791" s="1" t="s">
        <v>1015</v>
      </c>
      <c r="F1791" s="248" t="s">
        <v>1021</v>
      </c>
      <c r="G1791" s="28" t="s">
        <v>307</v>
      </c>
      <c r="H1791" s="5">
        <f t="shared" si="119"/>
        <v>-142500</v>
      </c>
      <c r="I1791" s="23">
        <f t="shared" si="117"/>
        <v>5.05050505050505</v>
      </c>
      <c r="J1791" s="23"/>
      <c r="K1791" s="2">
        <v>495</v>
      </c>
    </row>
    <row r="1792" spans="2:11" ht="12.75">
      <c r="B1792" s="89">
        <v>2500</v>
      </c>
      <c r="C1792" s="13" t="s">
        <v>0</v>
      </c>
      <c r="D1792" s="1" t="s">
        <v>985</v>
      </c>
      <c r="E1792" s="1" t="s">
        <v>1015</v>
      </c>
      <c r="F1792" s="248" t="s">
        <v>1022</v>
      </c>
      <c r="G1792" s="28" t="s">
        <v>333</v>
      </c>
      <c r="H1792" s="5">
        <f t="shared" si="119"/>
        <v>-145000</v>
      </c>
      <c r="I1792" s="23">
        <f t="shared" si="117"/>
        <v>5.05050505050505</v>
      </c>
      <c r="J1792" s="23"/>
      <c r="K1792" s="2">
        <v>495</v>
      </c>
    </row>
    <row r="1793" spans="2:11" ht="12.75">
      <c r="B1793" s="89">
        <v>2500</v>
      </c>
      <c r="C1793" s="13" t="s">
        <v>0</v>
      </c>
      <c r="D1793" s="1" t="s">
        <v>985</v>
      </c>
      <c r="E1793" s="1" t="s">
        <v>1015</v>
      </c>
      <c r="F1793" s="248" t="s">
        <v>1023</v>
      </c>
      <c r="G1793" s="28" t="s">
        <v>335</v>
      </c>
      <c r="H1793" s="5">
        <f t="shared" si="119"/>
        <v>-147500</v>
      </c>
      <c r="I1793" s="23">
        <f t="shared" si="117"/>
        <v>5.05050505050505</v>
      </c>
      <c r="J1793" s="23"/>
      <c r="K1793" s="2">
        <v>495</v>
      </c>
    </row>
    <row r="1794" spans="2:11" ht="12.75">
      <c r="B1794" s="89">
        <v>2500</v>
      </c>
      <c r="C1794" s="13" t="s">
        <v>0</v>
      </c>
      <c r="D1794" s="1" t="s">
        <v>985</v>
      </c>
      <c r="E1794" s="1" t="s">
        <v>1015</v>
      </c>
      <c r="F1794" s="248" t="s">
        <v>1024</v>
      </c>
      <c r="G1794" s="28" t="s">
        <v>354</v>
      </c>
      <c r="H1794" s="5">
        <f t="shared" si="119"/>
        <v>-150000</v>
      </c>
      <c r="I1794" s="23">
        <f t="shared" si="117"/>
        <v>5.05050505050505</v>
      </c>
      <c r="J1794" s="23"/>
      <c r="K1794" s="2">
        <v>495</v>
      </c>
    </row>
    <row r="1795" spans="2:11" ht="12.75">
      <c r="B1795" s="89">
        <v>2500</v>
      </c>
      <c r="C1795" s="13" t="s">
        <v>0</v>
      </c>
      <c r="D1795" s="1" t="s">
        <v>985</v>
      </c>
      <c r="E1795" s="1" t="s">
        <v>1015</v>
      </c>
      <c r="F1795" s="248" t="s">
        <v>1025</v>
      </c>
      <c r="G1795" s="28" t="s">
        <v>31</v>
      </c>
      <c r="H1795" s="5">
        <f t="shared" si="119"/>
        <v>-152500</v>
      </c>
      <c r="I1795" s="23">
        <f t="shared" si="117"/>
        <v>5.05050505050505</v>
      </c>
      <c r="J1795" s="23"/>
      <c r="K1795" s="2">
        <v>495</v>
      </c>
    </row>
    <row r="1796" spans="2:11" ht="12.75">
      <c r="B1796" s="89">
        <v>2500</v>
      </c>
      <c r="C1796" s="13" t="s">
        <v>0</v>
      </c>
      <c r="D1796" s="1" t="s">
        <v>985</v>
      </c>
      <c r="E1796" s="1" t="s">
        <v>1015</v>
      </c>
      <c r="F1796" s="248" t="s">
        <v>1026</v>
      </c>
      <c r="G1796" s="28" t="s">
        <v>359</v>
      </c>
      <c r="H1796" s="5">
        <f t="shared" si="119"/>
        <v>-155000</v>
      </c>
      <c r="I1796" s="23">
        <f t="shared" si="117"/>
        <v>5.05050505050505</v>
      </c>
      <c r="J1796" s="23"/>
      <c r="K1796" s="2">
        <v>495</v>
      </c>
    </row>
    <row r="1797" spans="2:11" ht="12.75">
      <c r="B1797" s="89">
        <v>2500</v>
      </c>
      <c r="C1797" s="13" t="s">
        <v>0</v>
      </c>
      <c r="D1797" s="1" t="s">
        <v>985</v>
      </c>
      <c r="E1797" s="1" t="s">
        <v>1015</v>
      </c>
      <c r="F1797" s="248" t="s">
        <v>1027</v>
      </c>
      <c r="G1797" s="28" t="s">
        <v>32</v>
      </c>
      <c r="H1797" s="5">
        <f t="shared" si="119"/>
        <v>-157500</v>
      </c>
      <c r="I1797" s="23">
        <f t="shared" si="117"/>
        <v>5.05050505050505</v>
      </c>
      <c r="J1797" s="23"/>
      <c r="K1797" s="2">
        <v>495</v>
      </c>
    </row>
    <row r="1798" spans="2:11" ht="12.75">
      <c r="B1798" s="89">
        <v>2500</v>
      </c>
      <c r="C1798" s="13" t="s">
        <v>0</v>
      </c>
      <c r="D1798" s="1" t="s">
        <v>985</v>
      </c>
      <c r="E1798" s="1" t="s">
        <v>1015</v>
      </c>
      <c r="F1798" s="248" t="s">
        <v>1028</v>
      </c>
      <c r="G1798" s="28" t="s">
        <v>345</v>
      </c>
      <c r="H1798" s="5">
        <f t="shared" si="119"/>
        <v>-160000</v>
      </c>
      <c r="I1798" s="23">
        <f t="shared" si="117"/>
        <v>5.05050505050505</v>
      </c>
      <c r="J1798" s="23"/>
      <c r="K1798" s="2">
        <v>495</v>
      </c>
    </row>
    <row r="1799" spans="2:11" ht="12.75">
      <c r="B1799" s="89">
        <v>2500</v>
      </c>
      <c r="C1799" s="13" t="s">
        <v>0</v>
      </c>
      <c r="D1799" s="1" t="s">
        <v>985</v>
      </c>
      <c r="E1799" s="1" t="s">
        <v>1015</v>
      </c>
      <c r="F1799" s="248" t="s">
        <v>1029</v>
      </c>
      <c r="G1799" s="28" t="s">
        <v>64</v>
      </c>
      <c r="H1799" s="5">
        <f t="shared" si="119"/>
        <v>-162500</v>
      </c>
      <c r="I1799" s="23">
        <f t="shared" si="117"/>
        <v>5.05050505050505</v>
      </c>
      <c r="J1799" s="23"/>
      <c r="K1799" s="2">
        <v>495</v>
      </c>
    </row>
    <row r="1800" spans="2:11" ht="12.75">
      <c r="B1800" s="89">
        <v>2500</v>
      </c>
      <c r="C1800" s="13" t="s">
        <v>0</v>
      </c>
      <c r="D1800" s="1" t="s">
        <v>985</v>
      </c>
      <c r="E1800" s="1" t="s">
        <v>1015</v>
      </c>
      <c r="F1800" s="248" t="s">
        <v>1030</v>
      </c>
      <c r="G1800" s="28" t="s">
        <v>482</v>
      </c>
      <c r="H1800" s="5">
        <f t="shared" si="119"/>
        <v>-165000</v>
      </c>
      <c r="I1800" s="23">
        <f t="shared" si="117"/>
        <v>5.05050505050505</v>
      </c>
      <c r="J1800" s="23"/>
      <c r="K1800" s="2">
        <v>495</v>
      </c>
    </row>
    <row r="1801" spans="2:11" ht="12.75">
      <c r="B1801" s="89">
        <v>2500</v>
      </c>
      <c r="C1801" s="13" t="s">
        <v>0</v>
      </c>
      <c r="D1801" s="1" t="s">
        <v>985</v>
      </c>
      <c r="E1801" s="1" t="s">
        <v>1015</v>
      </c>
      <c r="F1801" s="248" t="s">
        <v>1031</v>
      </c>
      <c r="G1801" s="28" t="s">
        <v>254</v>
      </c>
      <c r="H1801" s="5">
        <f t="shared" si="119"/>
        <v>-167500</v>
      </c>
      <c r="I1801" s="23">
        <f t="shared" si="117"/>
        <v>5.05050505050505</v>
      </c>
      <c r="J1801" s="23"/>
      <c r="K1801" s="2">
        <v>495</v>
      </c>
    </row>
    <row r="1802" spans="2:11" ht="12.75">
      <c r="B1802" s="89">
        <v>2500</v>
      </c>
      <c r="C1802" s="13" t="s">
        <v>0</v>
      </c>
      <c r="D1802" s="1" t="s">
        <v>985</v>
      </c>
      <c r="E1802" s="1" t="s">
        <v>1015</v>
      </c>
      <c r="F1802" s="248" t="s">
        <v>1032</v>
      </c>
      <c r="G1802" s="28" t="s">
        <v>251</v>
      </c>
      <c r="H1802" s="5">
        <f t="shared" si="119"/>
        <v>-170000</v>
      </c>
      <c r="I1802" s="23">
        <f t="shared" si="117"/>
        <v>5.05050505050505</v>
      </c>
      <c r="J1802" s="23"/>
      <c r="K1802" s="2">
        <v>495</v>
      </c>
    </row>
    <row r="1803" spans="2:11" ht="12.75">
      <c r="B1803" s="89">
        <v>2500</v>
      </c>
      <c r="C1803" s="13" t="s">
        <v>0</v>
      </c>
      <c r="D1803" s="1" t="s">
        <v>985</v>
      </c>
      <c r="E1803" s="1" t="s">
        <v>1015</v>
      </c>
      <c r="F1803" s="248" t="s">
        <v>1033</v>
      </c>
      <c r="G1803" s="28" t="s">
        <v>509</v>
      </c>
      <c r="H1803" s="5">
        <f t="shared" si="119"/>
        <v>-172500</v>
      </c>
      <c r="I1803" s="23">
        <f t="shared" si="117"/>
        <v>5.05050505050505</v>
      </c>
      <c r="J1803" s="23"/>
      <c r="K1803" s="2">
        <v>495</v>
      </c>
    </row>
    <row r="1804" spans="2:11" ht="12.75">
      <c r="B1804" s="89">
        <v>2500</v>
      </c>
      <c r="C1804" s="13" t="s">
        <v>0</v>
      </c>
      <c r="D1804" s="1" t="s">
        <v>985</v>
      </c>
      <c r="E1804" s="1" t="s">
        <v>1015</v>
      </c>
      <c r="F1804" s="248" t="s">
        <v>1034</v>
      </c>
      <c r="G1804" s="28" t="s">
        <v>485</v>
      </c>
      <c r="H1804" s="5">
        <f t="shared" si="119"/>
        <v>-175000</v>
      </c>
      <c r="I1804" s="23">
        <f t="shared" si="117"/>
        <v>5.05050505050505</v>
      </c>
      <c r="J1804" s="23"/>
      <c r="K1804" s="2">
        <v>495</v>
      </c>
    </row>
    <row r="1805" spans="2:11" ht="12.75">
      <c r="B1805" s="89">
        <v>2500</v>
      </c>
      <c r="C1805" s="13" t="s">
        <v>0</v>
      </c>
      <c r="D1805" s="1" t="s">
        <v>985</v>
      </c>
      <c r="E1805" s="1" t="s">
        <v>1015</v>
      </c>
      <c r="F1805" s="248" t="s">
        <v>1035</v>
      </c>
      <c r="G1805" s="28" t="s">
        <v>510</v>
      </c>
      <c r="H1805" s="5">
        <f t="shared" si="119"/>
        <v>-177500</v>
      </c>
      <c r="I1805" s="23">
        <f t="shared" si="117"/>
        <v>5.05050505050505</v>
      </c>
      <c r="J1805" s="23"/>
      <c r="K1805" s="2">
        <v>495</v>
      </c>
    </row>
    <row r="1806" spans="2:11" ht="12.75">
      <c r="B1806" s="89">
        <v>2500</v>
      </c>
      <c r="C1806" s="13" t="s">
        <v>0</v>
      </c>
      <c r="D1806" s="1" t="s">
        <v>985</v>
      </c>
      <c r="E1806" s="1" t="s">
        <v>1015</v>
      </c>
      <c r="F1806" s="248" t="s">
        <v>1036</v>
      </c>
      <c r="G1806" s="28" t="s">
        <v>256</v>
      </c>
      <c r="H1806" s="5">
        <f t="shared" si="119"/>
        <v>-180000</v>
      </c>
      <c r="I1806" s="23">
        <f t="shared" si="117"/>
        <v>5.05050505050505</v>
      </c>
      <c r="J1806" s="23"/>
      <c r="K1806" s="2">
        <v>495</v>
      </c>
    </row>
    <row r="1807" spans="2:11" ht="12.75">
      <c r="B1807" s="89">
        <v>5000</v>
      </c>
      <c r="C1807" s="13" t="s">
        <v>0</v>
      </c>
      <c r="D1807" s="1" t="s">
        <v>985</v>
      </c>
      <c r="E1807" s="1" t="s">
        <v>1015</v>
      </c>
      <c r="F1807" s="248" t="s">
        <v>1037</v>
      </c>
      <c r="G1807" s="28" t="s">
        <v>260</v>
      </c>
      <c r="H1807" s="5">
        <f t="shared" si="119"/>
        <v>-185000</v>
      </c>
      <c r="I1807" s="23">
        <f t="shared" si="117"/>
        <v>10.1010101010101</v>
      </c>
      <c r="J1807" s="23"/>
      <c r="K1807" s="2">
        <v>495</v>
      </c>
    </row>
    <row r="1808" spans="2:11" ht="12.75">
      <c r="B1808" s="89">
        <v>2500</v>
      </c>
      <c r="C1808" s="13" t="s">
        <v>0</v>
      </c>
      <c r="D1808" s="1" t="s">
        <v>985</v>
      </c>
      <c r="E1808" s="1" t="s">
        <v>1015</v>
      </c>
      <c r="F1808" s="248" t="s">
        <v>1038</v>
      </c>
      <c r="G1808" s="28" t="s">
        <v>617</v>
      </c>
      <c r="H1808" s="5">
        <f t="shared" si="119"/>
        <v>-187500</v>
      </c>
      <c r="I1808" s="23">
        <f t="shared" si="117"/>
        <v>5.05050505050505</v>
      </c>
      <c r="J1808" s="23"/>
      <c r="K1808" s="2">
        <v>495</v>
      </c>
    </row>
    <row r="1809" spans="2:11" ht="12.75">
      <c r="B1809" s="89">
        <v>2500</v>
      </c>
      <c r="C1809" s="13" t="s">
        <v>0</v>
      </c>
      <c r="D1809" s="1" t="s">
        <v>985</v>
      </c>
      <c r="E1809" s="1" t="s">
        <v>1015</v>
      </c>
      <c r="F1809" s="248" t="s">
        <v>1039</v>
      </c>
      <c r="G1809" s="28" t="s">
        <v>518</v>
      </c>
      <c r="H1809" s="5">
        <f t="shared" si="119"/>
        <v>-190000</v>
      </c>
      <c r="I1809" s="23">
        <f t="shared" si="117"/>
        <v>5.05050505050505</v>
      </c>
      <c r="J1809" s="23"/>
      <c r="K1809" s="2">
        <v>495</v>
      </c>
    </row>
    <row r="1810" spans="2:11" ht="12.75">
      <c r="B1810" s="89">
        <v>2500</v>
      </c>
      <c r="C1810" s="13" t="s">
        <v>0</v>
      </c>
      <c r="D1810" s="1" t="s">
        <v>985</v>
      </c>
      <c r="E1810" s="1" t="s">
        <v>1015</v>
      </c>
      <c r="F1810" s="248" t="s">
        <v>1040</v>
      </c>
      <c r="G1810" s="28" t="s">
        <v>622</v>
      </c>
      <c r="H1810" s="5">
        <f t="shared" si="119"/>
        <v>-192500</v>
      </c>
      <c r="I1810" s="23">
        <f t="shared" si="117"/>
        <v>5.05050505050505</v>
      </c>
      <c r="J1810" s="23"/>
      <c r="K1810" s="2">
        <v>495</v>
      </c>
    </row>
    <row r="1811" spans="2:11" ht="12.75">
      <c r="B1811" s="89">
        <v>5000</v>
      </c>
      <c r="C1811" s="13" t="s">
        <v>0</v>
      </c>
      <c r="D1811" s="1" t="s">
        <v>985</v>
      </c>
      <c r="E1811" s="1" t="s">
        <v>1015</v>
      </c>
      <c r="F1811" s="248" t="s">
        <v>1041</v>
      </c>
      <c r="G1811" s="28" t="s">
        <v>625</v>
      </c>
      <c r="H1811" s="5">
        <f t="shared" si="119"/>
        <v>-197500</v>
      </c>
      <c r="I1811" s="23">
        <f t="shared" si="117"/>
        <v>10.1010101010101</v>
      </c>
      <c r="J1811" s="23"/>
      <c r="K1811" s="2">
        <v>495</v>
      </c>
    </row>
    <row r="1812" spans="2:11" ht="12.75">
      <c r="B1812" s="89">
        <v>2500</v>
      </c>
      <c r="C1812" s="13" t="s">
        <v>0</v>
      </c>
      <c r="D1812" s="1" t="s">
        <v>985</v>
      </c>
      <c r="E1812" s="1" t="s">
        <v>1042</v>
      </c>
      <c r="F1812" s="248" t="s">
        <v>1043</v>
      </c>
      <c r="G1812" s="28" t="s">
        <v>31</v>
      </c>
      <c r="H1812" s="5">
        <f t="shared" si="119"/>
        <v>-200000</v>
      </c>
      <c r="I1812" s="23">
        <f t="shared" si="117"/>
        <v>5.05050505050505</v>
      </c>
      <c r="J1812" s="23"/>
      <c r="K1812" s="2">
        <v>495</v>
      </c>
    </row>
    <row r="1813" spans="2:11" ht="12.75">
      <c r="B1813" s="89">
        <v>2500</v>
      </c>
      <c r="C1813" s="13" t="s">
        <v>0</v>
      </c>
      <c r="D1813" s="1" t="s">
        <v>985</v>
      </c>
      <c r="E1813" s="1" t="s">
        <v>1042</v>
      </c>
      <c r="F1813" s="248" t="s">
        <v>1044</v>
      </c>
      <c r="G1813" s="28" t="s">
        <v>251</v>
      </c>
      <c r="H1813" s="5">
        <f t="shared" si="119"/>
        <v>-202500</v>
      </c>
      <c r="I1813" s="23">
        <f t="shared" si="117"/>
        <v>5.05050505050505</v>
      </c>
      <c r="J1813" s="23"/>
      <c r="K1813" s="2">
        <v>495</v>
      </c>
    </row>
    <row r="1814" spans="2:11" ht="12.75">
      <c r="B1814" s="89">
        <v>2500</v>
      </c>
      <c r="C1814" s="13" t="s">
        <v>0</v>
      </c>
      <c r="D1814" s="1" t="s">
        <v>985</v>
      </c>
      <c r="E1814" s="1" t="s">
        <v>1042</v>
      </c>
      <c r="F1814" s="248" t="s">
        <v>1045</v>
      </c>
      <c r="G1814" s="28" t="s">
        <v>509</v>
      </c>
      <c r="H1814" s="5">
        <f t="shared" si="119"/>
        <v>-205000</v>
      </c>
      <c r="I1814" s="23">
        <f t="shared" si="117"/>
        <v>5.05050505050505</v>
      </c>
      <c r="J1814" s="23"/>
      <c r="K1814" s="2">
        <v>495</v>
      </c>
    </row>
    <row r="1815" spans="2:11" ht="12.75">
      <c r="B1815" s="89">
        <v>2500</v>
      </c>
      <c r="C1815" s="13" t="s">
        <v>0</v>
      </c>
      <c r="D1815" s="1" t="s">
        <v>985</v>
      </c>
      <c r="E1815" s="1" t="s">
        <v>1042</v>
      </c>
      <c r="F1815" s="248" t="s">
        <v>1046</v>
      </c>
      <c r="G1815" s="28" t="s">
        <v>256</v>
      </c>
      <c r="H1815" s="5">
        <f t="shared" si="119"/>
        <v>-207500</v>
      </c>
      <c r="I1815" s="23">
        <f t="shared" si="117"/>
        <v>5.05050505050505</v>
      </c>
      <c r="J1815" s="23"/>
      <c r="K1815" s="2">
        <v>495</v>
      </c>
    </row>
    <row r="1816" spans="2:11" ht="12.75">
      <c r="B1816" s="89">
        <v>2500</v>
      </c>
      <c r="C1816" s="13" t="s">
        <v>0</v>
      </c>
      <c r="D1816" s="1" t="s">
        <v>985</v>
      </c>
      <c r="E1816" s="1" t="s">
        <v>1042</v>
      </c>
      <c r="F1816" s="248" t="s">
        <v>1047</v>
      </c>
      <c r="G1816" s="28" t="s">
        <v>518</v>
      </c>
      <c r="H1816" s="5">
        <f t="shared" si="119"/>
        <v>-210000</v>
      </c>
      <c r="I1816" s="23">
        <f t="shared" si="117"/>
        <v>5.05050505050505</v>
      </c>
      <c r="J1816" s="23"/>
      <c r="K1816" s="2">
        <v>495</v>
      </c>
    </row>
    <row r="1817" spans="2:11" ht="12.75">
      <c r="B1817" s="89">
        <v>2500</v>
      </c>
      <c r="C1817" s="13" t="s">
        <v>0</v>
      </c>
      <c r="D1817" s="1" t="s">
        <v>985</v>
      </c>
      <c r="E1817" s="1" t="s">
        <v>1042</v>
      </c>
      <c r="F1817" s="248" t="s">
        <v>1048</v>
      </c>
      <c r="G1817" s="28" t="s">
        <v>625</v>
      </c>
      <c r="H1817" s="5">
        <f t="shared" si="119"/>
        <v>-212500</v>
      </c>
      <c r="I1817" s="23">
        <f t="shared" si="117"/>
        <v>5.05050505050505</v>
      </c>
      <c r="J1817" s="23"/>
      <c r="K1817" s="2">
        <v>495</v>
      </c>
    </row>
    <row r="1818" spans="2:11" ht="12.75">
      <c r="B1818" s="89">
        <v>2500</v>
      </c>
      <c r="C1818" s="13" t="s">
        <v>0</v>
      </c>
      <c r="D1818" s="1" t="s">
        <v>985</v>
      </c>
      <c r="E1818" s="1" t="s">
        <v>1049</v>
      </c>
      <c r="F1818" s="248" t="s">
        <v>1050</v>
      </c>
      <c r="G1818" s="28" t="s">
        <v>509</v>
      </c>
      <c r="H1818" s="5">
        <f t="shared" si="119"/>
        <v>-215000</v>
      </c>
      <c r="I1818" s="23">
        <f t="shared" si="117"/>
        <v>5.05050505050505</v>
      </c>
      <c r="J1818" s="23"/>
      <c r="K1818" s="2">
        <v>495</v>
      </c>
    </row>
    <row r="1819" spans="2:11" ht="12.75">
      <c r="B1819" s="89">
        <v>2500</v>
      </c>
      <c r="C1819" s="13" t="s">
        <v>0</v>
      </c>
      <c r="D1819" s="1" t="s">
        <v>985</v>
      </c>
      <c r="E1819" s="1" t="s">
        <v>1049</v>
      </c>
      <c r="F1819" s="248" t="s">
        <v>1051</v>
      </c>
      <c r="G1819" s="28" t="s">
        <v>260</v>
      </c>
      <c r="H1819" s="5">
        <f t="shared" si="119"/>
        <v>-217500</v>
      </c>
      <c r="I1819" s="23">
        <f t="shared" si="117"/>
        <v>5.05050505050505</v>
      </c>
      <c r="J1819" s="23"/>
      <c r="K1819" s="2">
        <v>495</v>
      </c>
    </row>
    <row r="1820" spans="2:11" ht="12.75">
      <c r="B1820" s="89">
        <v>2500</v>
      </c>
      <c r="C1820" s="13" t="s">
        <v>0</v>
      </c>
      <c r="D1820" s="1" t="s">
        <v>985</v>
      </c>
      <c r="E1820" s="1" t="s">
        <v>1049</v>
      </c>
      <c r="F1820" s="248" t="s">
        <v>1052</v>
      </c>
      <c r="G1820" s="28" t="s">
        <v>518</v>
      </c>
      <c r="H1820" s="5">
        <f t="shared" si="119"/>
        <v>-220000</v>
      </c>
      <c r="I1820" s="23">
        <f aca="true" t="shared" si="120" ref="I1820:I1883">+B1820/K1820</f>
        <v>5.05050505050505</v>
      </c>
      <c r="J1820" s="23"/>
      <c r="K1820" s="2">
        <v>495</v>
      </c>
    </row>
    <row r="1821" spans="2:11" ht="12.75">
      <c r="B1821" s="147">
        <v>500</v>
      </c>
      <c r="C1821" s="13" t="s">
        <v>0</v>
      </c>
      <c r="D1821" s="13" t="s">
        <v>985</v>
      </c>
      <c r="E1821" s="13" t="s">
        <v>67</v>
      </c>
      <c r="F1821" s="31" t="s">
        <v>1053</v>
      </c>
      <c r="G1821" s="31" t="s">
        <v>617</v>
      </c>
      <c r="H1821" s="5">
        <f t="shared" si="119"/>
        <v>-220500</v>
      </c>
      <c r="I1821" s="23">
        <f t="shared" si="120"/>
        <v>1.0101010101010102</v>
      </c>
      <c r="J1821" s="23"/>
      <c r="K1821" s="2">
        <v>495</v>
      </c>
    </row>
    <row r="1822" spans="2:11" ht="12.75">
      <c r="B1822" s="89">
        <v>300</v>
      </c>
      <c r="C1822" s="13" t="s">
        <v>1054</v>
      </c>
      <c r="D1822" s="13" t="s">
        <v>985</v>
      </c>
      <c r="E1822" s="1" t="s">
        <v>67</v>
      </c>
      <c r="F1822" s="28" t="s">
        <v>1055</v>
      </c>
      <c r="G1822" s="28" t="s">
        <v>482</v>
      </c>
      <c r="H1822" s="5">
        <f t="shared" si="119"/>
        <v>-220800</v>
      </c>
      <c r="I1822" s="23">
        <f t="shared" si="120"/>
        <v>0.6060606060606061</v>
      </c>
      <c r="J1822" s="23"/>
      <c r="K1822" s="2">
        <v>495</v>
      </c>
    </row>
    <row r="1823" spans="2:11" ht="12.75">
      <c r="B1823" s="89">
        <v>1000</v>
      </c>
      <c r="C1823" s="1" t="s">
        <v>0</v>
      </c>
      <c r="D1823" s="13" t="s">
        <v>985</v>
      </c>
      <c r="E1823" s="1" t="s">
        <v>67</v>
      </c>
      <c r="F1823" s="28" t="s">
        <v>1056</v>
      </c>
      <c r="G1823" s="28" t="s">
        <v>518</v>
      </c>
      <c r="H1823" s="5">
        <f t="shared" si="119"/>
        <v>-221800</v>
      </c>
      <c r="I1823" s="23">
        <f t="shared" si="120"/>
        <v>2.0202020202020203</v>
      </c>
      <c r="J1823" s="23"/>
      <c r="K1823" s="2">
        <v>495</v>
      </c>
    </row>
    <row r="1824" spans="2:11" ht="12.75">
      <c r="B1824" s="147">
        <v>5000</v>
      </c>
      <c r="C1824" s="1" t="s">
        <v>1057</v>
      </c>
      <c r="D1824" s="13" t="s">
        <v>985</v>
      </c>
      <c r="E1824" s="1" t="s">
        <v>111</v>
      </c>
      <c r="F1824" s="28" t="s">
        <v>1058</v>
      </c>
      <c r="G1824" s="28" t="s">
        <v>64</v>
      </c>
      <c r="H1824" s="5">
        <f t="shared" si="119"/>
        <v>-226800</v>
      </c>
      <c r="I1824" s="23">
        <f t="shared" si="120"/>
        <v>10.1010101010101</v>
      </c>
      <c r="J1824" s="23"/>
      <c r="K1824" s="2">
        <v>495</v>
      </c>
    </row>
    <row r="1825" spans="1:11" s="47" customFormat="1" ht="12.75">
      <c r="A1825" s="12"/>
      <c r="B1825" s="90">
        <f>SUM(B1758:B1824)</f>
        <v>226800</v>
      </c>
      <c r="C1825" s="12" t="s">
        <v>0</v>
      </c>
      <c r="D1825" s="12"/>
      <c r="E1825" s="12"/>
      <c r="F1825" s="19"/>
      <c r="G1825" s="19"/>
      <c r="H1825" s="44">
        <v>0</v>
      </c>
      <c r="I1825" s="46">
        <f t="shared" si="120"/>
        <v>458.1818181818182</v>
      </c>
      <c r="K1825" s="2">
        <v>495</v>
      </c>
    </row>
    <row r="1826" spans="2:11" ht="12.75">
      <c r="B1826" s="89"/>
      <c r="H1826" s="5">
        <f aca="true" t="shared" si="121" ref="H1826:H1835">H1825-B1826</f>
        <v>0</v>
      </c>
      <c r="I1826" s="23">
        <f t="shared" si="120"/>
        <v>0</v>
      </c>
      <c r="K1826" s="2">
        <v>495</v>
      </c>
    </row>
    <row r="1827" spans="2:11" ht="12.75">
      <c r="B1827" s="89"/>
      <c r="H1827" s="5">
        <f t="shared" si="121"/>
        <v>0</v>
      </c>
      <c r="I1827" s="23">
        <f t="shared" si="120"/>
        <v>0</v>
      </c>
      <c r="K1827" s="2">
        <v>495</v>
      </c>
    </row>
    <row r="1828" spans="2:11" ht="12.75">
      <c r="B1828" s="89">
        <v>6000</v>
      </c>
      <c r="C1828" s="1" t="s">
        <v>1059</v>
      </c>
      <c r="D1828" s="13" t="s">
        <v>985</v>
      </c>
      <c r="E1828" s="1" t="s">
        <v>67</v>
      </c>
      <c r="F1828" s="28" t="s">
        <v>1060</v>
      </c>
      <c r="G1828" s="28" t="s">
        <v>64</v>
      </c>
      <c r="H1828" s="5">
        <f t="shared" si="121"/>
        <v>-6000</v>
      </c>
      <c r="I1828" s="23">
        <f t="shared" si="120"/>
        <v>12.121212121212121</v>
      </c>
      <c r="J1828" s="23"/>
      <c r="K1828" s="2">
        <v>495</v>
      </c>
    </row>
    <row r="1829" spans="2:11" ht="12.75">
      <c r="B1829" s="89">
        <v>1500</v>
      </c>
      <c r="C1829" s="1" t="s">
        <v>1061</v>
      </c>
      <c r="D1829" s="13" t="s">
        <v>985</v>
      </c>
      <c r="E1829" s="1" t="s">
        <v>67</v>
      </c>
      <c r="F1829" s="28" t="s">
        <v>1062</v>
      </c>
      <c r="G1829" s="28" t="s">
        <v>254</v>
      </c>
      <c r="H1829" s="5">
        <f t="shared" si="121"/>
        <v>-7500</v>
      </c>
      <c r="I1829" s="23">
        <f t="shared" si="120"/>
        <v>3.0303030303030303</v>
      </c>
      <c r="J1829" s="23"/>
      <c r="K1829" s="2">
        <v>495</v>
      </c>
    </row>
    <row r="1830" spans="2:11" ht="12.75">
      <c r="B1830" s="89">
        <v>1500</v>
      </c>
      <c r="C1830" s="1" t="s">
        <v>703</v>
      </c>
      <c r="D1830" s="13" t="s">
        <v>985</v>
      </c>
      <c r="E1830" s="1" t="s">
        <v>67</v>
      </c>
      <c r="F1830" s="28" t="s">
        <v>1063</v>
      </c>
      <c r="G1830" s="28" t="s">
        <v>251</v>
      </c>
      <c r="H1830" s="5">
        <f t="shared" si="121"/>
        <v>-9000</v>
      </c>
      <c r="I1830" s="23">
        <f t="shared" si="120"/>
        <v>3.0303030303030303</v>
      </c>
      <c r="J1830" s="23"/>
      <c r="K1830" s="2">
        <v>495</v>
      </c>
    </row>
    <row r="1831" spans="1:11" s="16" customFormat="1" ht="12.75">
      <c r="A1831" s="1"/>
      <c r="B1831" s="89">
        <v>1500</v>
      </c>
      <c r="C1831" s="1" t="s">
        <v>703</v>
      </c>
      <c r="D1831" s="13" t="s">
        <v>985</v>
      </c>
      <c r="E1831" s="1" t="s">
        <v>67</v>
      </c>
      <c r="F1831" s="28" t="s">
        <v>1064</v>
      </c>
      <c r="G1831" s="28" t="s">
        <v>251</v>
      </c>
      <c r="H1831" s="5">
        <f t="shared" si="121"/>
        <v>-10500</v>
      </c>
      <c r="I1831" s="23">
        <f t="shared" si="120"/>
        <v>3.0303030303030303</v>
      </c>
      <c r="J1831" s="23"/>
      <c r="K1831" s="2">
        <v>495</v>
      </c>
    </row>
    <row r="1832" spans="2:11" ht="12.75">
      <c r="B1832" s="89">
        <v>1500</v>
      </c>
      <c r="C1832" s="1" t="s">
        <v>703</v>
      </c>
      <c r="D1832" s="13" t="s">
        <v>985</v>
      </c>
      <c r="E1832" s="1" t="s">
        <v>67</v>
      </c>
      <c r="F1832" s="28" t="s">
        <v>1065</v>
      </c>
      <c r="G1832" s="28" t="s">
        <v>483</v>
      </c>
      <c r="H1832" s="5">
        <f t="shared" si="121"/>
        <v>-12000</v>
      </c>
      <c r="I1832" s="23">
        <f t="shared" si="120"/>
        <v>3.0303030303030303</v>
      </c>
      <c r="J1832" s="23"/>
      <c r="K1832" s="2">
        <v>495</v>
      </c>
    </row>
    <row r="1833" spans="2:11" ht="12.75">
      <c r="B1833" s="89">
        <v>1500</v>
      </c>
      <c r="C1833" s="1" t="s">
        <v>703</v>
      </c>
      <c r="D1833" s="13" t="s">
        <v>985</v>
      </c>
      <c r="E1833" s="1" t="s">
        <v>67</v>
      </c>
      <c r="F1833" s="28" t="s">
        <v>1066</v>
      </c>
      <c r="G1833" s="28" t="s">
        <v>485</v>
      </c>
      <c r="H1833" s="5">
        <f t="shared" si="121"/>
        <v>-13500</v>
      </c>
      <c r="I1833" s="23">
        <f t="shared" si="120"/>
        <v>3.0303030303030303</v>
      </c>
      <c r="J1833" s="23"/>
      <c r="K1833" s="2">
        <v>495</v>
      </c>
    </row>
    <row r="1834" spans="2:11" ht="12.75">
      <c r="B1834" s="89">
        <v>1500</v>
      </c>
      <c r="C1834" s="1" t="s">
        <v>1061</v>
      </c>
      <c r="D1834" s="13" t="s">
        <v>985</v>
      </c>
      <c r="E1834" s="1" t="s">
        <v>67</v>
      </c>
      <c r="F1834" s="28" t="s">
        <v>1067</v>
      </c>
      <c r="G1834" s="28" t="s">
        <v>260</v>
      </c>
      <c r="H1834" s="5">
        <f t="shared" si="121"/>
        <v>-15000</v>
      </c>
      <c r="I1834" s="23">
        <f t="shared" si="120"/>
        <v>3.0303030303030303</v>
      </c>
      <c r="J1834" s="23"/>
      <c r="K1834" s="2">
        <v>495</v>
      </c>
    </row>
    <row r="1835" spans="2:11" ht="12.75">
      <c r="B1835" s="147">
        <v>1200</v>
      </c>
      <c r="C1835" s="13" t="s">
        <v>110</v>
      </c>
      <c r="D1835" s="13" t="s">
        <v>985</v>
      </c>
      <c r="E1835" s="13" t="s">
        <v>67</v>
      </c>
      <c r="F1835" s="31" t="s">
        <v>1068</v>
      </c>
      <c r="G1835" s="31" t="s">
        <v>483</v>
      </c>
      <c r="H1835" s="5">
        <f t="shared" si="121"/>
        <v>-16200</v>
      </c>
      <c r="I1835" s="23">
        <f t="shared" si="120"/>
        <v>2.4242424242424243</v>
      </c>
      <c r="J1835" s="23"/>
      <c r="K1835" s="2">
        <v>495</v>
      </c>
    </row>
    <row r="1836" spans="1:11" s="47" customFormat="1" ht="12.75">
      <c r="A1836" s="12"/>
      <c r="B1836" s="90">
        <f>SUM(B1828:B1835)</f>
        <v>16200</v>
      </c>
      <c r="C1836" s="12" t="s">
        <v>120</v>
      </c>
      <c r="D1836" s="12"/>
      <c r="E1836" s="12"/>
      <c r="F1836" s="19"/>
      <c r="G1836" s="19"/>
      <c r="H1836" s="44">
        <v>0</v>
      </c>
      <c r="I1836" s="46">
        <f t="shared" si="120"/>
        <v>32.72727272727273</v>
      </c>
      <c r="K1836" s="2">
        <v>495</v>
      </c>
    </row>
    <row r="1837" spans="2:11" ht="12.75">
      <c r="B1837" s="89"/>
      <c r="H1837" s="5">
        <f aca="true" t="shared" si="122" ref="H1837:H1868">H1836-B1837</f>
        <v>0</v>
      </c>
      <c r="I1837" s="23">
        <f t="shared" si="120"/>
        <v>0</v>
      </c>
      <c r="K1837" s="2">
        <v>495</v>
      </c>
    </row>
    <row r="1838" spans="2:11" ht="12.75">
      <c r="B1838" s="89"/>
      <c r="H1838" s="5">
        <f t="shared" si="122"/>
        <v>0</v>
      </c>
      <c r="I1838" s="23">
        <f t="shared" si="120"/>
        <v>0</v>
      </c>
      <c r="K1838" s="2">
        <v>495</v>
      </c>
    </row>
    <row r="1839" spans="2:11" ht="12.75">
      <c r="B1839" s="142">
        <v>1850</v>
      </c>
      <c r="C1839" s="13" t="s">
        <v>17</v>
      </c>
      <c r="D1839" s="13" t="s">
        <v>985</v>
      </c>
      <c r="E1839" s="36" t="s">
        <v>18</v>
      </c>
      <c r="F1839" s="31" t="s">
        <v>1069</v>
      </c>
      <c r="G1839" s="37" t="s">
        <v>10</v>
      </c>
      <c r="H1839" s="5">
        <f t="shared" si="122"/>
        <v>-1850</v>
      </c>
      <c r="I1839" s="23">
        <f t="shared" si="120"/>
        <v>3.7373737373737375</v>
      </c>
      <c r="J1839" s="23"/>
      <c r="K1839" s="2">
        <v>495</v>
      </c>
    </row>
    <row r="1840" spans="2:11" ht="12.75">
      <c r="B1840" s="142">
        <v>1900</v>
      </c>
      <c r="C1840" s="13" t="s">
        <v>17</v>
      </c>
      <c r="D1840" s="13" t="s">
        <v>985</v>
      </c>
      <c r="E1840" s="13" t="s">
        <v>18</v>
      </c>
      <c r="F1840" s="31" t="s">
        <v>1069</v>
      </c>
      <c r="G1840" s="31" t="s">
        <v>11</v>
      </c>
      <c r="H1840" s="5">
        <f t="shared" si="122"/>
        <v>-3750</v>
      </c>
      <c r="I1840" s="23">
        <f t="shared" si="120"/>
        <v>3.8383838383838382</v>
      </c>
      <c r="J1840" s="23"/>
      <c r="K1840" s="2">
        <v>495</v>
      </c>
    </row>
    <row r="1841" spans="2:12" ht="12.75">
      <c r="B1841" s="277">
        <v>1700</v>
      </c>
      <c r="C1841" s="39" t="s">
        <v>17</v>
      </c>
      <c r="D1841" s="13" t="s">
        <v>985</v>
      </c>
      <c r="E1841" s="13" t="s">
        <v>18</v>
      </c>
      <c r="F1841" s="31" t="s">
        <v>1069</v>
      </c>
      <c r="G1841" s="31" t="s">
        <v>13</v>
      </c>
      <c r="H1841" s="5">
        <f t="shared" si="122"/>
        <v>-5450</v>
      </c>
      <c r="I1841" s="23">
        <f t="shared" si="120"/>
        <v>3.4343434343434343</v>
      </c>
      <c r="J1841" s="23"/>
      <c r="K1841" s="2">
        <v>495</v>
      </c>
      <c r="L1841" s="41">
        <v>500</v>
      </c>
    </row>
    <row r="1842" spans="2:11" ht="12.75">
      <c r="B1842" s="277">
        <v>1950</v>
      </c>
      <c r="C1842" s="39" t="s">
        <v>17</v>
      </c>
      <c r="D1842" s="13" t="s">
        <v>985</v>
      </c>
      <c r="E1842" s="39" t="s">
        <v>18</v>
      </c>
      <c r="F1842" s="31" t="s">
        <v>1069</v>
      </c>
      <c r="G1842" s="31" t="s">
        <v>14</v>
      </c>
      <c r="H1842" s="5">
        <f t="shared" si="122"/>
        <v>-7400</v>
      </c>
      <c r="I1842" s="23">
        <f t="shared" si="120"/>
        <v>3.9393939393939394</v>
      </c>
      <c r="J1842" s="23"/>
      <c r="K1842" s="2">
        <v>495</v>
      </c>
    </row>
    <row r="1843" spans="2:11" ht="12.75">
      <c r="B1843" s="142">
        <v>1950</v>
      </c>
      <c r="C1843" s="13" t="s">
        <v>17</v>
      </c>
      <c r="D1843" s="13" t="s">
        <v>985</v>
      </c>
      <c r="E1843" s="13" t="s">
        <v>18</v>
      </c>
      <c r="F1843" s="31" t="s">
        <v>1069</v>
      </c>
      <c r="G1843" s="31" t="s">
        <v>292</v>
      </c>
      <c r="H1843" s="5">
        <f t="shared" si="122"/>
        <v>-9350</v>
      </c>
      <c r="I1843" s="23">
        <f t="shared" si="120"/>
        <v>3.9393939393939394</v>
      </c>
      <c r="J1843" s="23"/>
      <c r="K1843" s="2">
        <v>495</v>
      </c>
    </row>
    <row r="1844" spans="2:11" ht="12.75">
      <c r="B1844" s="142">
        <v>1800</v>
      </c>
      <c r="C1844" s="13" t="s">
        <v>17</v>
      </c>
      <c r="D1844" s="13" t="s">
        <v>985</v>
      </c>
      <c r="E1844" s="13" t="s">
        <v>18</v>
      </c>
      <c r="F1844" s="31" t="s">
        <v>1069</v>
      </c>
      <c r="G1844" s="31" t="s">
        <v>307</v>
      </c>
      <c r="H1844" s="5">
        <f t="shared" si="122"/>
        <v>-11150</v>
      </c>
      <c r="I1844" s="23">
        <f t="shared" si="120"/>
        <v>3.6363636363636362</v>
      </c>
      <c r="J1844" s="23"/>
      <c r="K1844" s="2">
        <v>495</v>
      </c>
    </row>
    <row r="1845" spans="2:11" ht="12.75">
      <c r="B1845" s="142">
        <v>1900</v>
      </c>
      <c r="C1845" s="13" t="s">
        <v>17</v>
      </c>
      <c r="D1845" s="13" t="s">
        <v>985</v>
      </c>
      <c r="E1845" s="13" t="s">
        <v>18</v>
      </c>
      <c r="F1845" s="31" t="s">
        <v>1069</v>
      </c>
      <c r="G1845" s="31" t="s">
        <v>333</v>
      </c>
      <c r="H1845" s="5">
        <f t="shared" si="122"/>
        <v>-13050</v>
      </c>
      <c r="I1845" s="23">
        <f t="shared" si="120"/>
        <v>3.8383838383838382</v>
      </c>
      <c r="J1845" s="23"/>
      <c r="K1845" s="2">
        <v>495</v>
      </c>
    </row>
    <row r="1846" spans="2:11" ht="12.75">
      <c r="B1846" s="142">
        <v>1950</v>
      </c>
      <c r="C1846" s="13" t="s">
        <v>17</v>
      </c>
      <c r="D1846" s="13" t="s">
        <v>985</v>
      </c>
      <c r="E1846" s="13" t="s">
        <v>18</v>
      </c>
      <c r="F1846" s="31" t="s">
        <v>1069</v>
      </c>
      <c r="G1846" s="31" t="s">
        <v>335</v>
      </c>
      <c r="H1846" s="5">
        <f t="shared" si="122"/>
        <v>-15000</v>
      </c>
      <c r="I1846" s="23">
        <f t="shared" si="120"/>
        <v>3.9393939393939394</v>
      </c>
      <c r="J1846" s="23"/>
      <c r="K1846" s="2">
        <v>495</v>
      </c>
    </row>
    <row r="1847" spans="2:11" ht="12.75">
      <c r="B1847" s="142">
        <v>1900</v>
      </c>
      <c r="C1847" s="13" t="s">
        <v>17</v>
      </c>
      <c r="D1847" s="13" t="s">
        <v>985</v>
      </c>
      <c r="E1847" s="13" t="s">
        <v>18</v>
      </c>
      <c r="F1847" s="31" t="s">
        <v>1069</v>
      </c>
      <c r="G1847" s="31" t="s">
        <v>354</v>
      </c>
      <c r="H1847" s="5">
        <f t="shared" si="122"/>
        <v>-16900</v>
      </c>
      <c r="I1847" s="23">
        <f t="shared" si="120"/>
        <v>3.8383838383838382</v>
      </c>
      <c r="J1847" s="23"/>
      <c r="K1847" s="2">
        <v>495</v>
      </c>
    </row>
    <row r="1848" spans="2:11" ht="12.75">
      <c r="B1848" s="8">
        <v>400</v>
      </c>
      <c r="C1848" s="1" t="s">
        <v>17</v>
      </c>
      <c r="D1848" s="13" t="s">
        <v>985</v>
      </c>
      <c r="E1848" s="1" t="s">
        <v>18</v>
      </c>
      <c r="F1848" s="31" t="s">
        <v>1053</v>
      </c>
      <c r="G1848" s="28" t="s">
        <v>354</v>
      </c>
      <c r="H1848" s="5">
        <f t="shared" si="122"/>
        <v>-17300</v>
      </c>
      <c r="I1848" s="23">
        <f t="shared" si="120"/>
        <v>0.8080808080808081</v>
      </c>
      <c r="J1848" s="23"/>
      <c r="K1848" s="2">
        <v>495</v>
      </c>
    </row>
    <row r="1849" spans="2:11" ht="12.75">
      <c r="B1849" s="142">
        <v>1800</v>
      </c>
      <c r="C1849" s="13" t="s">
        <v>17</v>
      </c>
      <c r="D1849" s="13" t="s">
        <v>985</v>
      </c>
      <c r="E1849" s="13" t="s">
        <v>18</v>
      </c>
      <c r="F1849" s="31" t="s">
        <v>1069</v>
      </c>
      <c r="G1849" s="31" t="s">
        <v>356</v>
      </c>
      <c r="H1849" s="5">
        <f t="shared" si="122"/>
        <v>-19100</v>
      </c>
      <c r="I1849" s="23">
        <f t="shared" si="120"/>
        <v>3.6363636363636362</v>
      </c>
      <c r="J1849" s="23"/>
      <c r="K1849" s="2">
        <v>495</v>
      </c>
    </row>
    <row r="1850" spans="2:11" ht="12.75">
      <c r="B1850" s="142">
        <v>1900</v>
      </c>
      <c r="C1850" s="13" t="s">
        <v>17</v>
      </c>
      <c r="D1850" s="13" t="s">
        <v>985</v>
      </c>
      <c r="E1850" s="13" t="s">
        <v>18</v>
      </c>
      <c r="F1850" s="31" t="s">
        <v>1069</v>
      </c>
      <c r="G1850" s="31" t="s">
        <v>31</v>
      </c>
      <c r="H1850" s="5">
        <f t="shared" si="122"/>
        <v>-21000</v>
      </c>
      <c r="I1850" s="23">
        <f t="shared" si="120"/>
        <v>3.8383838383838382</v>
      </c>
      <c r="J1850" s="23"/>
      <c r="K1850" s="2">
        <v>495</v>
      </c>
    </row>
    <row r="1851" spans="1:11" s="16" customFormat="1" ht="12.75">
      <c r="A1851" s="1"/>
      <c r="B1851" s="142">
        <v>700</v>
      </c>
      <c r="C1851" s="13" t="s">
        <v>17</v>
      </c>
      <c r="D1851" s="13" t="s">
        <v>985</v>
      </c>
      <c r="E1851" s="13" t="s">
        <v>18</v>
      </c>
      <c r="F1851" s="31" t="s">
        <v>1053</v>
      </c>
      <c r="G1851" s="31" t="s">
        <v>31</v>
      </c>
      <c r="H1851" s="5">
        <f t="shared" si="122"/>
        <v>-21700</v>
      </c>
      <c r="I1851" s="23">
        <f t="shared" si="120"/>
        <v>1.4141414141414141</v>
      </c>
      <c r="J1851" s="23"/>
      <c r="K1851" s="2">
        <v>495</v>
      </c>
    </row>
    <row r="1852" spans="1:11" s="16" customFormat="1" ht="12.75">
      <c r="A1852" s="1"/>
      <c r="B1852" s="142">
        <v>1900</v>
      </c>
      <c r="C1852" s="13" t="s">
        <v>17</v>
      </c>
      <c r="D1852" s="13" t="s">
        <v>985</v>
      </c>
      <c r="E1852" s="13" t="s">
        <v>18</v>
      </c>
      <c r="F1852" s="31" t="s">
        <v>1069</v>
      </c>
      <c r="G1852" s="31" t="s">
        <v>359</v>
      </c>
      <c r="H1852" s="5">
        <f t="shared" si="122"/>
        <v>-23600</v>
      </c>
      <c r="I1852" s="23">
        <f t="shared" si="120"/>
        <v>3.8383838383838382</v>
      </c>
      <c r="J1852" s="23"/>
      <c r="K1852" s="2">
        <v>495</v>
      </c>
    </row>
    <row r="1853" spans="1:11" s="16" customFormat="1" ht="12.75">
      <c r="A1853" s="1"/>
      <c r="B1853" s="142">
        <v>700</v>
      </c>
      <c r="C1853" s="13" t="s">
        <v>17</v>
      </c>
      <c r="D1853" s="13" t="s">
        <v>985</v>
      </c>
      <c r="E1853" s="13" t="s">
        <v>18</v>
      </c>
      <c r="F1853" s="31" t="s">
        <v>1069</v>
      </c>
      <c r="G1853" s="31" t="s">
        <v>359</v>
      </c>
      <c r="H1853" s="5">
        <f t="shared" si="122"/>
        <v>-24300</v>
      </c>
      <c r="I1853" s="23">
        <f t="shared" si="120"/>
        <v>1.4141414141414141</v>
      </c>
      <c r="J1853" s="23"/>
      <c r="K1853" s="2">
        <v>495</v>
      </c>
    </row>
    <row r="1854" spans="1:11" s="16" customFormat="1" ht="12.75">
      <c r="A1854" s="1"/>
      <c r="B1854" s="142">
        <v>1950</v>
      </c>
      <c r="C1854" s="13" t="s">
        <v>17</v>
      </c>
      <c r="D1854" s="13" t="s">
        <v>985</v>
      </c>
      <c r="E1854" s="13" t="s">
        <v>18</v>
      </c>
      <c r="F1854" s="31" t="s">
        <v>1069</v>
      </c>
      <c r="G1854" s="31" t="s">
        <v>32</v>
      </c>
      <c r="H1854" s="5">
        <f t="shared" si="122"/>
        <v>-26250</v>
      </c>
      <c r="I1854" s="23">
        <f t="shared" si="120"/>
        <v>3.9393939393939394</v>
      </c>
      <c r="J1854" s="23"/>
      <c r="K1854" s="2">
        <v>495</v>
      </c>
    </row>
    <row r="1855" spans="1:11" s="16" customFormat="1" ht="12.75">
      <c r="A1855" s="1"/>
      <c r="B1855" s="142">
        <v>600</v>
      </c>
      <c r="C1855" s="13" t="s">
        <v>17</v>
      </c>
      <c r="D1855" s="13" t="s">
        <v>985</v>
      </c>
      <c r="E1855" s="13" t="s">
        <v>18</v>
      </c>
      <c r="F1855" s="31" t="s">
        <v>1053</v>
      </c>
      <c r="G1855" s="31" t="s">
        <v>32</v>
      </c>
      <c r="H1855" s="5">
        <f t="shared" si="122"/>
        <v>-26850</v>
      </c>
      <c r="I1855" s="23">
        <f t="shared" si="120"/>
        <v>1.2121212121212122</v>
      </c>
      <c r="J1855" s="23"/>
      <c r="K1855" s="2">
        <v>495</v>
      </c>
    </row>
    <row r="1856" spans="1:11" s="16" customFormat="1" ht="12.75">
      <c r="A1856" s="1"/>
      <c r="B1856" s="142">
        <v>1800</v>
      </c>
      <c r="C1856" s="13" t="s">
        <v>17</v>
      </c>
      <c r="D1856" s="13" t="s">
        <v>985</v>
      </c>
      <c r="E1856" s="13" t="s">
        <v>18</v>
      </c>
      <c r="F1856" s="31" t="s">
        <v>1069</v>
      </c>
      <c r="G1856" s="31" t="s">
        <v>345</v>
      </c>
      <c r="H1856" s="5">
        <f t="shared" si="122"/>
        <v>-28650</v>
      </c>
      <c r="I1856" s="23">
        <f t="shared" si="120"/>
        <v>3.6363636363636362</v>
      </c>
      <c r="J1856" s="23"/>
      <c r="K1856" s="2">
        <v>495</v>
      </c>
    </row>
    <row r="1857" spans="1:11" s="16" customFormat="1" ht="12.75">
      <c r="A1857" s="1"/>
      <c r="B1857" s="142">
        <v>1000</v>
      </c>
      <c r="C1857" s="13" t="s">
        <v>17</v>
      </c>
      <c r="D1857" s="13" t="s">
        <v>985</v>
      </c>
      <c r="E1857" s="13" t="s">
        <v>18</v>
      </c>
      <c r="F1857" s="31" t="s">
        <v>1053</v>
      </c>
      <c r="G1857" s="31" t="s">
        <v>345</v>
      </c>
      <c r="H1857" s="5">
        <f t="shared" si="122"/>
        <v>-29650</v>
      </c>
      <c r="I1857" s="23">
        <f t="shared" si="120"/>
        <v>2.0202020202020203</v>
      </c>
      <c r="J1857" s="23"/>
      <c r="K1857" s="2">
        <v>495</v>
      </c>
    </row>
    <row r="1858" spans="1:11" s="16" customFormat="1" ht="12.75">
      <c r="A1858" s="1"/>
      <c r="B1858" s="142">
        <v>1850</v>
      </c>
      <c r="C1858" s="13" t="s">
        <v>17</v>
      </c>
      <c r="D1858" s="13" t="s">
        <v>985</v>
      </c>
      <c r="E1858" s="13" t="s">
        <v>18</v>
      </c>
      <c r="F1858" s="31" t="s">
        <v>1069</v>
      </c>
      <c r="G1858" s="31" t="s">
        <v>64</v>
      </c>
      <c r="H1858" s="5">
        <f t="shared" si="122"/>
        <v>-31500</v>
      </c>
      <c r="I1858" s="23">
        <f t="shared" si="120"/>
        <v>3.7373737373737375</v>
      </c>
      <c r="J1858" s="23"/>
      <c r="K1858" s="2">
        <v>495</v>
      </c>
    </row>
    <row r="1859" spans="1:11" s="16" customFormat="1" ht="12.75">
      <c r="A1859" s="1"/>
      <c r="B1859" s="142">
        <v>1100</v>
      </c>
      <c r="C1859" s="13" t="s">
        <v>17</v>
      </c>
      <c r="D1859" s="13" t="s">
        <v>985</v>
      </c>
      <c r="E1859" s="13" t="s">
        <v>18</v>
      </c>
      <c r="F1859" s="31" t="s">
        <v>1053</v>
      </c>
      <c r="G1859" s="31" t="s">
        <v>64</v>
      </c>
      <c r="H1859" s="5">
        <f t="shared" si="122"/>
        <v>-32600</v>
      </c>
      <c r="I1859" s="23">
        <f t="shared" si="120"/>
        <v>2.2222222222222223</v>
      </c>
      <c r="J1859" s="23"/>
      <c r="K1859" s="2">
        <v>495</v>
      </c>
    </row>
    <row r="1860" spans="1:11" s="16" customFormat="1" ht="12.75">
      <c r="A1860" s="1"/>
      <c r="B1860" s="142">
        <v>800</v>
      </c>
      <c r="C1860" s="13" t="s">
        <v>17</v>
      </c>
      <c r="D1860" s="13" t="s">
        <v>985</v>
      </c>
      <c r="E1860" s="13" t="s">
        <v>18</v>
      </c>
      <c r="F1860" s="31" t="s">
        <v>1069</v>
      </c>
      <c r="G1860" s="31" t="s">
        <v>482</v>
      </c>
      <c r="H1860" s="5">
        <f t="shared" si="122"/>
        <v>-33400</v>
      </c>
      <c r="I1860" s="23">
        <f t="shared" si="120"/>
        <v>1.6161616161616161</v>
      </c>
      <c r="J1860" s="23"/>
      <c r="K1860" s="2">
        <v>495</v>
      </c>
    </row>
    <row r="1861" spans="1:11" s="16" customFormat="1" ht="12.75">
      <c r="A1861" s="1"/>
      <c r="B1861" s="142">
        <v>400</v>
      </c>
      <c r="C1861" s="13" t="s">
        <v>17</v>
      </c>
      <c r="D1861" s="13" t="s">
        <v>985</v>
      </c>
      <c r="E1861" s="13" t="s">
        <v>18</v>
      </c>
      <c r="F1861" s="31" t="s">
        <v>1053</v>
      </c>
      <c r="G1861" s="31" t="s">
        <v>482</v>
      </c>
      <c r="H1861" s="5">
        <f t="shared" si="122"/>
        <v>-33800</v>
      </c>
      <c r="I1861" s="23">
        <f t="shared" si="120"/>
        <v>0.8080808080808081</v>
      </c>
      <c r="J1861" s="23"/>
      <c r="K1861" s="2">
        <v>495</v>
      </c>
    </row>
    <row r="1862" spans="1:11" s="16" customFormat="1" ht="12.75">
      <c r="A1862" s="1"/>
      <c r="B1862" s="142">
        <v>1000</v>
      </c>
      <c r="C1862" s="13" t="s">
        <v>17</v>
      </c>
      <c r="D1862" s="13" t="s">
        <v>985</v>
      </c>
      <c r="E1862" s="13" t="s">
        <v>18</v>
      </c>
      <c r="F1862" s="31" t="s">
        <v>1069</v>
      </c>
      <c r="G1862" s="31" t="s">
        <v>484</v>
      </c>
      <c r="H1862" s="5">
        <f t="shared" si="122"/>
        <v>-34800</v>
      </c>
      <c r="I1862" s="23">
        <f t="shared" si="120"/>
        <v>2.0202020202020203</v>
      </c>
      <c r="J1862" s="23"/>
      <c r="K1862" s="2">
        <v>495</v>
      </c>
    </row>
    <row r="1863" spans="1:11" s="16" customFormat="1" ht="12.75">
      <c r="A1863" s="1"/>
      <c r="B1863" s="142">
        <v>1950</v>
      </c>
      <c r="C1863" s="13" t="s">
        <v>17</v>
      </c>
      <c r="D1863" s="13" t="s">
        <v>985</v>
      </c>
      <c r="E1863" s="13" t="s">
        <v>18</v>
      </c>
      <c r="F1863" s="31" t="s">
        <v>1069</v>
      </c>
      <c r="G1863" s="31" t="s">
        <v>254</v>
      </c>
      <c r="H1863" s="5">
        <f t="shared" si="122"/>
        <v>-36750</v>
      </c>
      <c r="I1863" s="23">
        <f t="shared" si="120"/>
        <v>3.9393939393939394</v>
      </c>
      <c r="J1863" s="23"/>
      <c r="K1863" s="2">
        <v>495</v>
      </c>
    </row>
    <row r="1864" spans="1:11" s="16" customFormat="1" ht="12.75">
      <c r="A1864" s="1"/>
      <c r="B1864" s="142">
        <v>300</v>
      </c>
      <c r="C1864" s="13" t="s">
        <v>17</v>
      </c>
      <c r="D1864" s="13" t="s">
        <v>985</v>
      </c>
      <c r="E1864" s="13" t="s">
        <v>18</v>
      </c>
      <c r="F1864" s="31" t="s">
        <v>1053</v>
      </c>
      <c r="G1864" s="31" t="s">
        <v>254</v>
      </c>
      <c r="H1864" s="5">
        <f t="shared" si="122"/>
        <v>-37050</v>
      </c>
      <c r="I1864" s="23">
        <f t="shared" si="120"/>
        <v>0.6060606060606061</v>
      </c>
      <c r="J1864" s="23"/>
      <c r="K1864" s="2">
        <v>495</v>
      </c>
    </row>
    <row r="1865" spans="1:11" s="16" customFormat="1" ht="12.75">
      <c r="A1865" s="1"/>
      <c r="B1865" s="142">
        <v>1900</v>
      </c>
      <c r="C1865" s="13" t="s">
        <v>17</v>
      </c>
      <c r="D1865" s="13" t="s">
        <v>985</v>
      </c>
      <c r="E1865" s="13" t="s">
        <v>18</v>
      </c>
      <c r="F1865" s="31" t="s">
        <v>1069</v>
      </c>
      <c r="G1865" s="31" t="s">
        <v>251</v>
      </c>
      <c r="H1865" s="5">
        <f t="shared" si="122"/>
        <v>-38950</v>
      </c>
      <c r="I1865" s="23">
        <f t="shared" si="120"/>
        <v>3.8383838383838382</v>
      </c>
      <c r="J1865" s="23"/>
      <c r="K1865" s="2">
        <v>495</v>
      </c>
    </row>
    <row r="1866" spans="1:11" s="16" customFormat="1" ht="12.75">
      <c r="A1866" s="1"/>
      <c r="B1866" s="142">
        <v>1900</v>
      </c>
      <c r="C1866" s="13" t="s">
        <v>17</v>
      </c>
      <c r="D1866" s="13" t="s">
        <v>985</v>
      </c>
      <c r="E1866" s="13" t="s">
        <v>18</v>
      </c>
      <c r="F1866" s="31" t="s">
        <v>1069</v>
      </c>
      <c r="G1866" s="31" t="s">
        <v>483</v>
      </c>
      <c r="H1866" s="5">
        <f t="shared" si="122"/>
        <v>-40850</v>
      </c>
      <c r="I1866" s="23">
        <f t="shared" si="120"/>
        <v>3.8383838383838382</v>
      </c>
      <c r="J1866" s="23"/>
      <c r="K1866" s="2">
        <v>495</v>
      </c>
    </row>
    <row r="1867" spans="1:11" s="16" customFormat="1" ht="12.75">
      <c r="A1867" s="1"/>
      <c r="B1867" s="142">
        <v>2000</v>
      </c>
      <c r="C1867" s="13" t="s">
        <v>1070</v>
      </c>
      <c r="D1867" s="13" t="s">
        <v>985</v>
      </c>
      <c r="E1867" s="13" t="s">
        <v>18</v>
      </c>
      <c r="F1867" s="31" t="s">
        <v>1069</v>
      </c>
      <c r="G1867" s="31" t="s">
        <v>483</v>
      </c>
      <c r="H1867" s="5">
        <f t="shared" si="122"/>
        <v>-42850</v>
      </c>
      <c r="I1867" s="23">
        <f t="shared" si="120"/>
        <v>4.040404040404041</v>
      </c>
      <c r="J1867" s="23"/>
      <c r="K1867" s="2">
        <v>495</v>
      </c>
    </row>
    <row r="1868" spans="1:11" s="16" customFormat="1" ht="12.75">
      <c r="A1868" s="1"/>
      <c r="B1868" s="142">
        <v>1900</v>
      </c>
      <c r="C1868" s="13" t="s">
        <v>17</v>
      </c>
      <c r="D1868" s="13" t="s">
        <v>985</v>
      </c>
      <c r="E1868" s="13" t="s">
        <v>18</v>
      </c>
      <c r="F1868" s="31" t="s">
        <v>1069</v>
      </c>
      <c r="G1868" s="31" t="s">
        <v>509</v>
      </c>
      <c r="H1868" s="5">
        <f t="shared" si="122"/>
        <v>-44750</v>
      </c>
      <c r="I1868" s="23">
        <f t="shared" si="120"/>
        <v>3.8383838383838382</v>
      </c>
      <c r="J1868" s="23"/>
      <c r="K1868" s="2">
        <v>495</v>
      </c>
    </row>
    <row r="1869" spans="1:11" s="16" customFormat="1" ht="12.75">
      <c r="A1869" s="1"/>
      <c r="B1869" s="142">
        <v>1950</v>
      </c>
      <c r="C1869" s="13" t="s">
        <v>17</v>
      </c>
      <c r="D1869" s="13" t="s">
        <v>985</v>
      </c>
      <c r="E1869" s="13" t="s">
        <v>18</v>
      </c>
      <c r="F1869" s="31" t="s">
        <v>1069</v>
      </c>
      <c r="G1869" s="31" t="s">
        <v>485</v>
      </c>
      <c r="H1869" s="5">
        <f aca="true" t="shared" si="123" ref="H1869:H1900">H1868-B1869</f>
        <v>-46700</v>
      </c>
      <c r="I1869" s="23">
        <f t="shared" si="120"/>
        <v>3.9393939393939394</v>
      </c>
      <c r="J1869" s="23"/>
      <c r="K1869" s="2">
        <v>495</v>
      </c>
    </row>
    <row r="1870" spans="1:11" s="16" customFormat="1" ht="12.75">
      <c r="A1870" s="1"/>
      <c r="B1870" s="142">
        <v>1900</v>
      </c>
      <c r="C1870" s="13" t="s">
        <v>17</v>
      </c>
      <c r="D1870" s="13" t="s">
        <v>985</v>
      </c>
      <c r="E1870" s="13" t="s">
        <v>18</v>
      </c>
      <c r="F1870" s="31" t="s">
        <v>1069</v>
      </c>
      <c r="G1870" s="31" t="s">
        <v>510</v>
      </c>
      <c r="H1870" s="5">
        <f t="shared" si="123"/>
        <v>-48600</v>
      </c>
      <c r="I1870" s="23">
        <f t="shared" si="120"/>
        <v>3.8383838383838382</v>
      </c>
      <c r="J1870" s="23"/>
      <c r="K1870" s="2">
        <v>495</v>
      </c>
    </row>
    <row r="1871" spans="1:11" s="16" customFormat="1" ht="12.75">
      <c r="A1871" s="1"/>
      <c r="B1871" s="142">
        <v>1000</v>
      </c>
      <c r="C1871" s="13" t="s">
        <v>17</v>
      </c>
      <c r="D1871" s="13" t="s">
        <v>985</v>
      </c>
      <c r="E1871" s="13" t="s">
        <v>18</v>
      </c>
      <c r="F1871" s="31" t="s">
        <v>1069</v>
      </c>
      <c r="G1871" s="31" t="s">
        <v>500</v>
      </c>
      <c r="H1871" s="5">
        <f t="shared" si="123"/>
        <v>-49600</v>
      </c>
      <c r="I1871" s="23">
        <f t="shared" si="120"/>
        <v>2.0202020202020203</v>
      </c>
      <c r="J1871" s="23"/>
      <c r="K1871" s="2">
        <v>495</v>
      </c>
    </row>
    <row r="1872" spans="1:11" s="16" customFormat="1" ht="12.75">
      <c r="A1872" s="1"/>
      <c r="B1872" s="142">
        <v>1950</v>
      </c>
      <c r="C1872" s="13" t="s">
        <v>17</v>
      </c>
      <c r="D1872" s="13" t="s">
        <v>985</v>
      </c>
      <c r="E1872" s="13" t="s">
        <v>18</v>
      </c>
      <c r="F1872" s="31" t="s">
        <v>1069</v>
      </c>
      <c r="G1872" s="31" t="s">
        <v>256</v>
      </c>
      <c r="H1872" s="5">
        <f t="shared" si="123"/>
        <v>-51550</v>
      </c>
      <c r="I1872" s="23">
        <f t="shared" si="120"/>
        <v>3.9393939393939394</v>
      </c>
      <c r="J1872" s="23"/>
      <c r="K1872" s="2">
        <v>495</v>
      </c>
    </row>
    <row r="1873" spans="1:11" s="16" customFormat="1" ht="12.75">
      <c r="A1873" s="1"/>
      <c r="B1873" s="142">
        <v>1800</v>
      </c>
      <c r="C1873" s="13" t="s">
        <v>17</v>
      </c>
      <c r="D1873" s="13" t="s">
        <v>985</v>
      </c>
      <c r="E1873" s="13" t="s">
        <v>18</v>
      </c>
      <c r="F1873" s="31" t="s">
        <v>1069</v>
      </c>
      <c r="G1873" s="31" t="s">
        <v>260</v>
      </c>
      <c r="H1873" s="5">
        <f t="shared" si="123"/>
        <v>-53350</v>
      </c>
      <c r="I1873" s="23">
        <f t="shared" si="120"/>
        <v>3.6363636363636362</v>
      </c>
      <c r="J1873" s="23"/>
      <c r="K1873" s="2">
        <v>495</v>
      </c>
    </row>
    <row r="1874" spans="1:11" s="16" customFormat="1" ht="12.75">
      <c r="A1874" s="1"/>
      <c r="B1874" s="142">
        <v>1900</v>
      </c>
      <c r="C1874" s="13" t="s">
        <v>17</v>
      </c>
      <c r="D1874" s="13" t="s">
        <v>985</v>
      </c>
      <c r="E1874" s="13" t="s">
        <v>18</v>
      </c>
      <c r="F1874" s="31" t="s">
        <v>1069</v>
      </c>
      <c r="G1874" s="31" t="s">
        <v>617</v>
      </c>
      <c r="H1874" s="5">
        <f t="shared" si="123"/>
        <v>-55250</v>
      </c>
      <c r="I1874" s="23">
        <f t="shared" si="120"/>
        <v>3.8383838383838382</v>
      </c>
      <c r="J1874" s="23"/>
      <c r="K1874" s="2">
        <v>495</v>
      </c>
    </row>
    <row r="1875" spans="1:11" s="16" customFormat="1" ht="12.75">
      <c r="A1875" s="1"/>
      <c r="B1875" s="142">
        <v>1800</v>
      </c>
      <c r="C1875" s="13" t="s">
        <v>17</v>
      </c>
      <c r="D1875" s="13" t="s">
        <v>985</v>
      </c>
      <c r="E1875" s="13" t="s">
        <v>18</v>
      </c>
      <c r="F1875" s="31" t="s">
        <v>1069</v>
      </c>
      <c r="G1875" s="31" t="s">
        <v>518</v>
      </c>
      <c r="H1875" s="5">
        <f t="shared" si="123"/>
        <v>-57050</v>
      </c>
      <c r="I1875" s="23">
        <f t="shared" si="120"/>
        <v>3.6363636363636362</v>
      </c>
      <c r="J1875" s="23"/>
      <c r="K1875" s="2">
        <v>495</v>
      </c>
    </row>
    <row r="1876" spans="1:11" s="16" customFormat="1" ht="12.75">
      <c r="A1876" s="1"/>
      <c r="B1876" s="142">
        <v>1150</v>
      </c>
      <c r="C1876" s="13" t="s">
        <v>17</v>
      </c>
      <c r="D1876" s="13" t="s">
        <v>985</v>
      </c>
      <c r="E1876" s="13" t="s">
        <v>18</v>
      </c>
      <c r="F1876" s="31" t="s">
        <v>1053</v>
      </c>
      <c r="G1876" s="31" t="s">
        <v>518</v>
      </c>
      <c r="H1876" s="5">
        <f t="shared" si="123"/>
        <v>-58200</v>
      </c>
      <c r="I1876" s="23">
        <f t="shared" si="120"/>
        <v>2.323232323232323</v>
      </c>
      <c r="J1876" s="23"/>
      <c r="K1876" s="2">
        <v>495</v>
      </c>
    </row>
    <row r="1877" spans="1:11" s="16" customFormat="1" ht="12.75">
      <c r="A1877" s="1"/>
      <c r="B1877" s="142">
        <v>1850</v>
      </c>
      <c r="C1877" s="13" t="s">
        <v>17</v>
      </c>
      <c r="D1877" s="13" t="s">
        <v>985</v>
      </c>
      <c r="E1877" s="13" t="s">
        <v>18</v>
      </c>
      <c r="F1877" s="31" t="s">
        <v>1069</v>
      </c>
      <c r="G1877" s="31" t="s">
        <v>622</v>
      </c>
      <c r="H1877" s="5">
        <f t="shared" si="123"/>
        <v>-60050</v>
      </c>
      <c r="I1877" s="23">
        <f t="shared" si="120"/>
        <v>3.7373737373737375</v>
      </c>
      <c r="J1877" s="23"/>
      <c r="K1877" s="2">
        <v>495</v>
      </c>
    </row>
    <row r="1878" spans="1:11" s="16" customFormat="1" ht="12.75">
      <c r="A1878" s="1"/>
      <c r="B1878" s="142">
        <v>700</v>
      </c>
      <c r="C1878" s="13" t="s">
        <v>17</v>
      </c>
      <c r="D1878" s="13" t="s">
        <v>985</v>
      </c>
      <c r="E1878" s="13" t="s">
        <v>18</v>
      </c>
      <c r="F1878" s="31" t="s">
        <v>1053</v>
      </c>
      <c r="G1878" s="31" t="s">
        <v>622</v>
      </c>
      <c r="H1878" s="5">
        <f t="shared" si="123"/>
        <v>-60750</v>
      </c>
      <c r="I1878" s="23">
        <f t="shared" si="120"/>
        <v>1.4141414141414141</v>
      </c>
      <c r="J1878" s="23"/>
      <c r="K1878" s="2">
        <v>495</v>
      </c>
    </row>
    <row r="1879" spans="1:11" s="16" customFormat="1" ht="12.75">
      <c r="A1879" s="1"/>
      <c r="B1879" s="142">
        <v>1900</v>
      </c>
      <c r="C1879" s="13" t="s">
        <v>17</v>
      </c>
      <c r="D1879" s="13" t="s">
        <v>985</v>
      </c>
      <c r="E1879" s="13" t="s">
        <v>18</v>
      </c>
      <c r="F1879" s="31" t="s">
        <v>1069</v>
      </c>
      <c r="G1879" s="31" t="s">
        <v>625</v>
      </c>
      <c r="H1879" s="5">
        <f t="shared" si="123"/>
        <v>-62650</v>
      </c>
      <c r="I1879" s="23">
        <f t="shared" si="120"/>
        <v>3.8383838383838382</v>
      </c>
      <c r="J1879" s="23"/>
      <c r="K1879" s="2">
        <v>495</v>
      </c>
    </row>
    <row r="1880" spans="2:12" ht="12.75">
      <c r="B1880" s="142">
        <v>1850</v>
      </c>
      <c r="C1880" s="34" t="s">
        <v>17</v>
      </c>
      <c r="D1880" s="13" t="s">
        <v>985</v>
      </c>
      <c r="E1880" s="34" t="s">
        <v>18</v>
      </c>
      <c r="F1880" s="28" t="s">
        <v>1056</v>
      </c>
      <c r="G1880" s="32" t="s">
        <v>10</v>
      </c>
      <c r="H1880" s="5">
        <f t="shared" si="123"/>
        <v>-64500</v>
      </c>
      <c r="I1880" s="23">
        <f t="shared" si="120"/>
        <v>3.7373737373737375</v>
      </c>
      <c r="J1880" s="23"/>
      <c r="K1880" s="2">
        <v>495</v>
      </c>
      <c r="L1880" s="41"/>
    </row>
    <row r="1881" spans="2:12" ht="12.75">
      <c r="B1881" s="142">
        <v>600</v>
      </c>
      <c r="C1881" s="13" t="s">
        <v>17</v>
      </c>
      <c r="D1881" s="13" t="s">
        <v>985</v>
      </c>
      <c r="E1881" s="36" t="s">
        <v>18</v>
      </c>
      <c r="F1881" s="28" t="s">
        <v>1071</v>
      </c>
      <c r="G1881" s="37" t="s">
        <v>10</v>
      </c>
      <c r="H1881" s="5">
        <f t="shared" si="123"/>
        <v>-65100</v>
      </c>
      <c r="I1881" s="23">
        <f t="shared" si="120"/>
        <v>1.2121212121212122</v>
      </c>
      <c r="J1881" s="23"/>
      <c r="K1881" s="2">
        <v>495</v>
      </c>
      <c r="L1881" s="41"/>
    </row>
    <row r="1882" spans="2:12" ht="12.75">
      <c r="B1882" s="142">
        <v>800</v>
      </c>
      <c r="C1882" s="13" t="s">
        <v>17</v>
      </c>
      <c r="D1882" s="13" t="s">
        <v>985</v>
      </c>
      <c r="E1882" s="13" t="s">
        <v>18</v>
      </c>
      <c r="F1882" s="28" t="s">
        <v>1053</v>
      </c>
      <c r="G1882" s="31" t="s">
        <v>10</v>
      </c>
      <c r="H1882" s="5">
        <f t="shared" si="123"/>
        <v>-65900</v>
      </c>
      <c r="I1882" s="23">
        <f t="shared" si="120"/>
        <v>1.6161616161616161</v>
      </c>
      <c r="J1882" s="23"/>
      <c r="K1882" s="2">
        <v>495</v>
      </c>
      <c r="L1882" s="41"/>
    </row>
    <row r="1883" spans="1:12" ht="12.75">
      <c r="A1883" s="13"/>
      <c r="B1883" s="142">
        <v>500</v>
      </c>
      <c r="C1883" s="13" t="s">
        <v>17</v>
      </c>
      <c r="D1883" s="13" t="s">
        <v>985</v>
      </c>
      <c r="E1883" s="13" t="s">
        <v>18</v>
      </c>
      <c r="F1883" s="28" t="s">
        <v>1053</v>
      </c>
      <c r="G1883" s="31" t="s">
        <v>11</v>
      </c>
      <c r="H1883" s="5">
        <f t="shared" si="123"/>
        <v>-66400</v>
      </c>
      <c r="I1883" s="23">
        <f t="shared" si="120"/>
        <v>1.0101010101010102</v>
      </c>
      <c r="J1883" s="23"/>
      <c r="K1883" s="2">
        <v>495</v>
      </c>
      <c r="L1883" s="41"/>
    </row>
    <row r="1884" spans="2:11" ht="12.75">
      <c r="B1884" s="8">
        <v>1150</v>
      </c>
      <c r="C1884" s="1" t="s">
        <v>17</v>
      </c>
      <c r="D1884" s="13" t="s">
        <v>985</v>
      </c>
      <c r="E1884" s="1" t="s">
        <v>18</v>
      </c>
      <c r="F1884" s="28" t="s">
        <v>1056</v>
      </c>
      <c r="G1884" s="28" t="s">
        <v>12</v>
      </c>
      <c r="H1884" s="5">
        <f t="shared" si="123"/>
        <v>-67550</v>
      </c>
      <c r="I1884" s="23">
        <f aca="true" t="shared" si="124" ref="I1884:I1947">+B1884/K1884</f>
        <v>2.323232323232323</v>
      </c>
      <c r="J1884" s="23"/>
      <c r="K1884" s="2">
        <v>495</v>
      </c>
    </row>
    <row r="1885" spans="2:11" ht="12.75">
      <c r="B1885" s="8">
        <v>800</v>
      </c>
      <c r="C1885" s="1" t="s">
        <v>17</v>
      </c>
      <c r="D1885" s="13" t="s">
        <v>985</v>
      </c>
      <c r="E1885" s="1" t="s">
        <v>18</v>
      </c>
      <c r="F1885" s="28" t="s">
        <v>1053</v>
      </c>
      <c r="G1885" s="28" t="s">
        <v>12</v>
      </c>
      <c r="H1885" s="5">
        <f t="shared" si="123"/>
        <v>-68350</v>
      </c>
      <c r="I1885" s="23">
        <f t="shared" si="124"/>
        <v>1.6161616161616161</v>
      </c>
      <c r="J1885" s="23"/>
      <c r="K1885" s="2">
        <v>495</v>
      </c>
    </row>
    <row r="1886" spans="2:11" ht="12.75">
      <c r="B1886" s="8">
        <v>400</v>
      </c>
      <c r="C1886" s="1" t="s">
        <v>17</v>
      </c>
      <c r="D1886" s="13" t="s">
        <v>985</v>
      </c>
      <c r="E1886" s="1" t="s">
        <v>18</v>
      </c>
      <c r="F1886" s="28" t="s">
        <v>1056</v>
      </c>
      <c r="G1886" s="28" t="s">
        <v>13</v>
      </c>
      <c r="H1886" s="5">
        <f t="shared" si="123"/>
        <v>-68750</v>
      </c>
      <c r="I1886" s="23">
        <f t="shared" si="124"/>
        <v>0.8080808080808081</v>
      </c>
      <c r="J1886" s="23"/>
      <c r="K1886" s="2">
        <v>495</v>
      </c>
    </row>
    <row r="1887" spans="2:11" ht="12.75">
      <c r="B1887" s="244">
        <v>1100</v>
      </c>
      <c r="C1887" s="39" t="s">
        <v>17</v>
      </c>
      <c r="D1887" s="13" t="s">
        <v>985</v>
      </c>
      <c r="E1887" s="39" t="s">
        <v>18</v>
      </c>
      <c r="F1887" s="28" t="s">
        <v>1056</v>
      </c>
      <c r="G1887" s="28" t="s">
        <v>14</v>
      </c>
      <c r="H1887" s="5">
        <f t="shared" si="123"/>
        <v>-69850</v>
      </c>
      <c r="I1887" s="23">
        <f t="shared" si="124"/>
        <v>2.2222222222222223</v>
      </c>
      <c r="J1887" s="23"/>
      <c r="K1887" s="2">
        <v>495</v>
      </c>
    </row>
    <row r="1888" spans="2:11" ht="12.75">
      <c r="B1888" s="244">
        <v>300</v>
      </c>
      <c r="C1888" s="39" t="s">
        <v>17</v>
      </c>
      <c r="D1888" s="13" t="s">
        <v>985</v>
      </c>
      <c r="E1888" s="39" t="s">
        <v>18</v>
      </c>
      <c r="F1888" s="28" t="s">
        <v>1053</v>
      </c>
      <c r="G1888" s="28" t="s">
        <v>14</v>
      </c>
      <c r="H1888" s="5">
        <f t="shared" si="123"/>
        <v>-70150</v>
      </c>
      <c r="I1888" s="23">
        <f t="shared" si="124"/>
        <v>0.6060606060606061</v>
      </c>
      <c r="J1888" s="23"/>
      <c r="K1888" s="2">
        <v>495</v>
      </c>
    </row>
    <row r="1889" spans="2:11" ht="12.75">
      <c r="B1889" s="244">
        <v>700</v>
      </c>
      <c r="C1889" s="39" t="s">
        <v>17</v>
      </c>
      <c r="D1889" s="13" t="s">
        <v>985</v>
      </c>
      <c r="E1889" s="39" t="s">
        <v>18</v>
      </c>
      <c r="F1889" s="28" t="s">
        <v>1056</v>
      </c>
      <c r="G1889" s="28" t="s">
        <v>292</v>
      </c>
      <c r="H1889" s="5">
        <f t="shared" si="123"/>
        <v>-70850</v>
      </c>
      <c r="I1889" s="23">
        <f t="shared" si="124"/>
        <v>1.4141414141414141</v>
      </c>
      <c r="J1889" s="23"/>
      <c r="K1889" s="2">
        <v>495</v>
      </c>
    </row>
    <row r="1890" spans="2:11" ht="12.75">
      <c r="B1890" s="244">
        <v>500</v>
      </c>
      <c r="C1890" s="39" t="s">
        <v>17</v>
      </c>
      <c r="D1890" s="13" t="s">
        <v>985</v>
      </c>
      <c r="E1890" s="39" t="s">
        <v>18</v>
      </c>
      <c r="F1890" s="28" t="s">
        <v>1056</v>
      </c>
      <c r="G1890" s="28" t="s">
        <v>292</v>
      </c>
      <c r="H1890" s="5">
        <f t="shared" si="123"/>
        <v>-71350</v>
      </c>
      <c r="I1890" s="23">
        <f t="shared" si="124"/>
        <v>1.0101010101010102</v>
      </c>
      <c r="J1890" s="23"/>
      <c r="K1890" s="2">
        <v>495</v>
      </c>
    </row>
    <row r="1891" spans="2:11" ht="12.75">
      <c r="B1891" s="244">
        <v>400</v>
      </c>
      <c r="C1891" s="39" t="s">
        <v>17</v>
      </c>
      <c r="D1891" s="13" t="s">
        <v>985</v>
      </c>
      <c r="E1891" s="39" t="s">
        <v>18</v>
      </c>
      <c r="F1891" s="28" t="s">
        <v>1053</v>
      </c>
      <c r="G1891" s="28" t="s">
        <v>292</v>
      </c>
      <c r="H1891" s="5">
        <f t="shared" si="123"/>
        <v>-71750</v>
      </c>
      <c r="I1891" s="23">
        <f t="shared" si="124"/>
        <v>0.8080808080808081</v>
      </c>
      <c r="J1891" s="23"/>
      <c r="K1891" s="2">
        <v>495</v>
      </c>
    </row>
    <row r="1892" spans="2:11" ht="12.75">
      <c r="B1892" s="8">
        <v>1750</v>
      </c>
      <c r="C1892" s="1" t="s">
        <v>17</v>
      </c>
      <c r="D1892" s="13" t="s">
        <v>985</v>
      </c>
      <c r="E1892" s="1" t="s">
        <v>18</v>
      </c>
      <c r="F1892" s="28" t="s">
        <v>1056</v>
      </c>
      <c r="G1892" s="28" t="s">
        <v>307</v>
      </c>
      <c r="H1892" s="5">
        <f t="shared" si="123"/>
        <v>-73500</v>
      </c>
      <c r="I1892" s="23">
        <f t="shared" si="124"/>
        <v>3.5353535353535355</v>
      </c>
      <c r="J1892" s="23"/>
      <c r="K1892" s="2">
        <v>495</v>
      </c>
    </row>
    <row r="1893" spans="2:11" ht="12.75">
      <c r="B1893" s="8">
        <v>700</v>
      </c>
      <c r="C1893" s="1" t="s">
        <v>17</v>
      </c>
      <c r="D1893" s="13" t="s">
        <v>985</v>
      </c>
      <c r="E1893" s="1" t="s">
        <v>18</v>
      </c>
      <c r="F1893" s="28" t="s">
        <v>1053</v>
      </c>
      <c r="G1893" s="28" t="s">
        <v>307</v>
      </c>
      <c r="H1893" s="5">
        <f t="shared" si="123"/>
        <v>-74200</v>
      </c>
      <c r="I1893" s="23">
        <f t="shared" si="124"/>
        <v>1.4141414141414141</v>
      </c>
      <c r="J1893" s="23"/>
      <c r="K1893" s="2">
        <v>495</v>
      </c>
    </row>
    <row r="1894" spans="2:11" ht="12.75">
      <c r="B1894" s="8">
        <v>750</v>
      </c>
      <c r="C1894" s="1" t="s">
        <v>17</v>
      </c>
      <c r="D1894" s="13" t="s">
        <v>985</v>
      </c>
      <c r="E1894" s="1" t="s">
        <v>18</v>
      </c>
      <c r="F1894" s="28" t="s">
        <v>1056</v>
      </c>
      <c r="G1894" s="28" t="s">
        <v>333</v>
      </c>
      <c r="H1894" s="5">
        <f t="shared" si="123"/>
        <v>-74950</v>
      </c>
      <c r="I1894" s="23">
        <f t="shared" si="124"/>
        <v>1.5151515151515151</v>
      </c>
      <c r="J1894" s="23"/>
      <c r="K1894" s="2">
        <v>495</v>
      </c>
    </row>
    <row r="1895" spans="2:11" ht="12.75">
      <c r="B1895" s="8">
        <v>500</v>
      </c>
      <c r="C1895" s="1" t="s">
        <v>17</v>
      </c>
      <c r="D1895" s="13" t="s">
        <v>985</v>
      </c>
      <c r="E1895" s="1" t="s">
        <v>18</v>
      </c>
      <c r="F1895" s="28" t="s">
        <v>1071</v>
      </c>
      <c r="G1895" s="28" t="s">
        <v>333</v>
      </c>
      <c r="H1895" s="5">
        <f t="shared" si="123"/>
        <v>-75450</v>
      </c>
      <c r="I1895" s="23">
        <f t="shared" si="124"/>
        <v>1.0101010101010102</v>
      </c>
      <c r="J1895" s="23"/>
      <c r="K1895" s="2">
        <v>495</v>
      </c>
    </row>
    <row r="1896" spans="2:11" ht="12.75">
      <c r="B1896" s="8">
        <v>600</v>
      </c>
      <c r="C1896" s="1" t="s">
        <v>17</v>
      </c>
      <c r="D1896" s="13" t="s">
        <v>985</v>
      </c>
      <c r="E1896" s="1" t="s">
        <v>18</v>
      </c>
      <c r="F1896" s="28" t="s">
        <v>1053</v>
      </c>
      <c r="G1896" s="28" t="s">
        <v>335</v>
      </c>
      <c r="H1896" s="5">
        <f t="shared" si="123"/>
        <v>-76050</v>
      </c>
      <c r="I1896" s="23">
        <f t="shared" si="124"/>
        <v>1.2121212121212122</v>
      </c>
      <c r="J1896" s="23"/>
      <c r="K1896" s="2">
        <v>495</v>
      </c>
    </row>
    <row r="1897" spans="2:11" ht="12.75">
      <c r="B1897" s="8">
        <v>1250</v>
      </c>
      <c r="C1897" s="1" t="s">
        <v>17</v>
      </c>
      <c r="D1897" s="13" t="s">
        <v>985</v>
      </c>
      <c r="E1897" s="1" t="s">
        <v>18</v>
      </c>
      <c r="F1897" s="28" t="s">
        <v>1056</v>
      </c>
      <c r="G1897" s="28" t="s">
        <v>335</v>
      </c>
      <c r="H1897" s="5">
        <f t="shared" si="123"/>
        <v>-77300</v>
      </c>
      <c r="I1897" s="23">
        <f t="shared" si="124"/>
        <v>2.525252525252525</v>
      </c>
      <c r="J1897" s="23"/>
      <c r="K1897" s="2">
        <v>495</v>
      </c>
    </row>
    <row r="1898" spans="2:11" ht="12.75">
      <c r="B1898" s="8">
        <v>300</v>
      </c>
      <c r="C1898" s="1" t="s">
        <v>17</v>
      </c>
      <c r="D1898" s="13" t="s">
        <v>985</v>
      </c>
      <c r="E1898" s="1" t="s">
        <v>18</v>
      </c>
      <c r="F1898" s="28" t="s">
        <v>1056</v>
      </c>
      <c r="G1898" s="28" t="s">
        <v>354</v>
      </c>
      <c r="H1898" s="5">
        <f t="shared" si="123"/>
        <v>-77600</v>
      </c>
      <c r="I1898" s="23">
        <f t="shared" si="124"/>
        <v>0.6060606060606061</v>
      </c>
      <c r="J1898" s="23"/>
      <c r="K1898" s="2">
        <v>495</v>
      </c>
    </row>
    <row r="1899" spans="2:11" ht="12.75">
      <c r="B1899" s="8">
        <v>950</v>
      </c>
      <c r="C1899" s="1" t="s">
        <v>17</v>
      </c>
      <c r="D1899" s="13" t="s">
        <v>985</v>
      </c>
      <c r="E1899" s="1" t="s">
        <v>18</v>
      </c>
      <c r="F1899" s="28" t="s">
        <v>1056</v>
      </c>
      <c r="G1899" s="28" t="s">
        <v>354</v>
      </c>
      <c r="H1899" s="5">
        <f t="shared" si="123"/>
        <v>-78550</v>
      </c>
      <c r="I1899" s="23">
        <f t="shared" si="124"/>
        <v>1.9191919191919191</v>
      </c>
      <c r="J1899" s="23"/>
      <c r="K1899" s="2">
        <v>495</v>
      </c>
    </row>
    <row r="1900" spans="2:11" ht="12.75">
      <c r="B1900" s="8">
        <v>800</v>
      </c>
      <c r="C1900" s="1" t="s">
        <v>17</v>
      </c>
      <c r="D1900" s="13" t="s">
        <v>985</v>
      </c>
      <c r="E1900" s="1" t="s">
        <v>18</v>
      </c>
      <c r="F1900" s="28" t="s">
        <v>1056</v>
      </c>
      <c r="G1900" s="28" t="s">
        <v>31</v>
      </c>
      <c r="H1900" s="5">
        <f t="shared" si="123"/>
        <v>-79350</v>
      </c>
      <c r="I1900" s="23">
        <f t="shared" si="124"/>
        <v>1.6161616161616161</v>
      </c>
      <c r="J1900" s="23"/>
      <c r="K1900" s="2">
        <v>495</v>
      </c>
    </row>
    <row r="1901" spans="2:11" ht="12.75">
      <c r="B1901" s="8">
        <v>1000</v>
      </c>
      <c r="C1901" s="1" t="s">
        <v>17</v>
      </c>
      <c r="D1901" s="13" t="s">
        <v>985</v>
      </c>
      <c r="E1901" s="1" t="s">
        <v>18</v>
      </c>
      <c r="F1901" s="28" t="s">
        <v>1056</v>
      </c>
      <c r="G1901" s="28" t="s">
        <v>31</v>
      </c>
      <c r="H1901" s="5">
        <f aca="true" t="shared" si="125" ref="H1901:H1932">H1900-B1901</f>
        <v>-80350</v>
      </c>
      <c r="I1901" s="23">
        <f t="shared" si="124"/>
        <v>2.0202020202020203</v>
      </c>
      <c r="J1901" s="23"/>
      <c r="K1901" s="2">
        <v>495</v>
      </c>
    </row>
    <row r="1902" spans="2:11" ht="12.75">
      <c r="B1902" s="8">
        <v>1250</v>
      </c>
      <c r="C1902" s="1" t="s">
        <v>17</v>
      </c>
      <c r="D1902" s="13" t="s">
        <v>985</v>
      </c>
      <c r="E1902" s="1" t="s">
        <v>18</v>
      </c>
      <c r="F1902" s="28" t="s">
        <v>1055</v>
      </c>
      <c r="G1902" s="28" t="s">
        <v>31</v>
      </c>
      <c r="H1902" s="5">
        <f t="shared" si="125"/>
        <v>-81600</v>
      </c>
      <c r="I1902" s="23">
        <f t="shared" si="124"/>
        <v>2.525252525252525</v>
      </c>
      <c r="J1902" s="23"/>
      <c r="K1902" s="2">
        <v>495</v>
      </c>
    </row>
    <row r="1903" spans="2:11" ht="12.75">
      <c r="B1903" s="8">
        <v>500</v>
      </c>
      <c r="C1903" s="1" t="s">
        <v>17</v>
      </c>
      <c r="D1903" s="13" t="s">
        <v>985</v>
      </c>
      <c r="E1903" s="1" t="s">
        <v>18</v>
      </c>
      <c r="F1903" s="28" t="s">
        <v>1071</v>
      </c>
      <c r="G1903" s="28" t="s">
        <v>31</v>
      </c>
      <c r="H1903" s="5">
        <f t="shared" si="125"/>
        <v>-82100</v>
      </c>
      <c r="I1903" s="23">
        <f t="shared" si="124"/>
        <v>1.0101010101010102</v>
      </c>
      <c r="J1903" s="23"/>
      <c r="K1903" s="2">
        <v>495</v>
      </c>
    </row>
    <row r="1904" spans="2:11" ht="12.75">
      <c r="B1904" s="8">
        <v>1500</v>
      </c>
      <c r="C1904" s="1" t="s">
        <v>17</v>
      </c>
      <c r="D1904" s="13" t="s">
        <v>985</v>
      </c>
      <c r="E1904" s="1" t="s">
        <v>18</v>
      </c>
      <c r="F1904" s="28" t="s">
        <v>1056</v>
      </c>
      <c r="G1904" s="28" t="s">
        <v>359</v>
      </c>
      <c r="H1904" s="5">
        <f t="shared" si="125"/>
        <v>-83600</v>
      </c>
      <c r="I1904" s="23">
        <f t="shared" si="124"/>
        <v>3.0303030303030303</v>
      </c>
      <c r="J1904" s="23"/>
      <c r="K1904" s="2">
        <v>495</v>
      </c>
    </row>
    <row r="1905" spans="2:11" ht="12.75">
      <c r="B1905" s="8">
        <v>300</v>
      </c>
      <c r="C1905" s="1" t="s">
        <v>17</v>
      </c>
      <c r="D1905" s="13" t="s">
        <v>985</v>
      </c>
      <c r="E1905" s="1" t="s">
        <v>18</v>
      </c>
      <c r="F1905" s="28" t="s">
        <v>1053</v>
      </c>
      <c r="G1905" s="28" t="s">
        <v>359</v>
      </c>
      <c r="H1905" s="5">
        <f t="shared" si="125"/>
        <v>-83900</v>
      </c>
      <c r="I1905" s="23">
        <f t="shared" si="124"/>
        <v>0.6060606060606061</v>
      </c>
      <c r="J1905" s="23"/>
      <c r="K1905" s="2">
        <v>495</v>
      </c>
    </row>
    <row r="1906" spans="2:11" ht="12.75">
      <c r="B1906" s="8">
        <v>500</v>
      </c>
      <c r="C1906" s="1" t="s">
        <v>17</v>
      </c>
      <c r="D1906" s="13" t="s">
        <v>985</v>
      </c>
      <c r="E1906" s="1" t="s">
        <v>18</v>
      </c>
      <c r="F1906" s="28" t="s">
        <v>1056</v>
      </c>
      <c r="G1906" s="28" t="s">
        <v>359</v>
      </c>
      <c r="H1906" s="5">
        <f t="shared" si="125"/>
        <v>-84400</v>
      </c>
      <c r="I1906" s="23">
        <f t="shared" si="124"/>
        <v>1.0101010101010102</v>
      </c>
      <c r="J1906" s="23"/>
      <c r="K1906" s="2">
        <v>495</v>
      </c>
    </row>
    <row r="1907" spans="2:11" ht="12.75">
      <c r="B1907" s="8">
        <v>1000</v>
      </c>
      <c r="C1907" s="1" t="s">
        <v>17</v>
      </c>
      <c r="D1907" s="13" t="s">
        <v>985</v>
      </c>
      <c r="E1907" s="1" t="s">
        <v>18</v>
      </c>
      <c r="F1907" s="28" t="s">
        <v>1056</v>
      </c>
      <c r="G1907" s="28" t="s">
        <v>32</v>
      </c>
      <c r="H1907" s="5">
        <f t="shared" si="125"/>
        <v>-85400</v>
      </c>
      <c r="I1907" s="23">
        <f t="shared" si="124"/>
        <v>2.0202020202020203</v>
      </c>
      <c r="J1907" s="23"/>
      <c r="K1907" s="2">
        <v>495</v>
      </c>
    </row>
    <row r="1908" spans="2:11" ht="12.75">
      <c r="B1908" s="8">
        <v>850</v>
      </c>
      <c r="C1908" s="1" t="s">
        <v>17</v>
      </c>
      <c r="D1908" s="13" t="s">
        <v>985</v>
      </c>
      <c r="E1908" s="1" t="s">
        <v>18</v>
      </c>
      <c r="F1908" s="28" t="s">
        <v>1053</v>
      </c>
      <c r="G1908" s="28" t="s">
        <v>32</v>
      </c>
      <c r="H1908" s="5">
        <f t="shared" si="125"/>
        <v>-86250</v>
      </c>
      <c r="I1908" s="23">
        <f t="shared" si="124"/>
        <v>1.7171717171717171</v>
      </c>
      <c r="J1908" s="23"/>
      <c r="K1908" s="2">
        <v>495</v>
      </c>
    </row>
    <row r="1909" spans="2:11" ht="12.75">
      <c r="B1909" s="8">
        <v>400</v>
      </c>
      <c r="C1909" s="1" t="s">
        <v>17</v>
      </c>
      <c r="D1909" s="13" t="s">
        <v>985</v>
      </c>
      <c r="E1909" s="1" t="s">
        <v>18</v>
      </c>
      <c r="F1909" s="28" t="s">
        <v>1055</v>
      </c>
      <c r="G1909" s="28" t="s">
        <v>32</v>
      </c>
      <c r="H1909" s="5">
        <f t="shared" si="125"/>
        <v>-86650</v>
      </c>
      <c r="I1909" s="23">
        <f t="shared" si="124"/>
        <v>0.8080808080808081</v>
      </c>
      <c r="J1909" s="23"/>
      <c r="K1909" s="2">
        <v>495</v>
      </c>
    </row>
    <row r="1910" spans="2:11" ht="12.75">
      <c r="B1910" s="8">
        <v>1400</v>
      </c>
      <c r="C1910" s="1" t="s">
        <v>17</v>
      </c>
      <c r="D1910" s="13" t="s">
        <v>985</v>
      </c>
      <c r="E1910" s="1" t="s">
        <v>18</v>
      </c>
      <c r="F1910" s="28" t="s">
        <v>1056</v>
      </c>
      <c r="G1910" s="28" t="s">
        <v>345</v>
      </c>
      <c r="H1910" s="5">
        <f t="shared" si="125"/>
        <v>-88050</v>
      </c>
      <c r="I1910" s="23">
        <f t="shared" si="124"/>
        <v>2.8282828282828283</v>
      </c>
      <c r="J1910" s="23"/>
      <c r="K1910" s="2">
        <v>495</v>
      </c>
    </row>
    <row r="1911" spans="2:11" ht="12.75">
      <c r="B1911" s="8">
        <v>500</v>
      </c>
      <c r="C1911" s="1" t="s">
        <v>17</v>
      </c>
      <c r="D1911" s="13" t="s">
        <v>985</v>
      </c>
      <c r="E1911" s="1" t="s">
        <v>18</v>
      </c>
      <c r="F1911" s="28" t="s">
        <v>1053</v>
      </c>
      <c r="G1911" s="28" t="s">
        <v>345</v>
      </c>
      <c r="H1911" s="5">
        <f t="shared" si="125"/>
        <v>-88550</v>
      </c>
      <c r="I1911" s="23">
        <f t="shared" si="124"/>
        <v>1.0101010101010102</v>
      </c>
      <c r="J1911" s="23"/>
      <c r="K1911" s="2">
        <v>495</v>
      </c>
    </row>
    <row r="1912" spans="2:11" ht="12.75">
      <c r="B1912" s="8">
        <v>400</v>
      </c>
      <c r="C1912" s="1" t="s">
        <v>17</v>
      </c>
      <c r="D1912" s="13" t="s">
        <v>985</v>
      </c>
      <c r="E1912" s="1" t="s">
        <v>18</v>
      </c>
      <c r="F1912" s="28" t="s">
        <v>1055</v>
      </c>
      <c r="G1912" s="28" t="s">
        <v>345</v>
      </c>
      <c r="H1912" s="5">
        <f t="shared" si="125"/>
        <v>-88950</v>
      </c>
      <c r="I1912" s="23">
        <f t="shared" si="124"/>
        <v>0.8080808080808081</v>
      </c>
      <c r="J1912" s="23"/>
      <c r="K1912" s="2">
        <v>495</v>
      </c>
    </row>
    <row r="1913" spans="2:11" ht="12.75">
      <c r="B1913" s="8">
        <v>1700</v>
      </c>
      <c r="C1913" s="1" t="s">
        <v>17</v>
      </c>
      <c r="D1913" s="13" t="s">
        <v>985</v>
      </c>
      <c r="E1913" s="1" t="s">
        <v>18</v>
      </c>
      <c r="F1913" s="28" t="s">
        <v>1056</v>
      </c>
      <c r="G1913" s="28" t="s">
        <v>64</v>
      </c>
      <c r="H1913" s="5">
        <f t="shared" si="125"/>
        <v>-90650</v>
      </c>
      <c r="I1913" s="23">
        <f t="shared" si="124"/>
        <v>3.4343434343434343</v>
      </c>
      <c r="J1913" s="23"/>
      <c r="K1913" s="2">
        <v>495</v>
      </c>
    </row>
    <row r="1914" spans="2:11" ht="12.75">
      <c r="B1914" s="8">
        <v>1200</v>
      </c>
      <c r="C1914" s="1" t="s">
        <v>17</v>
      </c>
      <c r="D1914" s="13" t="s">
        <v>985</v>
      </c>
      <c r="E1914" s="1" t="s">
        <v>18</v>
      </c>
      <c r="F1914" s="28" t="s">
        <v>1055</v>
      </c>
      <c r="G1914" s="28" t="s">
        <v>64</v>
      </c>
      <c r="H1914" s="5">
        <f t="shared" si="125"/>
        <v>-91850</v>
      </c>
      <c r="I1914" s="23">
        <f t="shared" si="124"/>
        <v>2.4242424242424243</v>
      </c>
      <c r="J1914" s="23"/>
      <c r="K1914" s="2">
        <v>495</v>
      </c>
    </row>
    <row r="1915" spans="2:11" ht="12.75">
      <c r="B1915" s="8">
        <v>1150</v>
      </c>
      <c r="C1915" s="1" t="s">
        <v>17</v>
      </c>
      <c r="D1915" s="13" t="s">
        <v>985</v>
      </c>
      <c r="E1915" s="1" t="s">
        <v>18</v>
      </c>
      <c r="F1915" s="28" t="s">
        <v>1071</v>
      </c>
      <c r="G1915" s="28" t="s">
        <v>64</v>
      </c>
      <c r="H1915" s="5">
        <f t="shared" si="125"/>
        <v>-93000</v>
      </c>
      <c r="I1915" s="23">
        <f t="shared" si="124"/>
        <v>2.323232323232323</v>
      </c>
      <c r="J1915" s="23"/>
      <c r="K1915" s="2">
        <v>495</v>
      </c>
    </row>
    <row r="1916" spans="2:11" ht="12.75">
      <c r="B1916" s="8">
        <v>2500</v>
      </c>
      <c r="C1916" s="1" t="s">
        <v>1072</v>
      </c>
      <c r="D1916" s="13" t="s">
        <v>985</v>
      </c>
      <c r="E1916" s="1" t="s">
        <v>18</v>
      </c>
      <c r="F1916" s="28" t="s">
        <v>1056</v>
      </c>
      <c r="G1916" s="28" t="s">
        <v>482</v>
      </c>
      <c r="H1916" s="5">
        <f t="shared" si="125"/>
        <v>-95500</v>
      </c>
      <c r="I1916" s="23">
        <f t="shared" si="124"/>
        <v>5.05050505050505</v>
      </c>
      <c r="J1916" s="23"/>
      <c r="K1916" s="2">
        <v>495</v>
      </c>
    </row>
    <row r="1917" spans="2:11" ht="12.75">
      <c r="B1917" s="8">
        <v>400</v>
      </c>
      <c r="C1917" s="1" t="s">
        <v>17</v>
      </c>
      <c r="D1917" s="13" t="s">
        <v>985</v>
      </c>
      <c r="E1917" s="1" t="s">
        <v>18</v>
      </c>
      <c r="F1917" s="28" t="s">
        <v>1056</v>
      </c>
      <c r="G1917" s="28" t="s">
        <v>1073</v>
      </c>
      <c r="H1917" s="5">
        <f t="shared" si="125"/>
        <v>-95900</v>
      </c>
      <c r="I1917" s="23">
        <f t="shared" si="124"/>
        <v>0.8080808080808081</v>
      </c>
      <c r="J1917" s="23"/>
      <c r="K1917" s="2">
        <v>495</v>
      </c>
    </row>
    <row r="1918" spans="2:11" ht="12.75">
      <c r="B1918" s="8">
        <v>400</v>
      </c>
      <c r="C1918" s="1" t="s">
        <v>17</v>
      </c>
      <c r="D1918" s="13" t="s">
        <v>985</v>
      </c>
      <c r="E1918" s="1" t="s">
        <v>18</v>
      </c>
      <c r="F1918" s="28" t="s">
        <v>1053</v>
      </c>
      <c r="G1918" s="28" t="s">
        <v>482</v>
      </c>
      <c r="H1918" s="5">
        <f t="shared" si="125"/>
        <v>-96300</v>
      </c>
      <c r="I1918" s="23">
        <f t="shared" si="124"/>
        <v>0.8080808080808081</v>
      </c>
      <c r="J1918" s="23"/>
      <c r="K1918" s="2">
        <v>495</v>
      </c>
    </row>
    <row r="1919" spans="2:11" ht="12.75">
      <c r="B1919" s="8">
        <v>1400</v>
      </c>
      <c r="C1919" s="1" t="s">
        <v>17</v>
      </c>
      <c r="D1919" s="13" t="s">
        <v>985</v>
      </c>
      <c r="E1919" s="1" t="s">
        <v>18</v>
      </c>
      <c r="F1919" s="28" t="s">
        <v>1055</v>
      </c>
      <c r="G1919" s="28" t="s">
        <v>482</v>
      </c>
      <c r="H1919" s="5">
        <f t="shared" si="125"/>
        <v>-97700</v>
      </c>
      <c r="I1919" s="23">
        <f t="shared" si="124"/>
        <v>2.8282828282828283</v>
      </c>
      <c r="J1919" s="23"/>
      <c r="K1919" s="2">
        <v>495</v>
      </c>
    </row>
    <row r="1920" spans="2:11" ht="12.75">
      <c r="B1920" s="8">
        <v>300</v>
      </c>
      <c r="C1920" s="1" t="s">
        <v>17</v>
      </c>
      <c r="D1920" s="13" t="s">
        <v>985</v>
      </c>
      <c r="E1920" s="1" t="s">
        <v>18</v>
      </c>
      <c r="F1920" s="28" t="s">
        <v>1056</v>
      </c>
      <c r="G1920" s="28" t="s">
        <v>254</v>
      </c>
      <c r="H1920" s="5">
        <f t="shared" si="125"/>
        <v>-98000</v>
      </c>
      <c r="I1920" s="23">
        <f t="shared" si="124"/>
        <v>0.6060606060606061</v>
      </c>
      <c r="J1920" s="23"/>
      <c r="K1920" s="2">
        <v>495</v>
      </c>
    </row>
    <row r="1921" spans="2:11" ht="12.75">
      <c r="B1921" s="8">
        <v>600</v>
      </c>
      <c r="C1921" s="1" t="s">
        <v>17</v>
      </c>
      <c r="D1921" s="13" t="s">
        <v>985</v>
      </c>
      <c r="E1921" s="1" t="s">
        <v>18</v>
      </c>
      <c r="F1921" s="28" t="s">
        <v>1053</v>
      </c>
      <c r="G1921" s="28" t="s">
        <v>254</v>
      </c>
      <c r="H1921" s="5">
        <f t="shared" si="125"/>
        <v>-98600</v>
      </c>
      <c r="I1921" s="23">
        <f t="shared" si="124"/>
        <v>1.2121212121212122</v>
      </c>
      <c r="J1921" s="23"/>
      <c r="K1921" s="2">
        <v>495</v>
      </c>
    </row>
    <row r="1922" spans="2:11" ht="12.75">
      <c r="B1922" s="8">
        <v>1400</v>
      </c>
      <c r="C1922" s="1" t="s">
        <v>17</v>
      </c>
      <c r="D1922" s="13" t="s">
        <v>985</v>
      </c>
      <c r="E1922" s="1" t="s">
        <v>18</v>
      </c>
      <c r="F1922" s="28" t="s">
        <v>1055</v>
      </c>
      <c r="G1922" s="28" t="s">
        <v>254</v>
      </c>
      <c r="H1922" s="5">
        <f t="shared" si="125"/>
        <v>-100000</v>
      </c>
      <c r="I1922" s="23">
        <f t="shared" si="124"/>
        <v>2.8282828282828283</v>
      </c>
      <c r="J1922" s="23"/>
      <c r="K1922" s="2">
        <v>495</v>
      </c>
    </row>
    <row r="1923" spans="2:11" ht="12.75">
      <c r="B1923" s="8">
        <v>800</v>
      </c>
      <c r="C1923" s="1" t="s">
        <v>17</v>
      </c>
      <c r="D1923" s="13" t="s">
        <v>985</v>
      </c>
      <c r="E1923" s="1" t="s">
        <v>18</v>
      </c>
      <c r="F1923" s="28" t="s">
        <v>1056</v>
      </c>
      <c r="G1923" s="28" t="s">
        <v>251</v>
      </c>
      <c r="H1923" s="5">
        <f t="shared" si="125"/>
        <v>-100800</v>
      </c>
      <c r="I1923" s="23">
        <f t="shared" si="124"/>
        <v>1.6161616161616161</v>
      </c>
      <c r="J1923" s="23"/>
      <c r="K1923" s="2">
        <v>495</v>
      </c>
    </row>
    <row r="1924" spans="2:11" ht="12.75">
      <c r="B1924" s="8">
        <v>900</v>
      </c>
      <c r="C1924" s="1" t="s">
        <v>17</v>
      </c>
      <c r="D1924" s="13" t="s">
        <v>985</v>
      </c>
      <c r="E1924" s="1" t="s">
        <v>18</v>
      </c>
      <c r="F1924" s="28" t="s">
        <v>1055</v>
      </c>
      <c r="G1924" s="28" t="s">
        <v>251</v>
      </c>
      <c r="H1924" s="5">
        <f t="shared" si="125"/>
        <v>-101700</v>
      </c>
      <c r="I1924" s="23">
        <f t="shared" si="124"/>
        <v>1.8181818181818181</v>
      </c>
      <c r="J1924" s="23"/>
      <c r="K1924" s="2">
        <v>495</v>
      </c>
    </row>
    <row r="1925" spans="2:11" ht="12.75">
      <c r="B1925" s="8">
        <v>1300</v>
      </c>
      <c r="C1925" s="1" t="s">
        <v>17</v>
      </c>
      <c r="D1925" s="13" t="s">
        <v>985</v>
      </c>
      <c r="E1925" s="1" t="s">
        <v>18</v>
      </c>
      <c r="F1925" s="28" t="s">
        <v>1053</v>
      </c>
      <c r="G1925" s="28" t="s">
        <v>251</v>
      </c>
      <c r="H1925" s="5">
        <f t="shared" si="125"/>
        <v>-103000</v>
      </c>
      <c r="I1925" s="23">
        <f t="shared" si="124"/>
        <v>2.6262626262626263</v>
      </c>
      <c r="J1925" s="23"/>
      <c r="K1925" s="2">
        <v>495</v>
      </c>
    </row>
    <row r="1926" spans="2:11" ht="12.75">
      <c r="B1926" s="8">
        <v>1950</v>
      </c>
      <c r="C1926" s="1" t="s">
        <v>17</v>
      </c>
      <c r="D1926" s="13" t="s">
        <v>985</v>
      </c>
      <c r="E1926" s="1" t="s">
        <v>18</v>
      </c>
      <c r="F1926" s="28" t="s">
        <v>1056</v>
      </c>
      <c r="G1926" s="28" t="s">
        <v>483</v>
      </c>
      <c r="H1926" s="5">
        <f t="shared" si="125"/>
        <v>-104950</v>
      </c>
      <c r="I1926" s="23">
        <f t="shared" si="124"/>
        <v>3.9393939393939394</v>
      </c>
      <c r="J1926" s="23"/>
      <c r="K1926" s="2">
        <v>495</v>
      </c>
    </row>
    <row r="1927" spans="2:11" ht="12.75">
      <c r="B1927" s="8">
        <v>1000</v>
      </c>
      <c r="C1927" s="1" t="s">
        <v>17</v>
      </c>
      <c r="D1927" s="13" t="s">
        <v>985</v>
      </c>
      <c r="E1927" s="1" t="s">
        <v>18</v>
      </c>
      <c r="F1927" s="28" t="s">
        <v>1053</v>
      </c>
      <c r="G1927" s="28" t="s">
        <v>483</v>
      </c>
      <c r="H1927" s="5">
        <f t="shared" si="125"/>
        <v>-105950</v>
      </c>
      <c r="I1927" s="23">
        <f t="shared" si="124"/>
        <v>2.0202020202020203</v>
      </c>
      <c r="J1927" s="23"/>
      <c r="K1927" s="2">
        <v>495</v>
      </c>
    </row>
    <row r="1928" spans="2:11" ht="12.75">
      <c r="B1928" s="8">
        <v>1000</v>
      </c>
      <c r="C1928" s="1" t="s">
        <v>17</v>
      </c>
      <c r="D1928" s="13" t="s">
        <v>985</v>
      </c>
      <c r="E1928" s="1" t="s">
        <v>18</v>
      </c>
      <c r="F1928" s="28" t="s">
        <v>1055</v>
      </c>
      <c r="G1928" s="28" t="s">
        <v>483</v>
      </c>
      <c r="H1928" s="5">
        <f t="shared" si="125"/>
        <v>-106950</v>
      </c>
      <c r="I1928" s="23">
        <f t="shared" si="124"/>
        <v>2.0202020202020203</v>
      </c>
      <c r="J1928" s="23"/>
      <c r="K1928" s="2">
        <v>495</v>
      </c>
    </row>
    <row r="1929" spans="2:11" ht="12.75">
      <c r="B1929" s="8">
        <v>1400</v>
      </c>
      <c r="C1929" s="1" t="s">
        <v>17</v>
      </c>
      <c r="D1929" s="13" t="s">
        <v>985</v>
      </c>
      <c r="E1929" s="1" t="s">
        <v>18</v>
      </c>
      <c r="F1929" s="28" t="s">
        <v>1056</v>
      </c>
      <c r="G1929" s="28" t="s">
        <v>509</v>
      </c>
      <c r="H1929" s="5">
        <f t="shared" si="125"/>
        <v>-108350</v>
      </c>
      <c r="I1929" s="23">
        <f t="shared" si="124"/>
        <v>2.8282828282828283</v>
      </c>
      <c r="J1929" s="23"/>
      <c r="K1929" s="2">
        <v>495</v>
      </c>
    </row>
    <row r="1930" spans="2:11" ht="12.75">
      <c r="B1930" s="8">
        <v>1200</v>
      </c>
      <c r="C1930" s="1" t="s">
        <v>17</v>
      </c>
      <c r="D1930" s="13" t="s">
        <v>985</v>
      </c>
      <c r="E1930" s="1" t="s">
        <v>18</v>
      </c>
      <c r="F1930" s="28" t="s">
        <v>1055</v>
      </c>
      <c r="G1930" s="28" t="s">
        <v>509</v>
      </c>
      <c r="H1930" s="5">
        <f t="shared" si="125"/>
        <v>-109550</v>
      </c>
      <c r="I1930" s="23">
        <f t="shared" si="124"/>
        <v>2.4242424242424243</v>
      </c>
      <c r="J1930" s="23"/>
      <c r="K1930" s="2">
        <v>495</v>
      </c>
    </row>
    <row r="1931" spans="2:11" ht="12.75">
      <c r="B1931" s="8">
        <v>700</v>
      </c>
      <c r="C1931" s="1" t="s">
        <v>17</v>
      </c>
      <c r="D1931" s="13" t="s">
        <v>985</v>
      </c>
      <c r="E1931" s="1" t="s">
        <v>18</v>
      </c>
      <c r="F1931" s="28" t="s">
        <v>1053</v>
      </c>
      <c r="G1931" s="28" t="s">
        <v>509</v>
      </c>
      <c r="H1931" s="5">
        <f t="shared" si="125"/>
        <v>-110250</v>
      </c>
      <c r="I1931" s="23">
        <f t="shared" si="124"/>
        <v>1.4141414141414141</v>
      </c>
      <c r="J1931" s="23"/>
      <c r="K1931" s="2">
        <v>495</v>
      </c>
    </row>
    <row r="1932" spans="2:11" ht="12.75">
      <c r="B1932" s="8">
        <v>850</v>
      </c>
      <c r="C1932" s="1" t="s">
        <v>17</v>
      </c>
      <c r="D1932" s="13" t="s">
        <v>985</v>
      </c>
      <c r="E1932" s="1" t="s">
        <v>18</v>
      </c>
      <c r="F1932" s="28" t="s">
        <v>1056</v>
      </c>
      <c r="G1932" s="28" t="s">
        <v>485</v>
      </c>
      <c r="H1932" s="5">
        <f t="shared" si="125"/>
        <v>-111100</v>
      </c>
      <c r="I1932" s="23">
        <f t="shared" si="124"/>
        <v>1.7171717171717171</v>
      </c>
      <c r="J1932" s="23"/>
      <c r="K1932" s="2">
        <v>495</v>
      </c>
    </row>
    <row r="1933" spans="2:11" ht="12.75">
      <c r="B1933" s="8">
        <v>1300</v>
      </c>
      <c r="C1933" s="1" t="s">
        <v>17</v>
      </c>
      <c r="D1933" s="13" t="s">
        <v>985</v>
      </c>
      <c r="E1933" s="1" t="s">
        <v>18</v>
      </c>
      <c r="F1933" s="28" t="s">
        <v>1053</v>
      </c>
      <c r="G1933" s="28" t="s">
        <v>485</v>
      </c>
      <c r="H1933" s="5">
        <f aca="true" t="shared" si="126" ref="H1933:H1952">H1932-B1933</f>
        <v>-112400</v>
      </c>
      <c r="I1933" s="23">
        <f t="shared" si="124"/>
        <v>2.6262626262626263</v>
      </c>
      <c r="J1933" s="23"/>
      <c r="K1933" s="2">
        <v>495</v>
      </c>
    </row>
    <row r="1934" spans="2:11" ht="12.75">
      <c r="B1934" s="8">
        <v>400</v>
      </c>
      <c r="C1934" s="1" t="s">
        <v>17</v>
      </c>
      <c r="D1934" s="13" t="s">
        <v>985</v>
      </c>
      <c r="E1934" s="1" t="s">
        <v>18</v>
      </c>
      <c r="F1934" s="28" t="s">
        <v>1055</v>
      </c>
      <c r="G1934" s="28" t="s">
        <v>510</v>
      </c>
      <c r="H1934" s="5">
        <f t="shared" si="126"/>
        <v>-112800</v>
      </c>
      <c r="I1934" s="23">
        <f t="shared" si="124"/>
        <v>0.8080808080808081</v>
      </c>
      <c r="J1934" s="23"/>
      <c r="K1934" s="2">
        <v>495</v>
      </c>
    </row>
    <row r="1935" spans="2:11" ht="12.75">
      <c r="B1935" s="8">
        <v>750</v>
      </c>
      <c r="C1935" s="1" t="s">
        <v>17</v>
      </c>
      <c r="D1935" s="13" t="s">
        <v>985</v>
      </c>
      <c r="E1935" s="1" t="s">
        <v>18</v>
      </c>
      <c r="F1935" s="28" t="s">
        <v>1056</v>
      </c>
      <c r="G1935" s="28" t="s">
        <v>510</v>
      </c>
      <c r="H1935" s="5">
        <f t="shared" si="126"/>
        <v>-113550</v>
      </c>
      <c r="I1935" s="23">
        <f t="shared" si="124"/>
        <v>1.5151515151515151</v>
      </c>
      <c r="J1935" s="23"/>
      <c r="K1935" s="2">
        <v>495</v>
      </c>
    </row>
    <row r="1936" spans="2:11" ht="12.75">
      <c r="B1936" s="8">
        <v>800</v>
      </c>
      <c r="C1936" s="1" t="s">
        <v>17</v>
      </c>
      <c r="D1936" s="13" t="s">
        <v>985</v>
      </c>
      <c r="E1936" s="1" t="s">
        <v>18</v>
      </c>
      <c r="F1936" s="28" t="s">
        <v>1053</v>
      </c>
      <c r="G1936" s="28" t="s">
        <v>510</v>
      </c>
      <c r="H1936" s="5">
        <f t="shared" si="126"/>
        <v>-114350</v>
      </c>
      <c r="I1936" s="23">
        <f t="shared" si="124"/>
        <v>1.6161616161616161</v>
      </c>
      <c r="J1936" s="23"/>
      <c r="K1936" s="2">
        <v>495</v>
      </c>
    </row>
    <row r="1937" spans="2:11" ht="12.75">
      <c r="B1937" s="8">
        <v>900</v>
      </c>
      <c r="C1937" s="1" t="s">
        <v>17</v>
      </c>
      <c r="D1937" s="13" t="s">
        <v>985</v>
      </c>
      <c r="E1937" s="1" t="s">
        <v>18</v>
      </c>
      <c r="F1937" s="28" t="s">
        <v>1056</v>
      </c>
      <c r="G1937" s="28" t="s">
        <v>256</v>
      </c>
      <c r="H1937" s="5">
        <f t="shared" si="126"/>
        <v>-115250</v>
      </c>
      <c r="I1937" s="23">
        <f t="shared" si="124"/>
        <v>1.8181818181818181</v>
      </c>
      <c r="J1937" s="23"/>
      <c r="K1937" s="2">
        <v>495</v>
      </c>
    </row>
    <row r="1938" spans="2:11" ht="12.75">
      <c r="B1938" s="8">
        <v>800</v>
      </c>
      <c r="C1938" s="1" t="s">
        <v>17</v>
      </c>
      <c r="D1938" s="13" t="s">
        <v>985</v>
      </c>
      <c r="E1938" s="1" t="s">
        <v>18</v>
      </c>
      <c r="F1938" s="28" t="s">
        <v>1056</v>
      </c>
      <c r="G1938" s="28" t="s">
        <v>256</v>
      </c>
      <c r="H1938" s="5">
        <f t="shared" si="126"/>
        <v>-116050</v>
      </c>
      <c r="I1938" s="23">
        <f t="shared" si="124"/>
        <v>1.6161616161616161</v>
      </c>
      <c r="J1938" s="23"/>
      <c r="K1938" s="2">
        <v>495</v>
      </c>
    </row>
    <row r="1939" spans="2:11" ht="12.75">
      <c r="B1939" s="8">
        <v>1150</v>
      </c>
      <c r="C1939" s="1" t="s">
        <v>17</v>
      </c>
      <c r="D1939" s="13" t="s">
        <v>985</v>
      </c>
      <c r="E1939" s="1" t="s">
        <v>18</v>
      </c>
      <c r="F1939" s="28" t="s">
        <v>1053</v>
      </c>
      <c r="G1939" s="28" t="s">
        <v>256</v>
      </c>
      <c r="H1939" s="5">
        <f t="shared" si="126"/>
        <v>-117200</v>
      </c>
      <c r="I1939" s="23">
        <f t="shared" si="124"/>
        <v>2.323232323232323</v>
      </c>
      <c r="J1939" s="23"/>
      <c r="K1939" s="2">
        <v>495</v>
      </c>
    </row>
    <row r="1940" spans="2:11" ht="12.75">
      <c r="B1940" s="8">
        <v>750</v>
      </c>
      <c r="C1940" s="1" t="s">
        <v>17</v>
      </c>
      <c r="D1940" s="13" t="s">
        <v>985</v>
      </c>
      <c r="E1940" s="1" t="s">
        <v>18</v>
      </c>
      <c r="F1940" s="28" t="s">
        <v>1056</v>
      </c>
      <c r="G1940" s="28" t="s">
        <v>260</v>
      </c>
      <c r="H1940" s="5">
        <f t="shared" si="126"/>
        <v>-117950</v>
      </c>
      <c r="I1940" s="23">
        <f t="shared" si="124"/>
        <v>1.5151515151515151</v>
      </c>
      <c r="J1940" s="23"/>
      <c r="K1940" s="2">
        <v>495</v>
      </c>
    </row>
    <row r="1941" spans="2:11" ht="12.75">
      <c r="B1941" s="8">
        <v>1700</v>
      </c>
      <c r="C1941" s="1" t="s">
        <v>17</v>
      </c>
      <c r="D1941" s="13" t="s">
        <v>985</v>
      </c>
      <c r="E1941" s="1" t="s">
        <v>18</v>
      </c>
      <c r="F1941" s="28" t="s">
        <v>1053</v>
      </c>
      <c r="G1941" s="28" t="s">
        <v>260</v>
      </c>
      <c r="H1941" s="5">
        <f t="shared" si="126"/>
        <v>-119650</v>
      </c>
      <c r="I1941" s="23">
        <f t="shared" si="124"/>
        <v>3.4343434343434343</v>
      </c>
      <c r="J1941" s="23"/>
      <c r="K1941" s="2">
        <v>495</v>
      </c>
    </row>
    <row r="1942" spans="2:11" ht="12.75">
      <c r="B1942" s="8">
        <v>1400</v>
      </c>
      <c r="C1942" s="1" t="s">
        <v>17</v>
      </c>
      <c r="D1942" s="13" t="s">
        <v>985</v>
      </c>
      <c r="E1942" s="1" t="s">
        <v>18</v>
      </c>
      <c r="F1942" s="28" t="s">
        <v>1055</v>
      </c>
      <c r="G1942" s="28" t="s">
        <v>260</v>
      </c>
      <c r="H1942" s="5">
        <f t="shared" si="126"/>
        <v>-121050</v>
      </c>
      <c r="I1942" s="23">
        <f t="shared" si="124"/>
        <v>2.8282828282828283</v>
      </c>
      <c r="J1942" s="23"/>
      <c r="K1942" s="2">
        <v>495</v>
      </c>
    </row>
    <row r="1943" spans="2:11" ht="12.75">
      <c r="B1943" s="8">
        <v>500</v>
      </c>
      <c r="C1943" s="1" t="s">
        <v>17</v>
      </c>
      <c r="D1943" s="13" t="s">
        <v>985</v>
      </c>
      <c r="E1943" s="1" t="s">
        <v>18</v>
      </c>
      <c r="F1943" s="28" t="s">
        <v>1056</v>
      </c>
      <c r="G1943" s="28" t="s">
        <v>617</v>
      </c>
      <c r="H1943" s="5">
        <f t="shared" si="126"/>
        <v>-121550</v>
      </c>
      <c r="I1943" s="23">
        <f t="shared" si="124"/>
        <v>1.0101010101010102</v>
      </c>
      <c r="J1943" s="23"/>
      <c r="K1943" s="2">
        <v>495</v>
      </c>
    </row>
    <row r="1944" spans="2:11" ht="12.75">
      <c r="B1944" s="8">
        <v>2700</v>
      </c>
      <c r="C1944" s="1" t="s">
        <v>17</v>
      </c>
      <c r="D1944" s="13" t="s">
        <v>985</v>
      </c>
      <c r="E1944" s="1" t="s">
        <v>18</v>
      </c>
      <c r="F1944" s="28" t="s">
        <v>1055</v>
      </c>
      <c r="G1944" s="28" t="s">
        <v>617</v>
      </c>
      <c r="H1944" s="5">
        <f t="shared" si="126"/>
        <v>-124250</v>
      </c>
      <c r="I1944" s="23">
        <f t="shared" si="124"/>
        <v>5.454545454545454</v>
      </c>
      <c r="J1944" s="23"/>
      <c r="K1944" s="2">
        <v>495</v>
      </c>
    </row>
    <row r="1945" spans="2:11" ht="12.75">
      <c r="B1945" s="8">
        <v>1550</v>
      </c>
      <c r="C1945" s="1" t="s">
        <v>17</v>
      </c>
      <c r="D1945" s="13" t="s">
        <v>985</v>
      </c>
      <c r="E1945" s="1" t="s">
        <v>18</v>
      </c>
      <c r="F1945" s="28" t="s">
        <v>1053</v>
      </c>
      <c r="G1945" s="28" t="s">
        <v>617</v>
      </c>
      <c r="H1945" s="5">
        <f t="shared" si="126"/>
        <v>-125800</v>
      </c>
      <c r="I1945" s="23">
        <f t="shared" si="124"/>
        <v>3.1313131313131315</v>
      </c>
      <c r="J1945" s="23"/>
      <c r="K1945" s="2">
        <v>495</v>
      </c>
    </row>
    <row r="1946" spans="2:11" ht="12.75">
      <c r="B1946" s="8">
        <v>950</v>
      </c>
      <c r="C1946" s="1" t="s">
        <v>17</v>
      </c>
      <c r="D1946" s="13" t="s">
        <v>985</v>
      </c>
      <c r="E1946" s="1" t="s">
        <v>18</v>
      </c>
      <c r="F1946" s="28" t="s">
        <v>1056</v>
      </c>
      <c r="G1946" s="28" t="s">
        <v>518</v>
      </c>
      <c r="H1946" s="5">
        <f t="shared" si="126"/>
        <v>-126750</v>
      </c>
      <c r="I1946" s="23">
        <f t="shared" si="124"/>
        <v>1.9191919191919191</v>
      </c>
      <c r="J1946" s="23"/>
      <c r="K1946" s="2">
        <v>495</v>
      </c>
    </row>
    <row r="1947" spans="2:11" ht="12.75">
      <c r="B1947" s="147">
        <v>1400</v>
      </c>
      <c r="C1947" s="1" t="s">
        <v>17</v>
      </c>
      <c r="D1947" s="13" t="s">
        <v>985</v>
      </c>
      <c r="E1947" s="1" t="s">
        <v>18</v>
      </c>
      <c r="F1947" s="28" t="s">
        <v>1055</v>
      </c>
      <c r="G1947" s="28" t="s">
        <v>518</v>
      </c>
      <c r="H1947" s="5">
        <f t="shared" si="126"/>
        <v>-128150</v>
      </c>
      <c r="I1947" s="23">
        <f t="shared" si="124"/>
        <v>2.8282828282828283</v>
      </c>
      <c r="J1947" s="23"/>
      <c r="K1947" s="2">
        <v>495</v>
      </c>
    </row>
    <row r="1948" spans="2:11" ht="12.75">
      <c r="B1948" s="147">
        <v>450</v>
      </c>
      <c r="C1948" s="1" t="s">
        <v>17</v>
      </c>
      <c r="D1948" s="13" t="s">
        <v>985</v>
      </c>
      <c r="E1948" s="1" t="s">
        <v>18</v>
      </c>
      <c r="F1948" s="28" t="s">
        <v>1056</v>
      </c>
      <c r="G1948" s="28" t="s">
        <v>622</v>
      </c>
      <c r="H1948" s="5">
        <f t="shared" si="126"/>
        <v>-128600</v>
      </c>
      <c r="I1948" s="23">
        <f aca="true" t="shared" si="127" ref="I1948:I2011">+B1948/K1948</f>
        <v>0.9090909090909091</v>
      </c>
      <c r="J1948" s="23"/>
      <c r="K1948" s="2">
        <v>495</v>
      </c>
    </row>
    <row r="1949" spans="2:11" ht="12.75">
      <c r="B1949" s="147">
        <v>2700</v>
      </c>
      <c r="C1949" s="1" t="s">
        <v>17</v>
      </c>
      <c r="D1949" s="13" t="s">
        <v>985</v>
      </c>
      <c r="E1949" s="1" t="s">
        <v>18</v>
      </c>
      <c r="F1949" s="28" t="s">
        <v>1055</v>
      </c>
      <c r="G1949" s="28" t="s">
        <v>622</v>
      </c>
      <c r="H1949" s="5">
        <f t="shared" si="126"/>
        <v>-131300</v>
      </c>
      <c r="I1949" s="23">
        <f t="shared" si="127"/>
        <v>5.454545454545454</v>
      </c>
      <c r="J1949" s="23"/>
      <c r="K1949" s="2">
        <v>495</v>
      </c>
    </row>
    <row r="1950" spans="2:11" ht="12.75">
      <c r="B1950" s="147">
        <v>800</v>
      </c>
      <c r="C1950" s="1" t="s">
        <v>17</v>
      </c>
      <c r="D1950" s="13" t="s">
        <v>985</v>
      </c>
      <c r="E1950" s="1" t="s">
        <v>18</v>
      </c>
      <c r="F1950" s="28" t="s">
        <v>1053</v>
      </c>
      <c r="G1950" s="28" t="s">
        <v>625</v>
      </c>
      <c r="H1950" s="5">
        <f t="shared" si="126"/>
        <v>-132100</v>
      </c>
      <c r="I1950" s="23">
        <f t="shared" si="127"/>
        <v>1.6161616161616161</v>
      </c>
      <c r="J1950" s="23"/>
      <c r="K1950" s="2">
        <v>495</v>
      </c>
    </row>
    <row r="1951" spans="2:11" ht="12.75">
      <c r="B1951" s="147">
        <v>1050</v>
      </c>
      <c r="C1951" s="1" t="s">
        <v>17</v>
      </c>
      <c r="D1951" s="13" t="s">
        <v>985</v>
      </c>
      <c r="E1951" s="1" t="s">
        <v>18</v>
      </c>
      <c r="F1951" s="28" t="s">
        <v>1056</v>
      </c>
      <c r="G1951" s="28" t="s">
        <v>625</v>
      </c>
      <c r="H1951" s="5">
        <f t="shared" si="126"/>
        <v>-133150</v>
      </c>
      <c r="I1951" s="23">
        <f t="shared" si="127"/>
        <v>2.121212121212121</v>
      </c>
      <c r="J1951" s="23"/>
      <c r="K1951" s="2">
        <v>495</v>
      </c>
    </row>
    <row r="1952" spans="2:11" ht="12.75">
      <c r="B1952" s="147">
        <v>2100</v>
      </c>
      <c r="C1952" s="1" t="s">
        <v>17</v>
      </c>
      <c r="D1952" s="13" t="s">
        <v>985</v>
      </c>
      <c r="E1952" s="1" t="s">
        <v>18</v>
      </c>
      <c r="F1952" s="28" t="s">
        <v>1055</v>
      </c>
      <c r="G1952" s="28" t="s">
        <v>625</v>
      </c>
      <c r="H1952" s="5">
        <f t="shared" si="126"/>
        <v>-135250</v>
      </c>
      <c r="I1952" s="23">
        <f t="shared" si="127"/>
        <v>4.242424242424242</v>
      </c>
      <c r="J1952" s="23"/>
      <c r="K1952" s="2">
        <v>495</v>
      </c>
    </row>
    <row r="1953" spans="1:11" s="47" customFormat="1" ht="12.75">
      <c r="A1953" s="12"/>
      <c r="B1953" s="50">
        <f>SUM(B1839:B1952)</f>
        <v>135250</v>
      </c>
      <c r="C1953" s="12"/>
      <c r="D1953" s="12"/>
      <c r="E1953" s="12" t="s">
        <v>18</v>
      </c>
      <c r="F1953" s="19"/>
      <c r="G1953" s="19"/>
      <c r="H1953" s="44">
        <v>0</v>
      </c>
      <c r="I1953" s="46">
        <f t="shared" si="127"/>
        <v>273.2323232323232</v>
      </c>
      <c r="J1953" s="46"/>
      <c r="K1953" s="2">
        <v>495</v>
      </c>
    </row>
    <row r="1954" spans="2:11" ht="12.75">
      <c r="B1954" s="147"/>
      <c r="C1954" s="13"/>
      <c r="D1954" s="13"/>
      <c r="E1954" s="13"/>
      <c r="G1954" s="31"/>
      <c r="H1954" s="5">
        <f>H1953-B1954</f>
        <v>0</v>
      </c>
      <c r="I1954" s="23">
        <f t="shared" si="127"/>
        <v>0</v>
      </c>
      <c r="K1954" s="2">
        <v>495</v>
      </c>
    </row>
    <row r="1955" spans="1:11" s="16" customFormat="1" ht="12.75">
      <c r="A1955" s="13"/>
      <c r="B1955" s="147"/>
      <c r="C1955" s="13"/>
      <c r="D1955" s="13"/>
      <c r="E1955" s="13"/>
      <c r="F1955" s="28"/>
      <c r="G1955" s="31"/>
      <c r="H1955" s="5">
        <f>H1954-B1955</f>
        <v>0</v>
      </c>
      <c r="I1955" s="23">
        <f t="shared" si="127"/>
        <v>0</v>
      </c>
      <c r="K1955" s="206">
        <f>+B1953-B1952-B1951-B1950-B1949-B1948-B1947</f>
        <v>126750</v>
      </c>
    </row>
    <row r="1956" spans="1:11" s="47" customFormat="1" ht="12.75">
      <c r="A1956" s="12"/>
      <c r="B1956" s="90">
        <f>B1960+B1965+B1972+B1976</f>
        <v>220000</v>
      </c>
      <c r="C1956" s="208" t="s">
        <v>150</v>
      </c>
      <c r="D1956" s="208"/>
      <c r="E1956" s="12"/>
      <c r="F1956" s="19"/>
      <c r="G1956" s="19"/>
      <c r="H1956" s="44">
        <f>H1955-B1956</f>
        <v>-220000</v>
      </c>
      <c r="I1956" s="46">
        <f t="shared" si="127"/>
        <v>444.44444444444446</v>
      </c>
      <c r="J1956" s="46"/>
      <c r="K1956" s="2">
        <v>495</v>
      </c>
    </row>
    <row r="1957" spans="1:11" s="16" customFormat="1" ht="12.75">
      <c r="A1957" s="13"/>
      <c r="B1957" s="147"/>
      <c r="C1957" s="13"/>
      <c r="D1957" s="13"/>
      <c r="E1957" s="13"/>
      <c r="F1957" s="31"/>
      <c r="G1957" s="31"/>
      <c r="H1957" s="5">
        <v>0</v>
      </c>
      <c r="I1957" s="23">
        <f t="shared" si="127"/>
        <v>0</v>
      </c>
      <c r="J1957" s="42"/>
      <c r="K1957" s="2">
        <v>495</v>
      </c>
    </row>
    <row r="1958" spans="1:11" s="16" customFormat="1" ht="12.75">
      <c r="A1958" s="13"/>
      <c r="B1958" s="147"/>
      <c r="C1958" s="13"/>
      <c r="D1958" s="13"/>
      <c r="E1958" s="13"/>
      <c r="F1958" s="31"/>
      <c r="G1958" s="31"/>
      <c r="H1958" s="5">
        <f>H1957-B1958</f>
        <v>0</v>
      </c>
      <c r="I1958" s="23">
        <f t="shared" si="127"/>
        <v>0</v>
      </c>
      <c r="J1958" s="42"/>
      <c r="K1958" s="2">
        <v>495</v>
      </c>
    </row>
    <row r="1959" spans="1:11" s="16" customFormat="1" ht="12.75">
      <c r="A1959" s="1"/>
      <c r="B1959" s="147">
        <v>5000</v>
      </c>
      <c r="C1959" s="13" t="s">
        <v>1074</v>
      </c>
      <c r="D1959" s="13" t="s">
        <v>985</v>
      </c>
      <c r="E1959" s="13" t="s">
        <v>151</v>
      </c>
      <c r="F1959" s="31" t="s">
        <v>1069</v>
      </c>
      <c r="G1959" s="31" t="s">
        <v>356</v>
      </c>
      <c r="H1959" s="5">
        <f>H1958-B1959</f>
        <v>-5000</v>
      </c>
      <c r="I1959" s="23">
        <f t="shared" si="127"/>
        <v>10.1010101010101</v>
      </c>
      <c r="J1959" s="23"/>
      <c r="K1959" s="2">
        <v>495</v>
      </c>
    </row>
    <row r="1960" spans="1:11" s="47" customFormat="1" ht="12.75">
      <c r="A1960" s="12"/>
      <c r="B1960" s="90">
        <f>SUM(B1959)</f>
        <v>5000</v>
      </c>
      <c r="C1960" s="12"/>
      <c r="D1960" s="12"/>
      <c r="E1960" s="12" t="s">
        <v>151</v>
      </c>
      <c r="F1960" s="19"/>
      <c r="G1960" s="19"/>
      <c r="H1960" s="44">
        <v>0</v>
      </c>
      <c r="I1960" s="46">
        <f t="shared" si="127"/>
        <v>10.1010101010101</v>
      </c>
      <c r="J1960" s="46"/>
      <c r="K1960" s="2">
        <v>495</v>
      </c>
    </row>
    <row r="1961" spans="1:11" s="16" customFormat="1" ht="12.75">
      <c r="A1961" s="13"/>
      <c r="B1961" s="147"/>
      <c r="C1961" s="13"/>
      <c r="D1961" s="13"/>
      <c r="E1961" s="13"/>
      <c r="F1961" s="31"/>
      <c r="G1961" s="31"/>
      <c r="H1961" s="5">
        <f>H1960-B1961</f>
        <v>0</v>
      </c>
      <c r="I1961" s="23">
        <f t="shared" si="127"/>
        <v>0</v>
      </c>
      <c r="J1961" s="42"/>
      <c r="K1961" s="2">
        <v>495</v>
      </c>
    </row>
    <row r="1962" spans="1:11" s="16" customFormat="1" ht="12.75">
      <c r="A1962" s="13"/>
      <c r="B1962" s="147"/>
      <c r="C1962" s="13"/>
      <c r="D1962" s="13"/>
      <c r="E1962" s="13"/>
      <c r="F1962" s="31"/>
      <c r="G1962" s="31"/>
      <c r="H1962" s="5">
        <f>H1961-B1962</f>
        <v>0</v>
      </c>
      <c r="I1962" s="23">
        <f t="shared" si="127"/>
        <v>0</v>
      </c>
      <c r="J1962" s="42"/>
      <c r="K1962" s="2">
        <v>495</v>
      </c>
    </row>
    <row r="1963" spans="1:11" s="16" customFormat="1" ht="12.75">
      <c r="A1963" s="1"/>
      <c r="B1963" s="147">
        <v>40000</v>
      </c>
      <c r="C1963" s="13" t="s">
        <v>1075</v>
      </c>
      <c r="D1963" s="13" t="s">
        <v>985</v>
      </c>
      <c r="E1963" s="13" t="s">
        <v>152</v>
      </c>
      <c r="F1963" s="31" t="s">
        <v>1069</v>
      </c>
      <c r="G1963" s="31" t="s">
        <v>510</v>
      </c>
      <c r="H1963" s="5">
        <f>H1962-B1963</f>
        <v>-40000</v>
      </c>
      <c r="I1963" s="23">
        <f t="shared" si="127"/>
        <v>80.8080808080808</v>
      </c>
      <c r="J1963" s="23"/>
      <c r="K1963" s="2">
        <v>495</v>
      </c>
    </row>
    <row r="1964" spans="1:11" s="47" customFormat="1" ht="12.75">
      <c r="A1964" s="1"/>
      <c r="B1964" s="147">
        <v>40000</v>
      </c>
      <c r="C1964" s="13" t="s">
        <v>1075</v>
      </c>
      <c r="D1964" s="13" t="s">
        <v>985</v>
      </c>
      <c r="E1964" s="13" t="s">
        <v>152</v>
      </c>
      <c r="F1964" s="31" t="s">
        <v>1069</v>
      </c>
      <c r="G1964" s="31" t="s">
        <v>12</v>
      </c>
      <c r="H1964" s="5">
        <f>H1963-B1964</f>
        <v>-80000</v>
      </c>
      <c r="I1964" s="23">
        <f t="shared" si="127"/>
        <v>80.8080808080808</v>
      </c>
      <c r="J1964" s="23"/>
      <c r="K1964" s="2">
        <v>495</v>
      </c>
    </row>
    <row r="1965" spans="1:11" s="47" customFormat="1" ht="12.75">
      <c r="A1965" s="12"/>
      <c r="B1965" s="90">
        <f>SUM(B1963:B1964)</f>
        <v>80000</v>
      </c>
      <c r="C1965" s="12"/>
      <c r="D1965" s="12"/>
      <c r="E1965" s="12" t="s">
        <v>152</v>
      </c>
      <c r="F1965" s="19"/>
      <c r="G1965" s="19"/>
      <c r="H1965" s="44">
        <v>0</v>
      </c>
      <c r="I1965" s="46">
        <f t="shared" si="127"/>
        <v>161.6161616161616</v>
      </c>
      <c r="J1965" s="46"/>
      <c r="K1965" s="2">
        <v>495</v>
      </c>
    </row>
    <row r="1966" spans="1:11" s="16" customFormat="1" ht="12.75">
      <c r="A1966" s="13"/>
      <c r="B1966" s="147"/>
      <c r="C1966" s="13"/>
      <c r="D1966" s="13"/>
      <c r="E1966" s="13"/>
      <c r="F1966" s="31"/>
      <c r="G1966" s="31"/>
      <c r="H1966" s="5">
        <f aca="true" t="shared" si="128" ref="H1966:H1971">H1965-B1966</f>
        <v>0</v>
      </c>
      <c r="I1966" s="23">
        <f t="shared" si="127"/>
        <v>0</v>
      </c>
      <c r="J1966" s="42"/>
      <c r="K1966" s="2">
        <v>495</v>
      </c>
    </row>
    <row r="1967" spans="1:11" s="16" customFormat="1" ht="12.75">
      <c r="A1967" s="13"/>
      <c r="B1967" s="147"/>
      <c r="C1967" s="13"/>
      <c r="D1967" s="13"/>
      <c r="E1967" s="13"/>
      <c r="F1967" s="31"/>
      <c r="G1967" s="31"/>
      <c r="H1967" s="5">
        <f t="shared" si="128"/>
        <v>0</v>
      </c>
      <c r="I1967" s="23">
        <f t="shared" si="127"/>
        <v>0</v>
      </c>
      <c r="J1967" s="42"/>
      <c r="K1967" s="2">
        <v>495</v>
      </c>
    </row>
    <row r="1968" spans="1:11" s="16" customFormat="1" ht="12.75">
      <c r="A1968" s="1"/>
      <c r="B1968" s="147">
        <v>10000</v>
      </c>
      <c r="C1968" s="13" t="s">
        <v>1076</v>
      </c>
      <c r="D1968" s="13" t="s">
        <v>985</v>
      </c>
      <c r="E1968" s="13" t="s">
        <v>153</v>
      </c>
      <c r="F1968" s="31" t="s">
        <v>1069</v>
      </c>
      <c r="G1968" s="31" t="s">
        <v>11</v>
      </c>
      <c r="H1968" s="5">
        <f t="shared" si="128"/>
        <v>-10000</v>
      </c>
      <c r="I1968" s="23">
        <f t="shared" si="127"/>
        <v>20.2020202020202</v>
      </c>
      <c r="J1968" s="23"/>
      <c r="K1968" s="2">
        <v>495</v>
      </c>
    </row>
    <row r="1969" spans="1:11" s="16" customFormat="1" ht="12.75">
      <c r="A1969" s="1"/>
      <c r="B1969" s="147">
        <v>40000</v>
      </c>
      <c r="C1969" s="13" t="s">
        <v>1075</v>
      </c>
      <c r="D1969" s="13" t="s">
        <v>985</v>
      </c>
      <c r="E1969" s="13" t="s">
        <v>153</v>
      </c>
      <c r="F1969" s="31" t="s">
        <v>1069</v>
      </c>
      <c r="G1969" s="31" t="s">
        <v>354</v>
      </c>
      <c r="H1969" s="5">
        <f t="shared" si="128"/>
        <v>-50000</v>
      </c>
      <c r="I1969" s="23">
        <f t="shared" si="127"/>
        <v>80.8080808080808</v>
      </c>
      <c r="J1969" s="23"/>
      <c r="K1969" s="2">
        <v>495</v>
      </c>
    </row>
    <row r="1970" spans="1:11" s="16" customFormat="1" ht="12.75">
      <c r="A1970" s="1"/>
      <c r="B1970" s="147">
        <v>40000</v>
      </c>
      <c r="C1970" s="13" t="s">
        <v>1077</v>
      </c>
      <c r="D1970" s="13" t="s">
        <v>985</v>
      </c>
      <c r="E1970" s="13" t="s">
        <v>153</v>
      </c>
      <c r="F1970" s="31" t="s">
        <v>1069</v>
      </c>
      <c r="G1970" s="31" t="s">
        <v>509</v>
      </c>
      <c r="H1970" s="5">
        <f t="shared" si="128"/>
        <v>-90000</v>
      </c>
      <c r="I1970" s="23">
        <f t="shared" si="127"/>
        <v>80.8080808080808</v>
      </c>
      <c r="J1970" s="23"/>
      <c r="K1970" s="2">
        <v>495</v>
      </c>
    </row>
    <row r="1971" spans="1:11" s="16" customFormat="1" ht="12.75">
      <c r="A1971" s="1"/>
      <c r="B1971" s="147">
        <v>40000</v>
      </c>
      <c r="C1971" s="13" t="s">
        <v>1077</v>
      </c>
      <c r="D1971" s="13" t="s">
        <v>985</v>
      </c>
      <c r="E1971" s="13" t="s">
        <v>153</v>
      </c>
      <c r="F1971" s="31" t="s">
        <v>1069</v>
      </c>
      <c r="G1971" s="31" t="s">
        <v>485</v>
      </c>
      <c r="H1971" s="5">
        <f t="shared" si="128"/>
        <v>-130000</v>
      </c>
      <c r="I1971" s="23">
        <f t="shared" si="127"/>
        <v>80.8080808080808</v>
      </c>
      <c r="J1971" s="23"/>
      <c r="K1971" s="2">
        <v>495</v>
      </c>
    </row>
    <row r="1972" spans="1:11" s="47" customFormat="1" ht="12.75">
      <c r="A1972" s="12"/>
      <c r="B1972" s="90">
        <f>SUM(B1968:B1971)</f>
        <v>130000</v>
      </c>
      <c r="C1972" s="12"/>
      <c r="D1972" s="12"/>
      <c r="E1972" s="12" t="s">
        <v>153</v>
      </c>
      <c r="F1972" s="19"/>
      <c r="G1972" s="19"/>
      <c r="H1972" s="44">
        <v>0</v>
      </c>
      <c r="I1972" s="46">
        <f t="shared" si="127"/>
        <v>262.62626262626264</v>
      </c>
      <c r="J1972" s="46"/>
      <c r="K1972" s="2">
        <v>495</v>
      </c>
    </row>
    <row r="1973" spans="1:11" s="16" customFormat="1" ht="12.75">
      <c r="A1973" s="13"/>
      <c r="B1973" s="147"/>
      <c r="C1973" s="13"/>
      <c r="D1973" s="13"/>
      <c r="E1973" s="13"/>
      <c r="F1973" s="31"/>
      <c r="G1973" s="31"/>
      <c r="H1973" s="5">
        <f>H1972-B1973</f>
        <v>0</v>
      </c>
      <c r="I1973" s="23">
        <f t="shared" si="127"/>
        <v>0</v>
      </c>
      <c r="J1973" s="42"/>
      <c r="K1973" s="2">
        <v>495</v>
      </c>
    </row>
    <row r="1974" spans="1:11" s="16" customFormat="1" ht="12.75">
      <c r="A1974" s="13"/>
      <c r="B1974" s="147"/>
      <c r="C1974" s="13"/>
      <c r="D1974" s="13"/>
      <c r="E1974" s="13"/>
      <c r="F1974" s="31"/>
      <c r="G1974" s="31"/>
      <c r="H1974" s="5">
        <f>H1973-B1974</f>
        <v>0</v>
      </c>
      <c r="I1974" s="23">
        <f t="shared" si="127"/>
        <v>0</v>
      </c>
      <c r="J1974" s="42"/>
      <c r="K1974" s="2">
        <v>495</v>
      </c>
    </row>
    <row r="1975" spans="1:11" s="16" customFormat="1" ht="12.75">
      <c r="A1975" s="1"/>
      <c r="B1975" s="147">
        <v>5000</v>
      </c>
      <c r="C1975" s="13" t="s">
        <v>1074</v>
      </c>
      <c r="D1975" s="13" t="s">
        <v>985</v>
      </c>
      <c r="E1975" s="13" t="s">
        <v>154</v>
      </c>
      <c r="F1975" s="31" t="s">
        <v>1069</v>
      </c>
      <c r="G1975" s="31" t="s">
        <v>356</v>
      </c>
      <c r="H1975" s="5">
        <f>H1974-B1975</f>
        <v>-5000</v>
      </c>
      <c r="I1975" s="23">
        <f t="shared" si="127"/>
        <v>10.1010101010101</v>
      </c>
      <c r="J1975" s="23"/>
      <c r="K1975" s="2">
        <v>495</v>
      </c>
    </row>
    <row r="1976" spans="1:11" s="47" customFormat="1" ht="12.75">
      <c r="A1976" s="12"/>
      <c r="B1976" s="90">
        <f>SUM(B1975)</f>
        <v>5000</v>
      </c>
      <c r="C1976" s="12"/>
      <c r="D1976" s="12"/>
      <c r="E1976" s="12" t="s">
        <v>154</v>
      </c>
      <c r="F1976" s="19"/>
      <c r="G1976" s="19"/>
      <c r="H1976" s="44">
        <v>0</v>
      </c>
      <c r="I1976" s="46">
        <f t="shared" si="127"/>
        <v>10.1010101010101</v>
      </c>
      <c r="J1976" s="46"/>
      <c r="K1976" s="2">
        <v>495</v>
      </c>
    </row>
    <row r="1977" spans="2:11" ht="12.75">
      <c r="B1977" s="89"/>
      <c r="H1977" s="5">
        <f>H1976-B1977</f>
        <v>0</v>
      </c>
      <c r="I1977" s="23">
        <f t="shared" si="127"/>
        <v>0</v>
      </c>
      <c r="K1977" s="2">
        <v>495</v>
      </c>
    </row>
    <row r="1978" spans="2:11" ht="12.75">
      <c r="B1978" s="89"/>
      <c r="H1978" s="5">
        <f>H1977-B1978</f>
        <v>0</v>
      </c>
      <c r="I1978" s="23">
        <f t="shared" si="127"/>
        <v>0</v>
      </c>
      <c r="K1978" s="2">
        <v>495</v>
      </c>
    </row>
    <row r="1979" spans="1:11" s="47" customFormat="1" ht="12.75">
      <c r="A1979" s="12"/>
      <c r="B1979" s="90">
        <f>B1984+B1988+B2002+B2006</f>
        <v>455000</v>
      </c>
      <c r="C1979" s="208" t="s">
        <v>155</v>
      </c>
      <c r="D1979" s="12"/>
      <c r="E1979" s="12"/>
      <c r="F1979" s="19"/>
      <c r="G1979" s="19"/>
      <c r="H1979" s="44">
        <f>H1978-B1979</f>
        <v>-455000</v>
      </c>
      <c r="I1979" s="46">
        <f t="shared" si="127"/>
        <v>919.1919191919192</v>
      </c>
      <c r="J1979" s="46"/>
      <c r="K1979" s="2">
        <v>495</v>
      </c>
    </row>
    <row r="1980" spans="1:11" s="16" customFormat="1" ht="12.75">
      <c r="A1980" s="13"/>
      <c r="B1980" s="147"/>
      <c r="C1980" s="13"/>
      <c r="D1980" s="13"/>
      <c r="E1980" s="13"/>
      <c r="F1980" s="31"/>
      <c r="G1980" s="31"/>
      <c r="H1980" s="30">
        <v>0</v>
      </c>
      <c r="I1980" s="23">
        <f t="shared" si="127"/>
        <v>0</v>
      </c>
      <c r="J1980" s="42"/>
      <c r="K1980" s="2">
        <v>495</v>
      </c>
    </row>
    <row r="1981" spans="1:11" s="16" customFormat="1" ht="12.75">
      <c r="A1981" s="13"/>
      <c r="B1981" s="147"/>
      <c r="C1981" s="13"/>
      <c r="D1981" s="13"/>
      <c r="E1981" s="13"/>
      <c r="F1981" s="31"/>
      <c r="G1981" s="31"/>
      <c r="H1981" s="30">
        <f>H1980-B1981</f>
        <v>0</v>
      </c>
      <c r="I1981" s="23">
        <f t="shared" si="127"/>
        <v>0</v>
      </c>
      <c r="J1981" s="42"/>
      <c r="K1981" s="2">
        <v>495</v>
      </c>
    </row>
    <row r="1982" spans="1:11" s="16" customFormat="1" ht="12.75">
      <c r="A1982" s="1"/>
      <c r="B1982" s="147">
        <v>5000</v>
      </c>
      <c r="C1982" s="13" t="s">
        <v>1078</v>
      </c>
      <c r="D1982" s="13" t="s">
        <v>985</v>
      </c>
      <c r="E1982" s="13" t="s">
        <v>1079</v>
      </c>
      <c r="F1982" s="31" t="s">
        <v>1080</v>
      </c>
      <c r="G1982" s="31" t="s">
        <v>622</v>
      </c>
      <c r="H1982" s="30">
        <f>H1981-B1982</f>
        <v>-5000</v>
      </c>
      <c r="I1982" s="23">
        <f t="shared" si="127"/>
        <v>10.1010101010101</v>
      </c>
      <c r="J1982" s="42"/>
      <c r="K1982" s="2">
        <v>495</v>
      </c>
    </row>
    <row r="1983" spans="1:11" s="16" customFormat="1" ht="12.75">
      <c r="A1983" s="1"/>
      <c r="B1983" s="147">
        <v>5000</v>
      </c>
      <c r="C1983" s="13" t="s">
        <v>1078</v>
      </c>
      <c r="D1983" s="13" t="s">
        <v>985</v>
      </c>
      <c r="E1983" s="13" t="s">
        <v>1081</v>
      </c>
      <c r="F1983" s="31" t="s">
        <v>1082</v>
      </c>
      <c r="G1983" s="31" t="s">
        <v>12</v>
      </c>
      <c r="H1983" s="30">
        <f>H1982-B1983</f>
        <v>-10000</v>
      </c>
      <c r="I1983" s="23">
        <f t="shared" si="127"/>
        <v>10.1010101010101</v>
      </c>
      <c r="J1983" s="42"/>
      <c r="K1983" s="2">
        <v>495</v>
      </c>
    </row>
    <row r="1984" spans="1:11" s="47" customFormat="1" ht="12.75">
      <c r="A1984" s="12"/>
      <c r="B1984" s="90">
        <f>SUM(B1982:B1983)</f>
        <v>10000</v>
      </c>
      <c r="C1984" s="12" t="s">
        <v>155</v>
      </c>
      <c r="D1984" s="12"/>
      <c r="E1984" s="12"/>
      <c r="F1984" s="19"/>
      <c r="G1984" s="19"/>
      <c r="H1984" s="44">
        <v>0</v>
      </c>
      <c r="I1984" s="46">
        <f t="shared" si="127"/>
        <v>20.2020202020202</v>
      </c>
      <c r="J1984" s="46"/>
      <c r="K1984" s="2">
        <v>495</v>
      </c>
    </row>
    <row r="1985" spans="1:11" s="16" customFormat="1" ht="12.75">
      <c r="A1985" s="1"/>
      <c r="B1985" s="147"/>
      <c r="C1985" s="13"/>
      <c r="D1985" s="13"/>
      <c r="E1985" s="13"/>
      <c r="F1985" s="31"/>
      <c r="G1985" s="31"/>
      <c r="H1985" s="30">
        <f>H1984-B1985</f>
        <v>0</v>
      </c>
      <c r="I1985" s="23">
        <f t="shared" si="127"/>
        <v>0</v>
      </c>
      <c r="J1985" s="42"/>
      <c r="K1985" s="2">
        <v>495</v>
      </c>
    </row>
    <row r="1986" spans="1:11" s="16" customFormat="1" ht="12.75">
      <c r="A1986" s="1"/>
      <c r="B1986" s="147"/>
      <c r="C1986" s="13"/>
      <c r="D1986" s="13"/>
      <c r="E1986" s="13"/>
      <c r="F1986" s="31"/>
      <c r="G1986" s="31"/>
      <c r="H1986" s="30">
        <f>H1985-B1986</f>
        <v>0</v>
      </c>
      <c r="I1986" s="23">
        <f t="shared" si="127"/>
        <v>0</v>
      </c>
      <c r="J1986" s="42"/>
      <c r="K1986" s="2">
        <v>495</v>
      </c>
    </row>
    <row r="1987" spans="1:11" s="47" customFormat="1" ht="12.75">
      <c r="A1987" s="1"/>
      <c r="B1987" s="147">
        <v>5000</v>
      </c>
      <c r="C1987" s="13" t="s">
        <v>1083</v>
      </c>
      <c r="D1987" s="13" t="s">
        <v>985</v>
      </c>
      <c r="E1987" s="13" t="s">
        <v>1084</v>
      </c>
      <c r="F1987" s="31" t="s">
        <v>1085</v>
      </c>
      <c r="G1987" s="31" t="s">
        <v>510</v>
      </c>
      <c r="H1987" s="30">
        <f>H1986-B1987</f>
        <v>-5000</v>
      </c>
      <c r="I1987" s="23">
        <f t="shared" si="127"/>
        <v>10.1010101010101</v>
      </c>
      <c r="J1987" s="23"/>
      <c r="K1987" s="2">
        <v>495</v>
      </c>
    </row>
    <row r="1988" spans="1:11" s="47" customFormat="1" ht="12.75">
      <c r="A1988" s="12"/>
      <c r="B1988" s="90">
        <f>SUM(B1987)</f>
        <v>5000</v>
      </c>
      <c r="C1988" s="12" t="s">
        <v>155</v>
      </c>
      <c r="D1988" s="12"/>
      <c r="E1988" s="12"/>
      <c r="F1988" s="19"/>
      <c r="G1988" s="19"/>
      <c r="H1988" s="44">
        <v>0</v>
      </c>
      <c r="I1988" s="46">
        <f t="shared" si="127"/>
        <v>10.1010101010101</v>
      </c>
      <c r="J1988" s="46"/>
      <c r="K1988" s="2">
        <v>495</v>
      </c>
    </row>
    <row r="1989" spans="2:11" ht="12.75">
      <c r="B1989" s="89"/>
      <c r="H1989" s="5">
        <f aca="true" t="shared" si="129" ref="H1989:H2002">H1988-B1989</f>
        <v>0</v>
      </c>
      <c r="I1989" s="23">
        <f t="shared" si="127"/>
        <v>0</v>
      </c>
      <c r="J1989" s="23"/>
      <c r="K1989" s="2">
        <v>495</v>
      </c>
    </row>
    <row r="1990" spans="2:11" ht="12.75">
      <c r="B1990" s="89"/>
      <c r="E1990" s="13"/>
      <c r="H1990" s="5">
        <f t="shared" si="129"/>
        <v>0</v>
      </c>
      <c r="I1990" s="23">
        <f t="shared" si="127"/>
        <v>0</v>
      </c>
      <c r="K1990" s="2">
        <v>495</v>
      </c>
    </row>
    <row r="1991" spans="1:11" s="16" customFormat="1" ht="12.75">
      <c r="A1991" s="1"/>
      <c r="B1991" s="89">
        <v>180000</v>
      </c>
      <c r="C1991" s="1" t="s">
        <v>1086</v>
      </c>
      <c r="D1991" s="13" t="s">
        <v>111</v>
      </c>
      <c r="E1991" s="13" t="s">
        <v>1087</v>
      </c>
      <c r="F1991" s="28" t="s">
        <v>1088</v>
      </c>
      <c r="G1991" s="28" t="s">
        <v>251</v>
      </c>
      <c r="H1991" s="5">
        <f t="shared" si="129"/>
        <v>-180000</v>
      </c>
      <c r="I1991" s="23">
        <f t="shared" si="127"/>
        <v>363.6363636363636</v>
      </c>
      <c r="J1991" s="23"/>
      <c r="K1991" s="2">
        <v>495</v>
      </c>
    </row>
    <row r="1992" spans="1:11" s="16" customFormat="1" ht="12.75">
      <c r="A1992" s="1"/>
      <c r="B1992" s="147">
        <v>20000</v>
      </c>
      <c r="C1992" s="13" t="s">
        <v>1089</v>
      </c>
      <c r="D1992" s="13" t="s">
        <v>111</v>
      </c>
      <c r="E1992" s="36" t="s">
        <v>1090</v>
      </c>
      <c r="F1992" s="28" t="s">
        <v>1091</v>
      </c>
      <c r="G1992" s="37" t="s">
        <v>10</v>
      </c>
      <c r="H1992" s="5">
        <f t="shared" si="129"/>
        <v>-200000</v>
      </c>
      <c r="I1992" s="23">
        <f t="shared" si="127"/>
        <v>40.4040404040404</v>
      </c>
      <c r="J1992" s="23"/>
      <c r="K1992" s="2">
        <v>495</v>
      </c>
    </row>
    <row r="1993" spans="1:11" s="16" customFormat="1" ht="12.75">
      <c r="A1993" s="1"/>
      <c r="B1993" s="147">
        <v>20000</v>
      </c>
      <c r="C1993" s="13" t="s">
        <v>1089</v>
      </c>
      <c r="D1993" s="13" t="s">
        <v>111</v>
      </c>
      <c r="E1993" s="36" t="s">
        <v>1090</v>
      </c>
      <c r="F1993" s="28" t="s">
        <v>1091</v>
      </c>
      <c r="G1993" s="37" t="s">
        <v>10</v>
      </c>
      <c r="H1993" s="5">
        <f t="shared" si="129"/>
        <v>-220000</v>
      </c>
      <c r="I1993" s="23">
        <f t="shared" si="127"/>
        <v>40.4040404040404</v>
      </c>
      <c r="J1993" s="23"/>
      <c r="K1993" s="2">
        <v>495</v>
      </c>
    </row>
    <row r="1994" spans="2:11" ht="12.75">
      <c r="B1994" s="89">
        <v>2600</v>
      </c>
      <c r="C1994" s="1" t="s">
        <v>1092</v>
      </c>
      <c r="D1994" s="13" t="s">
        <v>111</v>
      </c>
      <c r="E1994" s="1" t="s">
        <v>1090</v>
      </c>
      <c r="F1994" s="28" t="s">
        <v>1063</v>
      </c>
      <c r="G1994" s="28" t="s">
        <v>1093</v>
      </c>
      <c r="H1994" s="30">
        <f t="shared" si="129"/>
        <v>-222600</v>
      </c>
      <c r="I1994" s="23">
        <f t="shared" si="127"/>
        <v>5.252525252525253</v>
      </c>
      <c r="K1994" s="2">
        <v>495</v>
      </c>
    </row>
    <row r="1995" spans="2:11" ht="12.75">
      <c r="B1995" s="273">
        <v>2400</v>
      </c>
      <c r="C1995" s="39" t="s">
        <v>1094</v>
      </c>
      <c r="D1995" s="13" t="s">
        <v>111</v>
      </c>
      <c r="E1995" s="39" t="s">
        <v>1095</v>
      </c>
      <c r="F1995" s="28" t="s">
        <v>1096</v>
      </c>
      <c r="G1995" s="28" t="s">
        <v>14</v>
      </c>
      <c r="H1995" s="5">
        <f t="shared" si="129"/>
        <v>-225000</v>
      </c>
      <c r="I1995" s="23">
        <f t="shared" si="127"/>
        <v>4.848484848484849</v>
      </c>
      <c r="K1995" s="2">
        <v>495</v>
      </c>
    </row>
    <row r="1996" spans="2:11" ht="12.75">
      <c r="B1996" s="89">
        <v>2400</v>
      </c>
      <c r="C1996" s="1" t="s">
        <v>1097</v>
      </c>
      <c r="D1996" s="13" t="s">
        <v>111</v>
      </c>
      <c r="E1996" s="1" t="s">
        <v>1095</v>
      </c>
      <c r="F1996" s="28" t="s">
        <v>1098</v>
      </c>
      <c r="G1996" s="28" t="s">
        <v>1099</v>
      </c>
      <c r="H1996" s="5">
        <f t="shared" si="129"/>
        <v>-227400</v>
      </c>
      <c r="I1996" s="23">
        <f t="shared" si="127"/>
        <v>4.848484848484849</v>
      </c>
      <c r="K1996" s="2">
        <v>495</v>
      </c>
    </row>
    <row r="1997" spans="2:11" ht="12.75">
      <c r="B1997" s="89">
        <v>5700</v>
      </c>
      <c r="C1997" s="1" t="s">
        <v>1100</v>
      </c>
      <c r="D1997" s="13" t="s">
        <v>111</v>
      </c>
      <c r="E1997" s="1" t="s">
        <v>1095</v>
      </c>
      <c r="F1997" s="28" t="s">
        <v>1060</v>
      </c>
      <c r="G1997" s="28" t="s">
        <v>1101</v>
      </c>
      <c r="H1997" s="5">
        <f t="shared" si="129"/>
        <v>-233100</v>
      </c>
      <c r="I1997" s="23">
        <f t="shared" si="127"/>
        <v>11.515151515151516</v>
      </c>
      <c r="K1997" s="2">
        <v>495</v>
      </c>
    </row>
    <row r="1998" spans="2:11" ht="12.75">
      <c r="B1998" s="89">
        <v>70000</v>
      </c>
      <c r="C1998" s="1" t="s">
        <v>1102</v>
      </c>
      <c r="D1998" s="13" t="s">
        <v>111</v>
      </c>
      <c r="E1998" s="1" t="s">
        <v>1095</v>
      </c>
      <c r="F1998" s="28" t="s">
        <v>1103</v>
      </c>
      <c r="G1998" s="28" t="s">
        <v>1104</v>
      </c>
      <c r="H1998" s="30">
        <f t="shared" si="129"/>
        <v>-303100</v>
      </c>
      <c r="I1998" s="23">
        <f t="shared" si="127"/>
        <v>141.41414141414143</v>
      </c>
      <c r="K1998" s="2">
        <v>495</v>
      </c>
    </row>
    <row r="1999" spans="2:11" ht="12.75">
      <c r="B1999" s="89">
        <v>2400</v>
      </c>
      <c r="C1999" s="1" t="s">
        <v>1094</v>
      </c>
      <c r="D1999" s="13" t="s">
        <v>111</v>
      </c>
      <c r="E1999" s="1" t="s">
        <v>1105</v>
      </c>
      <c r="F1999" s="28" t="s">
        <v>1106</v>
      </c>
      <c r="G1999" s="28" t="s">
        <v>333</v>
      </c>
      <c r="H1999" s="30">
        <f t="shared" si="129"/>
        <v>-305500</v>
      </c>
      <c r="I1999" s="23">
        <f t="shared" si="127"/>
        <v>4.848484848484849</v>
      </c>
      <c r="K1999" s="2">
        <v>495</v>
      </c>
    </row>
    <row r="2000" spans="2:11" ht="12.75">
      <c r="B2000" s="89">
        <v>4500</v>
      </c>
      <c r="C2000" s="1" t="s">
        <v>1107</v>
      </c>
      <c r="D2000" s="13" t="s">
        <v>111</v>
      </c>
      <c r="E2000" s="1" t="s">
        <v>1105</v>
      </c>
      <c r="F2000" s="28" t="s">
        <v>1066</v>
      </c>
      <c r="G2000" s="28" t="s">
        <v>1108</v>
      </c>
      <c r="H2000" s="30">
        <f t="shared" si="129"/>
        <v>-310000</v>
      </c>
      <c r="I2000" s="23">
        <f t="shared" si="127"/>
        <v>9.090909090909092</v>
      </c>
      <c r="K2000" s="2">
        <v>495</v>
      </c>
    </row>
    <row r="2001" spans="1:11" s="16" customFormat="1" ht="12.75">
      <c r="A2001" s="13"/>
      <c r="B2001" s="147">
        <v>70000</v>
      </c>
      <c r="C2001" s="13" t="s">
        <v>1109</v>
      </c>
      <c r="D2001" s="13" t="s">
        <v>111</v>
      </c>
      <c r="E2001" s="13" t="s">
        <v>1105</v>
      </c>
      <c r="F2001" s="31" t="s">
        <v>1110</v>
      </c>
      <c r="G2001" s="31" t="s">
        <v>1111</v>
      </c>
      <c r="H2001" s="30">
        <f t="shared" si="129"/>
        <v>-380000</v>
      </c>
      <c r="I2001" s="23">
        <f t="shared" si="127"/>
        <v>141.41414141414143</v>
      </c>
      <c r="K2001" s="43">
        <v>495</v>
      </c>
    </row>
    <row r="2002" spans="1:11" s="47" customFormat="1" ht="12.75">
      <c r="A2002" s="12"/>
      <c r="B2002" s="90">
        <f>SUM(B1991:B2001)</f>
        <v>380000</v>
      </c>
      <c r="C2002" s="58" t="s">
        <v>241</v>
      </c>
      <c r="D2002" s="12"/>
      <c r="E2002" s="12" t="s">
        <v>242</v>
      </c>
      <c r="F2002" s="19"/>
      <c r="G2002" s="19"/>
      <c r="H2002" s="44">
        <f t="shared" si="129"/>
        <v>-760000</v>
      </c>
      <c r="I2002" s="46">
        <f t="shared" si="127"/>
        <v>767.6767676767677</v>
      </c>
      <c r="J2002" s="46"/>
      <c r="K2002" s="48">
        <v>495</v>
      </c>
    </row>
    <row r="2003" spans="2:11" ht="12.75">
      <c r="B2003" s="89"/>
      <c r="D2003" s="13"/>
      <c r="H2003" s="30">
        <v>0</v>
      </c>
      <c r="I2003" s="23">
        <f t="shared" si="127"/>
        <v>0</v>
      </c>
      <c r="J2003" s="23"/>
      <c r="K2003" s="2">
        <v>495</v>
      </c>
    </row>
    <row r="2004" spans="2:11" ht="12.75">
      <c r="B2004" s="147"/>
      <c r="C2004" s="13"/>
      <c r="D2004" s="13"/>
      <c r="E2004" s="13"/>
      <c r="F2004" s="31"/>
      <c r="G2004" s="31"/>
      <c r="H2004" s="30">
        <f>H2003-B2004</f>
        <v>0</v>
      </c>
      <c r="I2004" s="23">
        <f t="shared" si="127"/>
        <v>0</v>
      </c>
      <c r="K2004" s="2">
        <v>495</v>
      </c>
    </row>
    <row r="2005" spans="2:11" ht="12.75">
      <c r="B2005" s="147">
        <v>60000</v>
      </c>
      <c r="C2005" s="1" t="s">
        <v>1112</v>
      </c>
      <c r="D2005" s="13" t="s">
        <v>985</v>
      </c>
      <c r="E2005" s="1" t="s">
        <v>111</v>
      </c>
      <c r="F2005" s="28" t="s">
        <v>1106</v>
      </c>
      <c r="G2005" s="28" t="s">
        <v>333</v>
      </c>
      <c r="H2005" s="30">
        <f>H2004-B2005</f>
        <v>-60000</v>
      </c>
      <c r="I2005" s="23">
        <f t="shared" si="127"/>
        <v>121.21212121212122</v>
      </c>
      <c r="J2005" s="23"/>
      <c r="K2005" s="2">
        <v>495</v>
      </c>
    </row>
    <row r="2006" spans="1:11" s="47" customFormat="1" ht="12.75">
      <c r="A2006" s="12"/>
      <c r="B2006" s="90">
        <f>SUM(B2005)</f>
        <v>60000</v>
      </c>
      <c r="C2006" s="12" t="s">
        <v>241</v>
      </c>
      <c r="D2006" s="12"/>
      <c r="E2006" s="12" t="s">
        <v>243</v>
      </c>
      <c r="F2006" s="19"/>
      <c r="G2006" s="19"/>
      <c r="H2006" s="44">
        <v>0</v>
      </c>
      <c r="I2006" s="46">
        <f t="shared" si="127"/>
        <v>121.21212121212122</v>
      </c>
      <c r="K2006" s="48">
        <v>495</v>
      </c>
    </row>
    <row r="2007" spans="1:11" s="16" customFormat="1" ht="12.75">
      <c r="A2007" s="13"/>
      <c r="B2007" s="147"/>
      <c r="C2007" s="13"/>
      <c r="D2007" s="13"/>
      <c r="E2007" s="13"/>
      <c r="F2007" s="31"/>
      <c r="G2007" s="31"/>
      <c r="H2007" s="30">
        <f aca="true" t="shared" si="130" ref="H2007:H2032">H2006-B2007</f>
        <v>0</v>
      </c>
      <c r="I2007" s="23">
        <f t="shared" si="127"/>
        <v>0</v>
      </c>
      <c r="K2007" s="43">
        <v>495</v>
      </c>
    </row>
    <row r="2008" spans="2:11" ht="12.75">
      <c r="B2008" s="89"/>
      <c r="H2008" s="30">
        <f t="shared" si="130"/>
        <v>0</v>
      </c>
      <c r="I2008" s="23">
        <f t="shared" si="127"/>
        <v>0</v>
      </c>
      <c r="K2008" s="2">
        <v>495</v>
      </c>
    </row>
    <row r="2009" spans="2:11" ht="12.75">
      <c r="B2009" s="89"/>
      <c r="H2009" s="5">
        <f t="shared" si="130"/>
        <v>0</v>
      </c>
      <c r="I2009" s="23">
        <f t="shared" si="127"/>
        <v>0</v>
      </c>
      <c r="K2009" s="2">
        <v>495</v>
      </c>
    </row>
    <row r="2010" spans="1:11" s="16" customFormat="1" ht="12.75">
      <c r="A2010" s="13"/>
      <c r="B2010" s="147">
        <v>250</v>
      </c>
      <c r="C2010" s="13" t="s">
        <v>1113</v>
      </c>
      <c r="D2010" s="13" t="s">
        <v>985</v>
      </c>
      <c r="E2010" s="13" t="s">
        <v>111</v>
      </c>
      <c r="F2010" s="31" t="s">
        <v>1069</v>
      </c>
      <c r="G2010" s="31" t="s">
        <v>10</v>
      </c>
      <c r="H2010" s="5">
        <f t="shared" si="130"/>
        <v>-250</v>
      </c>
      <c r="I2010" s="23">
        <f t="shared" si="127"/>
        <v>0.5050505050505051</v>
      </c>
      <c r="J2010" s="23"/>
      <c r="K2010" s="2">
        <v>495</v>
      </c>
    </row>
    <row r="2011" spans="1:11" s="16" customFormat="1" ht="12.75">
      <c r="A2011" s="1"/>
      <c r="B2011" s="149">
        <v>3125</v>
      </c>
      <c r="C2011" s="16" t="s">
        <v>1114</v>
      </c>
      <c r="D2011" s="13" t="s">
        <v>985</v>
      </c>
      <c r="E2011" s="13" t="s">
        <v>111</v>
      </c>
      <c r="F2011" s="31" t="s">
        <v>1115</v>
      </c>
      <c r="G2011" s="31" t="s">
        <v>10</v>
      </c>
      <c r="H2011" s="5">
        <f t="shared" si="130"/>
        <v>-3375</v>
      </c>
      <c r="I2011" s="23">
        <f t="shared" si="127"/>
        <v>6.313131313131313</v>
      </c>
      <c r="J2011" s="23"/>
      <c r="K2011" s="2">
        <v>495</v>
      </c>
    </row>
    <row r="2012" spans="1:11" s="16" customFormat="1" ht="12.75">
      <c r="A2012" s="1"/>
      <c r="B2012" s="147">
        <v>250</v>
      </c>
      <c r="C2012" s="13" t="s">
        <v>1113</v>
      </c>
      <c r="D2012" s="13" t="s">
        <v>985</v>
      </c>
      <c r="E2012" s="13" t="s">
        <v>111</v>
      </c>
      <c r="F2012" s="31" t="s">
        <v>1069</v>
      </c>
      <c r="G2012" s="31" t="s">
        <v>11</v>
      </c>
      <c r="H2012" s="5">
        <f t="shared" si="130"/>
        <v>-3625</v>
      </c>
      <c r="I2012" s="23">
        <f aca="true" t="shared" si="131" ref="I2012:I2075">+B2012/K2012</f>
        <v>0.5050505050505051</v>
      </c>
      <c r="J2012" s="23"/>
      <c r="K2012" s="2">
        <v>495</v>
      </c>
    </row>
    <row r="2013" spans="1:11" s="16" customFormat="1" ht="12.75">
      <c r="A2013" s="1"/>
      <c r="B2013" s="147">
        <v>1000</v>
      </c>
      <c r="C2013" s="13" t="s">
        <v>1116</v>
      </c>
      <c r="D2013" s="13" t="s">
        <v>985</v>
      </c>
      <c r="E2013" s="13" t="s">
        <v>111</v>
      </c>
      <c r="F2013" s="31" t="s">
        <v>1117</v>
      </c>
      <c r="G2013" s="31" t="s">
        <v>617</v>
      </c>
      <c r="H2013" s="5">
        <f t="shared" si="130"/>
        <v>-4625</v>
      </c>
      <c r="I2013" s="23">
        <f t="shared" si="131"/>
        <v>2.0202020202020203</v>
      </c>
      <c r="J2013" s="23"/>
      <c r="K2013" s="2">
        <v>495</v>
      </c>
    </row>
    <row r="2014" spans="2:11" ht="12.75">
      <c r="B2014" s="273">
        <v>50</v>
      </c>
      <c r="C2014" s="39" t="s">
        <v>1118</v>
      </c>
      <c r="D2014" s="13" t="s">
        <v>985</v>
      </c>
      <c r="E2014" s="39" t="s">
        <v>111</v>
      </c>
      <c r="F2014" s="28" t="s">
        <v>1056</v>
      </c>
      <c r="G2014" s="28" t="s">
        <v>292</v>
      </c>
      <c r="H2014" s="5">
        <f t="shared" si="130"/>
        <v>-4675</v>
      </c>
      <c r="I2014" s="23">
        <f t="shared" si="131"/>
        <v>0.10101010101010101</v>
      </c>
      <c r="J2014" s="23"/>
      <c r="K2014" s="2">
        <v>495</v>
      </c>
    </row>
    <row r="2015" spans="2:11" ht="12.75">
      <c r="B2015" s="89">
        <v>2400</v>
      </c>
      <c r="C2015" s="1" t="s">
        <v>1094</v>
      </c>
      <c r="D2015" s="13" t="s">
        <v>985</v>
      </c>
      <c r="E2015" s="1" t="s">
        <v>111</v>
      </c>
      <c r="F2015" s="28" t="s">
        <v>1119</v>
      </c>
      <c r="G2015" s="28" t="s">
        <v>335</v>
      </c>
      <c r="H2015" s="5">
        <f t="shared" si="130"/>
        <v>-7075</v>
      </c>
      <c r="I2015" s="23">
        <f t="shared" si="131"/>
        <v>4.848484848484849</v>
      </c>
      <c r="J2015" s="23"/>
      <c r="K2015" s="2">
        <v>495</v>
      </c>
    </row>
    <row r="2016" spans="2:11" ht="12.75">
      <c r="B2016" s="89">
        <v>1410</v>
      </c>
      <c r="C2016" s="13" t="s">
        <v>1120</v>
      </c>
      <c r="D2016" s="13" t="s">
        <v>985</v>
      </c>
      <c r="E2016" s="1" t="s">
        <v>111</v>
      </c>
      <c r="F2016" s="28" t="s">
        <v>1098</v>
      </c>
      <c r="G2016" s="28" t="s">
        <v>31</v>
      </c>
      <c r="H2016" s="5">
        <f t="shared" si="130"/>
        <v>-8485</v>
      </c>
      <c r="I2016" s="23">
        <f t="shared" si="131"/>
        <v>2.8484848484848486</v>
      </c>
      <c r="J2016" s="23"/>
      <c r="K2016" s="2">
        <v>495</v>
      </c>
    </row>
    <row r="2017" spans="2:11" ht="12.75">
      <c r="B2017" s="89">
        <v>350</v>
      </c>
      <c r="C2017" s="13" t="s">
        <v>1121</v>
      </c>
      <c r="D2017" s="13" t="s">
        <v>985</v>
      </c>
      <c r="E2017" s="1" t="s">
        <v>111</v>
      </c>
      <c r="F2017" s="28" t="s">
        <v>1098</v>
      </c>
      <c r="G2017" s="28" t="s">
        <v>31</v>
      </c>
      <c r="H2017" s="5">
        <f t="shared" si="130"/>
        <v>-8835</v>
      </c>
      <c r="I2017" s="23">
        <f t="shared" si="131"/>
        <v>0.7070707070707071</v>
      </c>
      <c r="J2017" s="23"/>
      <c r="K2017" s="2">
        <v>495</v>
      </c>
    </row>
    <row r="2018" spans="2:11" ht="12.75">
      <c r="B2018" s="89">
        <v>4945</v>
      </c>
      <c r="C2018" s="13" t="s">
        <v>1122</v>
      </c>
      <c r="D2018" s="13" t="s">
        <v>985</v>
      </c>
      <c r="E2018" s="1" t="s">
        <v>111</v>
      </c>
      <c r="F2018" s="28" t="s">
        <v>1098</v>
      </c>
      <c r="G2018" s="28" t="s">
        <v>31</v>
      </c>
      <c r="H2018" s="5">
        <f t="shared" si="130"/>
        <v>-13780</v>
      </c>
      <c r="I2018" s="23">
        <f t="shared" si="131"/>
        <v>9.98989898989899</v>
      </c>
      <c r="J2018" s="23"/>
      <c r="K2018" s="2">
        <v>495</v>
      </c>
    </row>
    <row r="2019" spans="2:11" ht="12.75">
      <c r="B2019" s="89">
        <v>225</v>
      </c>
      <c r="C2019" s="1" t="s">
        <v>1123</v>
      </c>
      <c r="D2019" s="13" t="s">
        <v>985</v>
      </c>
      <c r="E2019" s="1" t="s">
        <v>111</v>
      </c>
      <c r="F2019" s="28" t="s">
        <v>1056</v>
      </c>
      <c r="G2019" s="28" t="s">
        <v>345</v>
      </c>
      <c r="H2019" s="5">
        <f t="shared" si="130"/>
        <v>-14005</v>
      </c>
      <c r="I2019" s="23">
        <f t="shared" si="131"/>
        <v>0.45454545454545453</v>
      </c>
      <c r="J2019" s="23"/>
      <c r="K2019" s="2">
        <v>495</v>
      </c>
    </row>
    <row r="2020" spans="2:11" ht="12.75">
      <c r="B2020" s="89">
        <v>1000</v>
      </c>
      <c r="C2020" s="1" t="s">
        <v>1124</v>
      </c>
      <c r="D2020" s="13" t="s">
        <v>985</v>
      </c>
      <c r="E2020" s="1" t="s">
        <v>111</v>
      </c>
      <c r="F2020" s="28" t="s">
        <v>1125</v>
      </c>
      <c r="G2020" s="28" t="s">
        <v>251</v>
      </c>
      <c r="H2020" s="5">
        <f t="shared" si="130"/>
        <v>-15005</v>
      </c>
      <c r="I2020" s="23">
        <f t="shared" si="131"/>
        <v>2.0202020202020203</v>
      </c>
      <c r="J2020" s="23"/>
      <c r="K2020" s="2">
        <v>495</v>
      </c>
    </row>
    <row r="2021" spans="2:11" ht="12.75">
      <c r="B2021" s="89">
        <v>3000</v>
      </c>
      <c r="C2021" s="1" t="s">
        <v>1126</v>
      </c>
      <c r="D2021" s="13" t="s">
        <v>985</v>
      </c>
      <c r="E2021" s="1" t="s">
        <v>111</v>
      </c>
      <c r="F2021" s="28" t="s">
        <v>1127</v>
      </c>
      <c r="G2021" s="28" t="s">
        <v>485</v>
      </c>
      <c r="H2021" s="5">
        <f t="shared" si="130"/>
        <v>-18005</v>
      </c>
      <c r="I2021" s="23">
        <f t="shared" si="131"/>
        <v>6.0606060606060606</v>
      </c>
      <c r="J2021" s="23"/>
      <c r="K2021" s="2">
        <v>495</v>
      </c>
    </row>
    <row r="2022" spans="2:11" ht="12.75">
      <c r="B2022" s="89">
        <v>150</v>
      </c>
      <c r="C2022" s="1" t="s">
        <v>1128</v>
      </c>
      <c r="D2022" s="13" t="s">
        <v>985</v>
      </c>
      <c r="E2022" s="1" t="s">
        <v>111</v>
      </c>
      <c r="F2022" s="28" t="s">
        <v>1056</v>
      </c>
      <c r="G2022" s="28" t="s">
        <v>485</v>
      </c>
      <c r="H2022" s="5">
        <f t="shared" si="130"/>
        <v>-18155</v>
      </c>
      <c r="I2022" s="23">
        <f t="shared" si="131"/>
        <v>0.30303030303030304</v>
      </c>
      <c r="J2022" s="23"/>
      <c r="K2022" s="2">
        <v>495</v>
      </c>
    </row>
    <row r="2023" spans="2:11" ht="12.75">
      <c r="B2023" s="89">
        <v>750</v>
      </c>
      <c r="C2023" s="1" t="s">
        <v>1129</v>
      </c>
      <c r="D2023" s="13" t="s">
        <v>985</v>
      </c>
      <c r="E2023" s="1" t="s">
        <v>111</v>
      </c>
      <c r="F2023" s="28" t="s">
        <v>1130</v>
      </c>
      <c r="G2023" s="28" t="s">
        <v>485</v>
      </c>
      <c r="H2023" s="5">
        <f t="shared" si="130"/>
        <v>-18905</v>
      </c>
      <c r="I2023" s="23">
        <f t="shared" si="131"/>
        <v>1.5151515151515151</v>
      </c>
      <c r="J2023" s="23"/>
      <c r="K2023" s="2">
        <v>495</v>
      </c>
    </row>
    <row r="2024" spans="2:11" ht="12.75">
      <c r="B2024" s="89">
        <v>10000</v>
      </c>
      <c r="C2024" s="1" t="s">
        <v>1131</v>
      </c>
      <c r="D2024" s="13" t="s">
        <v>111</v>
      </c>
      <c r="E2024" s="1" t="s">
        <v>111</v>
      </c>
      <c r="F2024" s="28" t="s">
        <v>1132</v>
      </c>
      <c r="G2024" s="28" t="s">
        <v>256</v>
      </c>
      <c r="H2024" s="5">
        <f t="shared" si="130"/>
        <v>-28905</v>
      </c>
      <c r="I2024" s="23">
        <f t="shared" si="131"/>
        <v>20.2020202020202</v>
      </c>
      <c r="J2024" s="23"/>
      <c r="K2024" s="2">
        <v>495</v>
      </c>
    </row>
    <row r="2025" spans="2:11" ht="12.75">
      <c r="B2025" s="89">
        <v>50</v>
      </c>
      <c r="C2025" s="1" t="s">
        <v>1118</v>
      </c>
      <c r="D2025" s="13" t="s">
        <v>985</v>
      </c>
      <c r="E2025" s="1" t="s">
        <v>111</v>
      </c>
      <c r="F2025" s="28" t="s">
        <v>1056</v>
      </c>
      <c r="G2025" s="28" t="s">
        <v>617</v>
      </c>
      <c r="H2025" s="5">
        <f t="shared" si="130"/>
        <v>-28955</v>
      </c>
      <c r="I2025" s="23">
        <f t="shared" si="131"/>
        <v>0.10101010101010101</v>
      </c>
      <c r="J2025" s="23"/>
      <c r="K2025" s="2">
        <v>495</v>
      </c>
    </row>
    <row r="2026" spans="2:11" ht="12.75">
      <c r="B2026" s="89">
        <v>575</v>
      </c>
      <c r="C2026" s="1" t="s">
        <v>1133</v>
      </c>
      <c r="D2026" s="13" t="s">
        <v>985</v>
      </c>
      <c r="E2026" s="1" t="s">
        <v>111</v>
      </c>
      <c r="F2026" s="28" t="s">
        <v>1134</v>
      </c>
      <c r="G2026" s="28" t="s">
        <v>622</v>
      </c>
      <c r="H2026" s="5">
        <f t="shared" si="130"/>
        <v>-29530</v>
      </c>
      <c r="I2026" s="23">
        <f t="shared" si="131"/>
        <v>1.1616161616161615</v>
      </c>
      <c r="J2026" s="23"/>
      <c r="K2026" s="2">
        <v>495</v>
      </c>
    </row>
    <row r="2027" spans="2:11" ht="12.75">
      <c r="B2027" s="89">
        <v>1000</v>
      </c>
      <c r="C2027" s="1" t="s">
        <v>1135</v>
      </c>
      <c r="D2027" s="13" t="s">
        <v>985</v>
      </c>
      <c r="E2027" s="1" t="s">
        <v>111</v>
      </c>
      <c r="F2027" s="28" t="s">
        <v>1134</v>
      </c>
      <c r="G2027" s="28" t="s">
        <v>622</v>
      </c>
      <c r="H2027" s="5">
        <f t="shared" si="130"/>
        <v>-30530</v>
      </c>
      <c r="I2027" s="23">
        <f t="shared" si="131"/>
        <v>2.0202020202020203</v>
      </c>
      <c r="J2027" s="23"/>
      <c r="K2027" s="2">
        <v>495</v>
      </c>
    </row>
    <row r="2028" spans="2:11" ht="12.75">
      <c r="B2028" s="89">
        <v>500</v>
      </c>
      <c r="C2028" s="59" t="s">
        <v>1136</v>
      </c>
      <c r="D2028" s="13" t="s">
        <v>985</v>
      </c>
      <c r="E2028" s="1" t="s">
        <v>111</v>
      </c>
      <c r="F2028" s="28" t="s">
        <v>1056</v>
      </c>
      <c r="G2028" s="28" t="s">
        <v>622</v>
      </c>
      <c r="H2028" s="5">
        <f t="shared" si="130"/>
        <v>-31030</v>
      </c>
      <c r="I2028" s="23">
        <f t="shared" si="131"/>
        <v>1.0101010101010102</v>
      </c>
      <c r="J2028" s="23"/>
      <c r="K2028" s="2">
        <v>495</v>
      </c>
    </row>
    <row r="2029" spans="2:11" ht="12.75">
      <c r="B2029" s="89">
        <v>945</v>
      </c>
      <c r="C2029" s="1" t="s">
        <v>1137</v>
      </c>
      <c r="D2029" s="13" t="s">
        <v>985</v>
      </c>
      <c r="E2029" s="1" t="s">
        <v>111</v>
      </c>
      <c r="F2029" s="28" t="s">
        <v>1138</v>
      </c>
      <c r="G2029" s="28" t="s">
        <v>622</v>
      </c>
      <c r="H2029" s="5">
        <f t="shared" si="130"/>
        <v>-31975</v>
      </c>
      <c r="I2029" s="23">
        <f t="shared" si="131"/>
        <v>1.9090909090909092</v>
      </c>
      <c r="J2029" s="23"/>
      <c r="K2029" s="2">
        <v>495</v>
      </c>
    </row>
    <row r="2030" spans="2:11" ht="12.75">
      <c r="B2030" s="274">
        <v>1400</v>
      </c>
      <c r="C2030" s="1" t="s">
        <v>1139</v>
      </c>
      <c r="D2030" s="13" t="s">
        <v>985</v>
      </c>
      <c r="E2030" s="1" t="s">
        <v>111</v>
      </c>
      <c r="F2030" s="28" t="s">
        <v>1138</v>
      </c>
      <c r="G2030" s="28" t="s">
        <v>622</v>
      </c>
      <c r="H2030" s="5">
        <f t="shared" si="130"/>
        <v>-33375</v>
      </c>
      <c r="I2030" s="23">
        <f t="shared" si="131"/>
        <v>2.8282828282828283</v>
      </c>
      <c r="J2030" s="23"/>
      <c r="K2030" s="2">
        <v>495</v>
      </c>
    </row>
    <row r="2031" spans="2:11" ht="12.75">
      <c r="B2031" s="89">
        <v>250</v>
      </c>
      <c r="C2031" s="1" t="s">
        <v>703</v>
      </c>
      <c r="D2031" s="13" t="s">
        <v>985</v>
      </c>
      <c r="E2031" s="1" t="s">
        <v>111</v>
      </c>
      <c r="F2031" s="28" t="s">
        <v>1138</v>
      </c>
      <c r="G2031" s="28" t="s">
        <v>622</v>
      </c>
      <c r="H2031" s="5">
        <f t="shared" si="130"/>
        <v>-33625</v>
      </c>
      <c r="I2031" s="23">
        <f t="shared" si="131"/>
        <v>0.5050505050505051</v>
      </c>
      <c r="J2031" s="23"/>
      <c r="K2031" s="2">
        <v>495</v>
      </c>
    </row>
    <row r="2032" spans="2:11" ht="12.75">
      <c r="B2032" s="89">
        <v>200</v>
      </c>
      <c r="C2032" s="1" t="s">
        <v>1140</v>
      </c>
      <c r="D2032" s="13" t="s">
        <v>985</v>
      </c>
      <c r="E2032" s="1" t="s">
        <v>111</v>
      </c>
      <c r="F2032" s="28" t="s">
        <v>1056</v>
      </c>
      <c r="G2032" s="28" t="s">
        <v>625</v>
      </c>
      <c r="H2032" s="5">
        <f t="shared" si="130"/>
        <v>-33825</v>
      </c>
      <c r="I2032" s="23">
        <f t="shared" si="131"/>
        <v>0.40404040404040403</v>
      </c>
      <c r="J2032" s="23"/>
      <c r="K2032" s="2">
        <v>495</v>
      </c>
    </row>
    <row r="2033" spans="1:11" s="47" customFormat="1" ht="12.75">
      <c r="A2033" s="12"/>
      <c r="B2033" s="90">
        <f>SUM(B2010:B2032)</f>
        <v>33825</v>
      </c>
      <c r="C2033" s="12" t="s">
        <v>111</v>
      </c>
      <c r="D2033" s="12"/>
      <c r="E2033" s="12"/>
      <c r="F2033" s="19"/>
      <c r="G2033" s="19"/>
      <c r="H2033" s="44">
        <v>0</v>
      </c>
      <c r="I2033" s="46">
        <f t="shared" si="131"/>
        <v>68.33333333333333</v>
      </c>
      <c r="J2033" s="46"/>
      <c r="K2033" s="2">
        <v>495</v>
      </c>
    </row>
    <row r="2034" spans="2:11" ht="12.75">
      <c r="B2034" s="89"/>
      <c r="H2034" s="5">
        <f>H2033-B2034</f>
        <v>0</v>
      </c>
      <c r="I2034" s="23">
        <f t="shared" si="131"/>
        <v>0</v>
      </c>
      <c r="K2034" s="2">
        <v>495</v>
      </c>
    </row>
    <row r="2035" spans="2:11" ht="12.75">
      <c r="B2035" s="89"/>
      <c r="H2035" s="5">
        <f>H2034-B2035</f>
        <v>0</v>
      </c>
      <c r="I2035" s="23">
        <f t="shared" si="131"/>
        <v>0</v>
      </c>
      <c r="K2035" s="2">
        <v>495</v>
      </c>
    </row>
    <row r="2036" spans="1:11" s="16" customFormat="1" ht="12.75">
      <c r="A2036" s="1"/>
      <c r="B2036" s="272">
        <v>1000</v>
      </c>
      <c r="C2036" s="39" t="s">
        <v>147</v>
      </c>
      <c r="D2036" s="13" t="s">
        <v>985</v>
      </c>
      <c r="E2036" s="39" t="s">
        <v>1141</v>
      </c>
      <c r="F2036" s="31" t="s">
        <v>1142</v>
      </c>
      <c r="G2036" s="31" t="s">
        <v>292</v>
      </c>
      <c r="H2036" s="5">
        <f>H2035-B2036</f>
        <v>-1000</v>
      </c>
      <c r="I2036" s="23">
        <f t="shared" si="131"/>
        <v>2.0202020202020203</v>
      </c>
      <c r="J2036" s="23"/>
      <c r="K2036" s="2">
        <v>495</v>
      </c>
    </row>
    <row r="2037" spans="2:11" ht="12.75">
      <c r="B2037" s="89">
        <v>2000</v>
      </c>
      <c r="C2037" s="13" t="s">
        <v>147</v>
      </c>
      <c r="D2037" s="13" t="s">
        <v>985</v>
      </c>
      <c r="E2037" s="1" t="s">
        <v>1143</v>
      </c>
      <c r="F2037" s="28" t="s">
        <v>1144</v>
      </c>
      <c r="G2037" s="28" t="s">
        <v>11</v>
      </c>
      <c r="H2037" s="5">
        <f>H2036-B2037</f>
        <v>-3000</v>
      </c>
      <c r="I2037" s="23">
        <f t="shared" si="131"/>
        <v>4.040404040404041</v>
      </c>
      <c r="J2037" s="23"/>
      <c r="K2037" s="2">
        <v>495</v>
      </c>
    </row>
    <row r="2038" spans="2:11" ht="12.75">
      <c r="B2038" s="89">
        <v>3000</v>
      </c>
      <c r="C2038" s="1" t="s">
        <v>147</v>
      </c>
      <c r="D2038" s="13" t="s">
        <v>985</v>
      </c>
      <c r="E2038" s="1" t="s">
        <v>1145</v>
      </c>
      <c r="F2038" s="28" t="s">
        <v>1110</v>
      </c>
      <c r="G2038" s="28" t="s">
        <v>617</v>
      </c>
      <c r="H2038" s="5">
        <f>H2037-B2038</f>
        <v>-6000</v>
      </c>
      <c r="I2038" s="23">
        <f t="shared" si="131"/>
        <v>6.0606060606060606</v>
      </c>
      <c r="J2038" s="23"/>
      <c r="K2038" s="2">
        <v>495</v>
      </c>
    </row>
    <row r="2039" spans="1:11" s="47" customFormat="1" ht="12.75">
      <c r="A2039" s="12"/>
      <c r="B2039" s="233">
        <f>SUM(B2036:B2038)</f>
        <v>6000</v>
      </c>
      <c r="C2039" s="12" t="s">
        <v>147</v>
      </c>
      <c r="D2039" s="12"/>
      <c r="E2039" s="12"/>
      <c r="F2039" s="19"/>
      <c r="G2039" s="19"/>
      <c r="H2039" s="44">
        <v>0</v>
      </c>
      <c r="I2039" s="46">
        <f t="shared" si="131"/>
        <v>12.121212121212121</v>
      </c>
      <c r="J2039" s="46"/>
      <c r="K2039" s="2">
        <v>495</v>
      </c>
    </row>
    <row r="2040" spans="2:11" ht="12.75">
      <c r="B2040" s="89"/>
      <c r="H2040" s="5">
        <f aca="true" t="shared" si="132" ref="H2040:H2053">H2039-B2040</f>
        <v>0</v>
      </c>
      <c r="I2040" s="23">
        <f t="shared" si="131"/>
        <v>0</v>
      </c>
      <c r="K2040" s="2">
        <v>495</v>
      </c>
    </row>
    <row r="2041" spans="2:11" ht="12.75">
      <c r="B2041" s="8"/>
      <c r="H2041" s="5">
        <f t="shared" si="132"/>
        <v>0</v>
      </c>
      <c r="I2041" s="23">
        <f t="shared" si="131"/>
        <v>0</v>
      </c>
      <c r="K2041" s="2">
        <v>495</v>
      </c>
    </row>
    <row r="2042" spans="2:11" ht="12.75">
      <c r="B2042" s="8">
        <v>5000</v>
      </c>
      <c r="C2042" s="1" t="s">
        <v>1146</v>
      </c>
      <c r="D2042" s="13" t="s">
        <v>985</v>
      </c>
      <c r="E2042" s="1" t="s">
        <v>156</v>
      </c>
      <c r="F2042" s="28" t="s">
        <v>1147</v>
      </c>
      <c r="G2042" s="28" t="s">
        <v>307</v>
      </c>
      <c r="H2042" s="5">
        <f t="shared" si="132"/>
        <v>-5000</v>
      </c>
      <c r="I2042" s="23">
        <f t="shared" si="131"/>
        <v>10.1010101010101</v>
      </c>
      <c r="J2042" s="23"/>
      <c r="K2042" s="2">
        <v>495</v>
      </c>
    </row>
    <row r="2043" spans="2:11" ht="12.75">
      <c r="B2043" s="8">
        <v>5000</v>
      </c>
      <c r="C2043" s="1" t="s">
        <v>1148</v>
      </c>
      <c r="D2043" s="13" t="s">
        <v>985</v>
      </c>
      <c r="E2043" s="1" t="s">
        <v>156</v>
      </c>
      <c r="F2043" s="28" t="s">
        <v>1149</v>
      </c>
      <c r="G2043" s="28" t="s">
        <v>354</v>
      </c>
      <c r="H2043" s="5">
        <f t="shared" si="132"/>
        <v>-10000</v>
      </c>
      <c r="I2043" s="23">
        <f t="shared" si="131"/>
        <v>10.1010101010101</v>
      </c>
      <c r="J2043" s="23"/>
      <c r="K2043" s="2">
        <v>495</v>
      </c>
    </row>
    <row r="2044" spans="2:11" ht="12.75">
      <c r="B2044" s="8">
        <v>500</v>
      </c>
      <c r="C2044" s="1" t="s">
        <v>1150</v>
      </c>
      <c r="D2044" s="13" t="s">
        <v>985</v>
      </c>
      <c r="E2044" s="1" t="s">
        <v>156</v>
      </c>
      <c r="F2044" s="28" t="s">
        <v>1151</v>
      </c>
      <c r="G2044" s="28" t="s">
        <v>64</v>
      </c>
      <c r="H2044" s="5">
        <f t="shared" si="132"/>
        <v>-10500</v>
      </c>
      <c r="I2044" s="23">
        <f t="shared" si="131"/>
        <v>1.0101010101010102</v>
      </c>
      <c r="J2044" s="23"/>
      <c r="K2044" s="2">
        <v>495</v>
      </c>
    </row>
    <row r="2045" spans="2:11" ht="12.75">
      <c r="B2045" s="8">
        <v>12500</v>
      </c>
      <c r="C2045" s="1" t="s">
        <v>1152</v>
      </c>
      <c r="D2045" s="13" t="s">
        <v>985</v>
      </c>
      <c r="E2045" s="1" t="s">
        <v>156</v>
      </c>
      <c r="F2045" s="28" t="s">
        <v>1153</v>
      </c>
      <c r="G2045" s="28" t="s">
        <v>482</v>
      </c>
      <c r="H2045" s="5">
        <f t="shared" si="132"/>
        <v>-23000</v>
      </c>
      <c r="I2045" s="23">
        <f t="shared" si="131"/>
        <v>25.252525252525253</v>
      </c>
      <c r="J2045" s="23"/>
      <c r="K2045" s="2">
        <v>495</v>
      </c>
    </row>
    <row r="2046" spans="2:11" ht="12.75">
      <c r="B2046" s="8">
        <v>3000</v>
      </c>
      <c r="C2046" s="1" t="s">
        <v>1154</v>
      </c>
      <c r="D2046" s="13" t="s">
        <v>985</v>
      </c>
      <c r="E2046" s="1" t="s">
        <v>156</v>
      </c>
      <c r="F2046" s="28" t="s">
        <v>1153</v>
      </c>
      <c r="G2046" s="28" t="s">
        <v>482</v>
      </c>
      <c r="H2046" s="5">
        <f t="shared" si="132"/>
        <v>-26000</v>
      </c>
      <c r="I2046" s="23">
        <f t="shared" si="131"/>
        <v>6.0606060606060606</v>
      </c>
      <c r="J2046" s="23"/>
      <c r="K2046" s="2">
        <v>495</v>
      </c>
    </row>
    <row r="2047" spans="2:11" ht="12.75">
      <c r="B2047" s="8">
        <v>7500</v>
      </c>
      <c r="C2047" s="1" t="s">
        <v>1155</v>
      </c>
      <c r="D2047" s="13" t="s">
        <v>985</v>
      </c>
      <c r="E2047" s="1" t="s">
        <v>156</v>
      </c>
      <c r="F2047" s="28" t="s">
        <v>1103</v>
      </c>
      <c r="G2047" s="28" t="s">
        <v>482</v>
      </c>
      <c r="H2047" s="5">
        <f t="shared" si="132"/>
        <v>-33500</v>
      </c>
      <c r="I2047" s="23">
        <f t="shared" si="131"/>
        <v>15.151515151515152</v>
      </c>
      <c r="J2047" s="23"/>
      <c r="K2047" s="2">
        <v>495</v>
      </c>
    </row>
    <row r="2048" spans="2:11" ht="12.75">
      <c r="B2048" s="8">
        <v>25000</v>
      </c>
      <c r="C2048" s="1" t="s">
        <v>1156</v>
      </c>
      <c r="D2048" s="13" t="s">
        <v>985</v>
      </c>
      <c r="E2048" s="1" t="s">
        <v>156</v>
      </c>
      <c r="F2048" s="28" t="s">
        <v>1157</v>
      </c>
      <c r="G2048" s="28" t="s">
        <v>251</v>
      </c>
      <c r="H2048" s="5">
        <f t="shared" si="132"/>
        <v>-58500</v>
      </c>
      <c r="I2048" s="23">
        <f t="shared" si="131"/>
        <v>50.505050505050505</v>
      </c>
      <c r="J2048" s="23"/>
      <c r="K2048" s="2">
        <v>495</v>
      </c>
    </row>
    <row r="2049" spans="2:11" ht="12.75">
      <c r="B2049" s="8">
        <v>9000</v>
      </c>
      <c r="C2049" s="1" t="s">
        <v>1158</v>
      </c>
      <c r="D2049" s="13" t="s">
        <v>985</v>
      </c>
      <c r="E2049" s="1" t="s">
        <v>156</v>
      </c>
      <c r="F2049" s="28" t="s">
        <v>1159</v>
      </c>
      <c r="G2049" s="28" t="s">
        <v>251</v>
      </c>
      <c r="H2049" s="5">
        <f t="shared" si="132"/>
        <v>-67500</v>
      </c>
      <c r="I2049" s="23">
        <f t="shared" si="131"/>
        <v>18.181818181818183</v>
      </c>
      <c r="J2049" s="23"/>
      <c r="K2049" s="2">
        <v>495</v>
      </c>
    </row>
    <row r="2050" spans="2:11" ht="12.75">
      <c r="B2050" s="8">
        <v>2500</v>
      </c>
      <c r="C2050" s="1" t="s">
        <v>1160</v>
      </c>
      <c r="D2050" s="13" t="s">
        <v>985</v>
      </c>
      <c r="E2050" s="1" t="s">
        <v>156</v>
      </c>
      <c r="F2050" s="28" t="s">
        <v>1159</v>
      </c>
      <c r="G2050" s="28" t="s">
        <v>251</v>
      </c>
      <c r="H2050" s="5">
        <f t="shared" si="132"/>
        <v>-70000</v>
      </c>
      <c r="I2050" s="23">
        <f t="shared" si="131"/>
        <v>5.05050505050505</v>
      </c>
      <c r="J2050" s="23"/>
      <c r="K2050" s="2">
        <v>495</v>
      </c>
    </row>
    <row r="2051" spans="2:11" ht="12.75">
      <c r="B2051" s="8">
        <v>15000</v>
      </c>
      <c r="C2051" s="1" t="s">
        <v>1161</v>
      </c>
      <c r="D2051" s="13" t="s">
        <v>985</v>
      </c>
      <c r="E2051" s="1" t="s">
        <v>156</v>
      </c>
      <c r="F2051" s="28" t="s">
        <v>1162</v>
      </c>
      <c r="G2051" s="28" t="s">
        <v>256</v>
      </c>
      <c r="H2051" s="5">
        <f t="shared" si="132"/>
        <v>-85000</v>
      </c>
      <c r="I2051" s="23">
        <f t="shared" si="131"/>
        <v>30.303030303030305</v>
      </c>
      <c r="J2051" s="23"/>
      <c r="K2051" s="2">
        <v>495</v>
      </c>
    </row>
    <row r="2052" spans="2:11" ht="12.75">
      <c r="B2052" s="8">
        <v>2500</v>
      </c>
      <c r="C2052" s="1" t="s">
        <v>1163</v>
      </c>
      <c r="D2052" s="13" t="s">
        <v>985</v>
      </c>
      <c r="E2052" s="1" t="s">
        <v>156</v>
      </c>
      <c r="F2052" s="28" t="s">
        <v>1164</v>
      </c>
      <c r="G2052" s="28" t="s">
        <v>617</v>
      </c>
      <c r="H2052" s="5">
        <f t="shared" si="132"/>
        <v>-87500</v>
      </c>
      <c r="I2052" s="23">
        <f t="shared" si="131"/>
        <v>5.05050505050505</v>
      </c>
      <c r="J2052" s="23"/>
      <c r="K2052" s="2">
        <v>495</v>
      </c>
    </row>
    <row r="2053" spans="2:11" ht="12.75">
      <c r="B2053" s="8">
        <v>6000</v>
      </c>
      <c r="C2053" s="1" t="s">
        <v>1165</v>
      </c>
      <c r="D2053" s="13" t="s">
        <v>985</v>
      </c>
      <c r="E2053" s="1" t="s">
        <v>156</v>
      </c>
      <c r="F2053" s="28" t="s">
        <v>1166</v>
      </c>
      <c r="G2053" s="28" t="s">
        <v>625</v>
      </c>
      <c r="H2053" s="5">
        <f t="shared" si="132"/>
        <v>-93500</v>
      </c>
      <c r="I2053" s="23">
        <f t="shared" si="131"/>
        <v>12.121212121212121</v>
      </c>
      <c r="J2053" s="23"/>
      <c r="K2053" s="2">
        <v>495</v>
      </c>
    </row>
    <row r="2054" spans="1:11" s="47" customFormat="1" ht="12.75">
      <c r="A2054" s="12"/>
      <c r="B2054" s="213">
        <f>SUM(B2042:B2053)</f>
        <v>93500</v>
      </c>
      <c r="C2054" s="12"/>
      <c r="D2054" s="12"/>
      <c r="E2054" s="12" t="s">
        <v>156</v>
      </c>
      <c r="F2054" s="19"/>
      <c r="G2054" s="19"/>
      <c r="H2054" s="44">
        <v>0</v>
      </c>
      <c r="I2054" s="46">
        <f t="shared" si="131"/>
        <v>188.88888888888889</v>
      </c>
      <c r="J2054" s="21"/>
      <c r="K2054" s="2">
        <v>495</v>
      </c>
    </row>
    <row r="2055" spans="2:11" ht="12.75">
      <c r="B2055" s="8"/>
      <c r="H2055" s="5">
        <f aca="true" t="shared" si="133" ref="H2055:H2062">H2054-B2055</f>
        <v>0</v>
      </c>
      <c r="I2055" s="23">
        <f t="shared" si="131"/>
        <v>0</v>
      </c>
      <c r="K2055" s="2">
        <v>495</v>
      </c>
    </row>
    <row r="2056" spans="2:11" ht="12.75">
      <c r="B2056" s="8"/>
      <c r="H2056" s="5">
        <f t="shared" si="133"/>
        <v>0</v>
      </c>
      <c r="I2056" s="23">
        <f t="shared" si="131"/>
        <v>0</v>
      </c>
      <c r="K2056" s="2">
        <v>495</v>
      </c>
    </row>
    <row r="2057" spans="2:11" ht="12.75">
      <c r="B2057" s="8">
        <v>10000</v>
      </c>
      <c r="C2057" s="1" t="s">
        <v>1167</v>
      </c>
      <c r="E2057" s="1" t="s">
        <v>984</v>
      </c>
      <c r="G2057" s="28" t="s">
        <v>307</v>
      </c>
      <c r="H2057" s="5">
        <f t="shared" si="133"/>
        <v>-10000</v>
      </c>
      <c r="I2057" s="23">
        <f t="shared" si="131"/>
        <v>20.2020202020202</v>
      </c>
      <c r="K2057" s="2">
        <v>495</v>
      </c>
    </row>
    <row r="2058" spans="2:11" ht="12.75">
      <c r="B2058" s="8">
        <v>20000</v>
      </c>
      <c r="C2058" s="1" t="s">
        <v>1167</v>
      </c>
      <c r="E2058" s="1" t="s">
        <v>1168</v>
      </c>
      <c r="G2058" s="31" t="s">
        <v>345</v>
      </c>
      <c r="H2058" s="5">
        <f t="shared" si="133"/>
        <v>-30000</v>
      </c>
      <c r="I2058" s="23">
        <f t="shared" si="131"/>
        <v>40.4040404040404</v>
      </c>
      <c r="K2058" s="2">
        <v>495</v>
      </c>
    </row>
    <row r="2059" spans="2:11" ht="12.75">
      <c r="B2059" s="275">
        <v>150000</v>
      </c>
      <c r="C2059" s="1" t="s">
        <v>1167</v>
      </c>
      <c r="F2059" s="28" t="s">
        <v>719</v>
      </c>
      <c r="G2059" s="31" t="s">
        <v>345</v>
      </c>
      <c r="H2059" s="5">
        <f t="shared" si="133"/>
        <v>-180000</v>
      </c>
      <c r="I2059" s="23">
        <f t="shared" si="131"/>
        <v>303.030303030303</v>
      </c>
      <c r="J2059" s="23"/>
      <c r="K2059" s="2">
        <v>495</v>
      </c>
    </row>
    <row r="2060" spans="2:11" ht="12.75">
      <c r="B2060" s="275">
        <v>180000</v>
      </c>
      <c r="C2060" s="1" t="s">
        <v>1169</v>
      </c>
      <c r="F2060" s="28" t="s">
        <v>719</v>
      </c>
      <c r="G2060" s="31" t="s">
        <v>345</v>
      </c>
      <c r="H2060" s="30">
        <f t="shared" si="133"/>
        <v>-360000</v>
      </c>
      <c r="I2060" s="23">
        <f t="shared" si="131"/>
        <v>363.6363636363636</v>
      </c>
      <c r="J2060" s="23"/>
      <c r="K2060" s="2">
        <v>495</v>
      </c>
    </row>
    <row r="2061" spans="2:11" ht="12.75">
      <c r="B2061" s="275">
        <v>40000</v>
      </c>
      <c r="C2061" s="13" t="s">
        <v>1049</v>
      </c>
      <c r="E2061" s="1" t="s">
        <v>745</v>
      </c>
      <c r="G2061" s="31" t="s">
        <v>345</v>
      </c>
      <c r="H2061" s="30">
        <f t="shared" si="133"/>
        <v>-400000</v>
      </c>
      <c r="I2061" s="23">
        <f t="shared" si="131"/>
        <v>80.8080808080808</v>
      </c>
      <c r="J2061" s="23"/>
      <c r="K2061" s="2">
        <v>495</v>
      </c>
    </row>
    <row r="2062" spans="2:11" ht="12.75">
      <c r="B2062" s="275">
        <v>40000</v>
      </c>
      <c r="C2062" s="13" t="s">
        <v>1170</v>
      </c>
      <c r="E2062" s="1" t="s">
        <v>745</v>
      </c>
      <c r="G2062" s="31" t="s">
        <v>345</v>
      </c>
      <c r="H2062" s="30">
        <f t="shared" si="133"/>
        <v>-440000</v>
      </c>
      <c r="I2062" s="23">
        <f t="shared" si="131"/>
        <v>80.8080808080808</v>
      </c>
      <c r="J2062" s="23"/>
      <c r="K2062" s="2">
        <v>495</v>
      </c>
    </row>
    <row r="2063" spans="1:11" s="47" customFormat="1" ht="12.75">
      <c r="A2063" s="12"/>
      <c r="B2063" s="213">
        <f>SUM(B2057:B2062)</f>
        <v>440000</v>
      </c>
      <c r="C2063" s="12" t="s">
        <v>144</v>
      </c>
      <c r="D2063" s="12"/>
      <c r="E2063" s="12"/>
      <c r="F2063" s="19"/>
      <c r="G2063" s="19"/>
      <c r="H2063" s="44">
        <v>0</v>
      </c>
      <c r="I2063" s="46">
        <f t="shared" si="131"/>
        <v>888.8888888888889</v>
      </c>
      <c r="J2063" s="46"/>
      <c r="K2063" s="2">
        <v>495</v>
      </c>
    </row>
    <row r="2064" spans="2:11" ht="12.75">
      <c r="B2064" s="142"/>
      <c r="C2064" s="13"/>
      <c r="H2064" s="5">
        <f>H2063-B2064</f>
        <v>0</v>
      </c>
      <c r="I2064" s="23">
        <f t="shared" si="131"/>
        <v>0</v>
      </c>
      <c r="K2064" s="2">
        <v>495</v>
      </c>
    </row>
    <row r="2065" spans="2:11" ht="12.75">
      <c r="B2065" s="8"/>
      <c r="H2065" s="5">
        <f>H2064-B2065</f>
        <v>0</v>
      </c>
      <c r="I2065" s="23">
        <f t="shared" si="131"/>
        <v>0</v>
      </c>
      <c r="K2065" s="2">
        <v>495</v>
      </c>
    </row>
    <row r="2066" spans="2:11" ht="12.75">
      <c r="B2066" s="8"/>
      <c r="H2066" s="5">
        <f>H2065-B2066</f>
        <v>0</v>
      </c>
      <c r="I2066" s="23">
        <f t="shared" si="131"/>
        <v>0</v>
      </c>
      <c r="K2066" s="2">
        <v>495</v>
      </c>
    </row>
    <row r="2067" spans="8:11" ht="12.75">
      <c r="H2067" s="5">
        <f>H2066-B2067</f>
        <v>0</v>
      </c>
      <c r="I2067" s="23">
        <f t="shared" si="131"/>
        <v>0</v>
      </c>
      <c r="K2067" s="2">
        <v>495</v>
      </c>
    </row>
    <row r="2068" spans="1:11" s="73" customFormat="1" ht="13.5" thickBot="1">
      <c r="A2068" s="66"/>
      <c r="B2068" s="236">
        <f>+B2081+B2086+B2104+B2109</f>
        <v>364460</v>
      </c>
      <c r="C2068" s="68"/>
      <c r="D2068" s="69" t="s">
        <v>157</v>
      </c>
      <c r="E2068" s="66"/>
      <c r="F2068" s="70"/>
      <c r="G2068" s="70"/>
      <c r="H2068" s="71">
        <f>H2067-B2068</f>
        <v>-364460</v>
      </c>
      <c r="I2068" s="23">
        <f t="shared" si="131"/>
        <v>736.2828282828283</v>
      </c>
      <c r="J2068" s="72"/>
      <c r="K2068" s="2">
        <v>495</v>
      </c>
    </row>
    <row r="2069" spans="2:11" ht="12.75">
      <c r="B2069" s="226"/>
      <c r="H2069" s="5">
        <v>0</v>
      </c>
      <c r="I2069" s="23">
        <f t="shared" si="131"/>
        <v>0</v>
      </c>
      <c r="K2069" s="2">
        <v>495</v>
      </c>
    </row>
    <row r="2070" spans="2:11" ht="12.75">
      <c r="B2070" s="226"/>
      <c r="H2070" s="5">
        <f aca="true" t="shared" si="134" ref="H2070:H2080">H2069-B2070</f>
        <v>0</v>
      </c>
      <c r="I2070" s="23">
        <f t="shared" si="131"/>
        <v>0</v>
      </c>
      <c r="K2070" s="2">
        <v>495</v>
      </c>
    </row>
    <row r="2071" spans="2:11" ht="12.75">
      <c r="B2071" s="226">
        <v>5000</v>
      </c>
      <c r="C2071" s="34" t="s">
        <v>1171</v>
      </c>
      <c r="D2071" s="13" t="s">
        <v>1172</v>
      </c>
      <c r="E2071" s="13" t="s">
        <v>1173</v>
      </c>
      <c r="F2071" s="248" t="s">
        <v>1174</v>
      </c>
      <c r="G2071" s="28" t="s">
        <v>10</v>
      </c>
      <c r="H2071" s="5">
        <f t="shared" si="134"/>
        <v>-5000</v>
      </c>
      <c r="I2071" s="23">
        <f t="shared" si="131"/>
        <v>10.1010101010101</v>
      </c>
      <c r="J2071" s="23"/>
      <c r="K2071" s="2">
        <v>495</v>
      </c>
    </row>
    <row r="2072" spans="2:11" ht="12.75">
      <c r="B2072" s="226">
        <v>5000</v>
      </c>
      <c r="C2072" s="34" t="s">
        <v>1171</v>
      </c>
      <c r="D2072" s="1" t="s">
        <v>1172</v>
      </c>
      <c r="E2072" s="13" t="s">
        <v>1173</v>
      </c>
      <c r="F2072" s="248" t="s">
        <v>1175</v>
      </c>
      <c r="G2072" s="28" t="s">
        <v>11</v>
      </c>
      <c r="H2072" s="5">
        <f t="shared" si="134"/>
        <v>-10000</v>
      </c>
      <c r="I2072" s="23">
        <f t="shared" si="131"/>
        <v>10.1010101010101</v>
      </c>
      <c r="J2072" s="23"/>
      <c r="K2072" s="2">
        <v>495</v>
      </c>
    </row>
    <row r="2073" spans="2:11" ht="12.75">
      <c r="B2073" s="226">
        <v>5000</v>
      </c>
      <c r="C2073" s="13" t="s">
        <v>1176</v>
      </c>
      <c r="D2073" s="1" t="s">
        <v>1172</v>
      </c>
      <c r="E2073" s="13" t="s">
        <v>1173</v>
      </c>
      <c r="F2073" s="248" t="s">
        <v>1177</v>
      </c>
      <c r="G2073" s="28" t="s">
        <v>307</v>
      </c>
      <c r="H2073" s="5">
        <f t="shared" si="134"/>
        <v>-15000</v>
      </c>
      <c r="I2073" s="23">
        <f t="shared" si="131"/>
        <v>10.1010101010101</v>
      </c>
      <c r="J2073" s="23"/>
      <c r="K2073" s="2">
        <v>495</v>
      </c>
    </row>
    <row r="2074" spans="2:11" ht="12.75">
      <c r="B2074" s="226">
        <v>5000</v>
      </c>
      <c r="C2074" s="13" t="s">
        <v>1171</v>
      </c>
      <c r="D2074" s="1" t="s">
        <v>1172</v>
      </c>
      <c r="E2074" s="1" t="s">
        <v>1178</v>
      </c>
      <c r="F2074" s="248" t="s">
        <v>1179</v>
      </c>
      <c r="G2074" s="28" t="s">
        <v>32</v>
      </c>
      <c r="H2074" s="5">
        <f t="shared" si="134"/>
        <v>-20000</v>
      </c>
      <c r="I2074" s="23">
        <f t="shared" si="131"/>
        <v>10.1010101010101</v>
      </c>
      <c r="J2074" s="23"/>
      <c r="K2074" s="2">
        <v>495</v>
      </c>
    </row>
    <row r="2075" spans="2:11" ht="14.25" customHeight="1">
      <c r="B2075" s="226">
        <v>5000</v>
      </c>
      <c r="C2075" s="13" t="s">
        <v>1171</v>
      </c>
      <c r="D2075" s="1" t="s">
        <v>1172</v>
      </c>
      <c r="E2075" s="1" t="s">
        <v>1178</v>
      </c>
      <c r="F2075" s="248" t="s">
        <v>1180</v>
      </c>
      <c r="G2075" s="28" t="s">
        <v>483</v>
      </c>
      <c r="H2075" s="5">
        <f t="shared" si="134"/>
        <v>-25000</v>
      </c>
      <c r="I2075" s="23">
        <f t="shared" si="131"/>
        <v>10.1010101010101</v>
      </c>
      <c r="J2075" s="23"/>
      <c r="K2075" s="2">
        <v>495</v>
      </c>
    </row>
    <row r="2076" spans="2:11" ht="12.75">
      <c r="B2076" s="226">
        <v>10000</v>
      </c>
      <c r="C2076" s="13" t="s">
        <v>1171</v>
      </c>
      <c r="D2076" s="1" t="s">
        <v>1172</v>
      </c>
      <c r="E2076" s="1" t="s">
        <v>1181</v>
      </c>
      <c r="F2076" s="248" t="s">
        <v>1182</v>
      </c>
      <c r="G2076" s="28" t="s">
        <v>483</v>
      </c>
      <c r="H2076" s="5">
        <f t="shared" si="134"/>
        <v>-35000</v>
      </c>
      <c r="I2076" s="23">
        <f aca="true" t="shared" si="135" ref="I2076:I2139">+B2076/K2076</f>
        <v>20.2020202020202</v>
      </c>
      <c r="J2076" s="23"/>
      <c r="K2076" s="2">
        <v>495</v>
      </c>
    </row>
    <row r="2077" spans="2:11" ht="12.75">
      <c r="B2077" s="226">
        <v>2500</v>
      </c>
      <c r="C2077" s="13" t="s">
        <v>1171</v>
      </c>
      <c r="D2077" s="1" t="s">
        <v>1172</v>
      </c>
      <c r="E2077" s="1" t="s">
        <v>122</v>
      </c>
      <c r="F2077" s="248" t="s">
        <v>1183</v>
      </c>
      <c r="G2077" s="28" t="s">
        <v>483</v>
      </c>
      <c r="H2077" s="5">
        <f t="shared" si="134"/>
        <v>-37500</v>
      </c>
      <c r="I2077" s="23">
        <f t="shared" si="135"/>
        <v>5.05050505050505</v>
      </c>
      <c r="J2077" s="23"/>
      <c r="K2077" s="2">
        <v>495</v>
      </c>
    </row>
    <row r="2078" spans="2:11" ht="12.75">
      <c r="B2078" s="226">
        <v>3000</v>
      </c>
      <c r="C2078" s="13" t="s">
        <v>1171</v>
      </c>
      <c r="D2078" s="1" t="s">
        <v>1172</v>
      </c>
      <c r="E2078" s="1" t="s">
        <v>122</v>
      </c>
      <c r="F2078" s="248" t="s">
        <v>1184</v>
      </c>
      <c r="G2078" s="28" t="s">
        <v>509</v>
      </c>
      <c r="H2078" s="5">
        <f t="shared" si="134"/>
        <v>-40500</v>
      </c>
      <c r="I2078" s="23">
        <f t="shared" si="135"/>
        <v>6.0606060606060606</v>
      </c>
      <c r="J2078" s="23"/>
      <c r="K2078" s="2">
        <v>495</v>
      </c>
    </row>
    <row r="2079" spans="2:11" ht="12.75">
      <c r="B2079" s="226">
        <v>2500</v>
      </c>
      <c r="C2079" s="13" t="s">
        <v>1171</v>
      </c>
      <c r="D2079" s="1" t="s">
        <v>1172</v>
      </c>
      <c r="E2079" s="1" t="s">
        <v>122</v>
      </c>
      <c r="F2079" s="248" t="s">
        <v>1185</v>
      </c>
      <c r="G2079" s="28" t="s">
        <v>509</v>
      </c>
      <c r="H2079" s="5">
        <f t="shared" si="134"/>
        <v>-43000</v>
      </c>
      <c r="I2079" s="23">
        <f t="shared" si="135"/>
        <v>5.05050505050505</v>
      </c>
      <c r="J2079" s="23"/>
      <c r="K2079" s="2">
        <v>495</v>
      </c>
    </row>
    <row r="2080" spans="2:11" ht="12.75">
      <c r="B2080" s="226">
        <v>2500</v>
      </c>
      <c r="C2080" s="13" t="s">
        <v>1171</v>
      </c>
      <c r="D2080" s="1" t="s">
        <v>1172</v>
      </c>
      <c r="E2080" s="1" t="s">
        <v>122</v>
      </c>
      <c r="F2080" s="248" t="s">
        <v>1186</v>
      </c>
      <c r="G2080" s="28" t="s">
        <v>509</v>
      </c>
      <c r="H2080" s="5">
        <f t="shared" si="134"/>
        <v>-45500</v>
      </c>
      <c r="I2080" s="23">
        <f t="shared" si="135"/>
        <v>5.05050505050505</v>
      </c>
      <c r="J2080" s="23"/>
      <c r="K2080" s="2">
        <v>495</v>
      </c>
    </row>
    <row r="2081" spans="1:11" s="47" customFormat="1" ht="12.75">
      <c r="A2081" s="12"/>
      <c r="B2081" s="229">
        <f>SUM(B2071:B2080)</f>
        <v>45500</v>
      </c>
      <c r="C2081" s="12" t="s">
        <v>0</v>
      </c>
      <c r="D2081" s="12"/>
      <c r="E2081" s="12"/>
      <c r="F2081" s="19"/>
      <c r="G2081" s="19"/>
      <c r="H2081" s="44">
        <v>0</v>
      </c>
      <c r="I2081" s="46">
        <f t="shared" si="135"/>
        <v>91.91919191919192</v>
      </c>
      <c r="K2081" s="2">
        <v>495</v>
      </c>
    </row>
    <row r="2082" spans="2:11" ht="12.75">
      <c r="B2082" s="226"/>
      <c r="H2082" s="5">
        <f>H2081-B2082</f>
        <v>0</v>
      </c>
      <c r="I2082" s="23">
        <f t="shared" si="135"/>
        <v>0</v>
      </c>
      <c r="K2082" s="2">
        <v>495</v>
      </c>
    </row>
    <row r="2083" spans="2:11" ht="12.75">
      <c r="B2083" s="226"/>
      <c r="H2083" s="5">
        <f>H2082-B2083</f>
        <v>0</v>
      </c>
      <c r="I2083" s="23">
        <f t="shared" si="135"/>
        <v>0</v>
      </c>
      <c r="K2083" s="2">
        <v>495</v>
      </c>
    </row>
    <row r="2084" spans="2:11" ht="12.75">
      <c r="B2084" s="226">
        <v>75000</v>
      </c>
      <c r="C2084" s="13" t="s">
        <v>120</v>
      </c>
      <c r="D2084" s="13" t="s">
        <v>1187</v>
      </c>
      <c r="F2084" s="248" t="s">
        <v>1188</v>
      </c>
      <c r="G2084" s="28" t="s">
        <v>625</v>
      </c>
      <c r="H2084" s="5">
        <f>H2083-B2084</f>
        <v>-75000</v>
      </c>
      <c r="I2084" s="23">
        <f t="shared" si="135"/>
        <v>151.5151515151515</v>
      </c>
      <c r="K2084" s="2">
        <v>495</v>
      </c>
    </row>
    <row r="2085" spans="2:11" ht="12.75">
      <c r="B2085" s="226">
        <v>300</v>
      </c>
      <c r="C2085" s="1" t="s">
        <v>120</v>
      </c>
      <c r="D2085" s="13" t="s">
        <v>1172</v>
      </c>
      <c r="E2085" s="1" t="s">
        <v>122</v>
      </c>
      <c r="F2085" s="28" t="s">
        <v>1189</v>
      </c>
      <c r="G2085" s="28" t="s">
        <v>509</v>
      </c>
      <c r="H2085" s="5">
        <f>H2084-B2085</f>
        <v>-75300</v>
      </c>
      <c r="I2085" s="23">
        <f t="shared" si="135"/>
        <v>0.6060606060606061</v>
      </c>
      <c r="K2085" s="2">
        <v>495</v>
      </c>
    </row>
    <row r="2086" spans="1:11" s="47" customFormat="1" ht="12.75">
      <c r="A2086" s="12"/>
      <c r="B2086" s="229">
        <f>SUM(B2084:B2085)</f>
        <v>75300</v>
      </c>
      <c r="C2086" s="12" t="s">
        <v>120</v>
      </c>
      <c r="D2086" s="12"/>
      <c r="E2086" s="12"/>
      <c r="F2086" s="19"/>
      <c r="G2086" s="19"/>
      <c r="H2086" s="44">
        <v>0</v>
      </c>
      <c r="I2086" s="46">
        <f t="shared" si="135"/>
        <v>152.12121212121212</v>
      </c>
      <c r="K2086" s="2">
        <v>495</v>
      </c>
    </row>
    <row r="2087" spans="2:11" ht="12.75">
      <c r="B2087" s="226"/>
      <c r="H2087" s="5">
        <f aca="true" t="shared" si="136" ref="H2087:H2103">H2086-B2087</f>
        <v>0</v>
      </c>
      <c r="I2087" s="23">
        <f t="shared" si="135"/>
        <v>0</v>
      </c>
      <c r="K2087" s="2">
        <v>495</v>
      </c>
    </row>
    <row r="2088" spans="2:11" ht="12.75">
      <c r="B2088" s="226"/>
      <c r="H2088" s="5">
        <f t="shared" si="136"/>
        <v>0</v>
      </c>
      <c r="I2088" s="23">
        <f t="shared" si="135"/>
        <v>0</v>
      </c>
      <c r="K2088" s="2">
        <v>495</v>
      </c>
    </row>
    <row r="2089" spans="2:11" ht="12.75">
      <c r="B2089" s="226">
        <v>13000</v>
      </c>
      <c r="C2089" s="1" t="s">
        <v>1190</v>
      </c>
      <c r="D2089" s="13" t="s">
        <v>1172</v>
      </c>
      <c r="E2089" s="13" t="s">
        <v>1191</v>
      </c>
      <c r="F2089" s="28" t="s">
        <v>1192</v>
      </c>
      <c r="G2089" s="28" t="s">
        <v>335</v>
      </c>
      <c r="H2089" s="5">
        <f t="shared" si="136"/>
        <v>-13000</v>
      </c>
      <c r="I2089" s="23">
        <f t="shared" si="135"/>
        <v>26.262626262626263</v>
      </c>
      <c r="K2089" s="2">
        <v>495</v>
      </c>
    </row>
    <row r="2090" spans="2:11" ht="12.75">
      <c r="B2090" s="226">
        <v>3000</v>
      </c>
      <c r="C2090" s="1" t="s">
        <v>1193</v>
      </c>
      <c r="D2090" s="13" t="s">
        <v>1172</v>
      </c>
      <c r="E2090" s="13" t="s">
        <v>1191</v>
      </c>
      <c r="F2090" s="28" t="s">
        <v>1192</v>
      </c>
      <c r="G2090" s="28" t="s">
        <v>335</v>
      </c>
      <c r="H2090" s="5">
        <f t="shared" si="136"/>
        <v>-16000</v>
      </c>
      <c r="I2090" s="23">
        <f t="shared" si="135"/>
        <v>6.0606060606060606</v>
      </c>
      <c r="K2090" s="2">
        <v>495</v>
      </c>
    </row>
    <row r="2091" spans="2:11" ht="12.75">
      <c r="B2091" s="226">
        <v>600</v>
      </c>
      <c r="C2091" s="1" t="s">
        <v>1194</v>
      </c>
      <c r="D2091" s="13" t="s">
        <v>1172</v>
      </c>
      <c r="E2091" s="13" t="s">
        <v>1191</v>
      </c>
      <c r="F2091" s="28" t="s">
        <v>1195</v>
      </c>
      <c r="G2091" s="28" t="s">
        <v>354</v>
      </c>
      <c r="H2091" s="5">
        <f t="shared" si="136"/>
        <v>-16600</v>
      </c>
      <c r="I2091" s="23">
        <f t="shared" si="135"/>
        <v>1.2121212121212122</v>
      </c>
      <c r="K2091" s="2">
        <v>495</v>
      </c>
    </row>
    <row r="2092" spans="2:11" ht="12.75">
      <c r="B2092" s="226">
        <v>1075</v>
      </c>
      <c r="C2092" s="1" t="s">
        <v>1196</v>
      </c>
      <c r="D2092" s="13" t="s">
        <v>1172</v>
      </c>
      <c r="E2092" s="13" t="s">
        <v>1191</v>
      </c>
      <c r="F2092" s="28" t="s">
        <v>1197</v>
      </c>
      <c r="G2092" s="28" t="s">
        <v>356</v>
      </c>
      <c r="H2092" s="5">
        <f t="shared" si="136"/>
        <v>-17675</v>
      </c>
      <c r="I2092" s="23">
        <f t="shared" si="135"/>
        <v>2.1717171717171717</v>
      </c>
      <c r="K2092" s="2">
        <v>495</v>
      </c>
    </row>
    <row r="2093" spans="2:11" ht="12.75">
      <c r="B2093" s="226">
        <v>5000</v>
      </c>
      <c r="C2093" s="1" t="s">
        <v>1198</v>
      </c>
      <c r="D2093" s="13" t="s">
        <v>1172</v>
      </c>
      <c r="E2093" s="13" t="s">
        <v>1191</v>
      </c>
      <c r="F2093" s="28" t="s">
        <v>1199</v>
      </c>
      <c r="G2093" s="28" t="s">
        <v>31</v>
      </c>
      <c r="H2093" s="5">
        <f t="shared" si="136"/>
        <v>-22675</v>
      </c>
      <c r="I2093" s="23">
        <f t="shared" si="135"/>
        <v>10.1010101010101</v>
      </c>
      <c r="K2093" s="2">
        <v>495</v>
      </c>
    </row>
    <row r="2094" spans="2:11" ht="12.75">
      <c r="B2094" s="226">
        <v>3000</v>
      </c>
      <c r="C2094" s="1" t="s">
        <v>1200</v>
      </c>
      <c r="D2094" s="13" t="s">
        <v>1172</v>
      </c>
      <c r="E2094" s="13" t="s">
        <v>1191</v>
      </c>
      <c r="F2094" s="28" t="s">
        <v>1199</v>
      </c>
      <c r="G2094" s="28" t="s">
        <v>31</v>
      </c>
      <c r="H2094" s="5">
        <f t="shared" si="136"/>
        <v>-25675</v>
      </c>
      <c r="I2094" s="23">
        <f t="shared" si="135"/>
        <v>6.0606060606060606</v>
      </c>
      <c r="K2094" s="2">
        <v>495</v>
      </c>
    </row>
    <row r="2095" spans="2:11" ht="12.75">
      <c r="B2095" s="226">
        <v>15275</v>
      </c>
      <c r="C2095" s="1" t="s">
        <v>1201</v>
      </c>
      <c r="D2095" s="13" t="s">
        <v>1172</v>
      </c>
      <c r="E2095" s="13" t="s">
        <v>1191</v>
      </c>
      <c r="F2095" s="28" t="s">
        <v>1202</v>
      </c>
      <c r="G2095" s="28" t="s">
        <v>31</v>
      </c>
      <c r="H2095" s="5">
        <f t="shared" si="136"/>
        <v>-40950</v>
      </c>
      <c r="I2095" s="23">
        <f t="shared" si="135"/>
        <v>30.858585858585858</v>
      </c>
      <c r="K2095" s="2">
        <v>495</v>
      </c>
    </row>
    <row r="2096" spans="2:11" ht="12.75">
      <c r="B2096" s="226">
        <v>13000</v>
      </c>
      <c r="C2096" s="1" t="s">
        <v>1203</v>
      </c>
      <c r="D2096" s="13" t="s">
        <v>1172</v>
      </c>
      <c r="E2096" s="13" t="s">
        <v>1191</v>
      </c>
      <c r="F2096" s="28" t="s">
        <v>1204</v>
      </c>
      <c r="G2096" s="28" t="s">
        <v>359</v>
      </c>
      <c r="H2096" s="5">
        <f t="shared" si="136"/>
        <v>-53950</v>
      </c>
      <c r="I2096" s="23">
        <f t="shared" si="135"/>
        <v>26.262626262626263</v>
      </c>
      <c r="K2096" s="2">
        <v>495</v>
      </c>
    </row>
    <row r="2097" spans="2:11" ht="12.75">
      <c r="B2097" s="226">
        <v>10400</v>
      </c>
      <c r="C2097" s="1" t="s">
        <v>1205</v>
      </c>
      <c r="D2097" s="13" t="s">
        <v>1172</v>
      </c>
      <c r="E2097" s="13" t="s">
        <v>1191</v>
      </c>
      <c r="F2097" s="28" t="s">
        <v>1206</v>
      </c>
      <c r="G2097" s="28" t="s">
        <v>359</v>
      </c>
      <c r="H2097" s="5">
        <f t="shared" si="136"/>
        <v>-64350</v>
      </c>
      <c r="I2097" s="23">
        <f t="shared" si="135"/>
        <v>21.01010101010101</v>
      </c>
      <c r="K2097" s="2">
        <v>495</v>
      </c>
    </row>
    <row r="2098" spans="2:11" ht="12.75">
      <c r="B2098" s="226">
        <v>1500</v>
      </c>
      <c r="C2098" s="1" t="s">
        <v>1207</v>
      </c>
      <c r="D2098" s="1" t="s">
        <v>1172</v>
      </c>
      <c r="E2098" s="13" t="s">
        <v>1191</v>
      </c>
      <c r="F2098" s="28" t="s">
        <v>1208</v>
      </c>
      <c r="G2098" s="28" t="s">
        <v>483</v>
      </c>
      <c r="H2098" s="5">
        <f t="shared" si="136"/>
        <v>-65850</v>
      </c>
      <c r="I2098" s="23">
        <f t="shared" si="135"/>
        <v>3.0303030303030303</v>
      </c>
      <c r="K2098" s="2">
        <v>495</v>
      </c>
    </row>
    <row r="2099" spans="2:11" ht="12.75">
      <c r="B2099" s="226">
        <v>12750</v>
      </c>
      <c r="C2099" s="1" t="s">
        <v>1209</v>
      </c>
      <c r="D2099" s="1" t="s">
        <v>1172</v>
      </c>
      <c r="E2099" s="13" t="s">
        <v>1191</v>
      </c>
      <c r="F2099" s="28" t="s">
        <v>1210</v>
      </c>
      <c r="G2099" s="28" t="s">
        <v>483</v>
      </c>
      <c r="H2099" s="5">
        <f t="shared" si="136"/>
        <v>-78600</v>
      </c>
      <c r="I2099" s="23">
        <f t="shared" si="135"/>
        <v>25.757575757575758</v>
      </c>
      <c r="K2099" s="2">
        <v>495</v>
      </c>
    </row>
    <row r="2100" spans="2:11" ht="12.75">
      <c r="B2100" s="226">
        <v>7800</v>
      </c>
      <c r="C2100" s="1" t="s">
        <v>1211</v>
      </c>
      <c r="D2100" s="1" t="s">
        <v>1172</v>
      </c>
      <c r="E2100" s="13" t="s">
        <v>1191</v>
      </c>
      <c r="F2100" s="28" t="s">
        <v>1212</v>
      </c>
      <c r="G2100" s="28" t="s">
        <v>483</v>
      </c>
      <c r="H2100" s="5">
        <f t="shared" si="136"/>
        <v>-86400</v>
      </c>
      <c r="I2100" s="23">
        <f t="shared" si="135"/>
        <v>15.757575757575758</v>
      </c>
      <c r="K2100" s="2">
        <v>495</v>
      </c>
    </row>
    <row r="2101" spans="2:11" ht="12.75">
      <c r="B2101" s="226">
        <v>3000</v>
      </c>
      <c r="C2101" s="1" t="s">
        <v>1200</v>
      </c>
      <c r="D2101" s="1" t="s">
        <v>1172</v>
      </c>
      <c r="E2101" s="13" t="s">
        <v>1191</v>
      </c>
      <c r="F2101" s="28" t="s">
        <v>1212</v>
      </c>
      <c r="G2101" s="28" t="s">
        <v>483</v>
      </c>
      <c r="H2101" s="5">
        <f t="shared" si="136"/>
        <v>-89400</v>
      </c>
      <c r="I2101" s="23">
        <f t="shared" si="135"/>
        <v>6.0606060606060606</v>
      </c>
      <c r="K2101" s="2">
        <v>495</v>
      </c>
    </row>
    <row r="2102" spans="2:11" ht="12.75">
      <c r="B2102" s="175">
        <v>5000</v>
      </c>
      <c r="C2102" s="1" t="s">
        <v>1198</v>
      </c>
      <c r="D2102" s="1" t="s">
        <v>1172</v>
      </c>
      <c r="E2102" s="13" t="s">
        <v>1191</v>
      </c>
      <c r="F2102" s="28" t="s">
        <v>1213</v>
      </c>
      <c r="G2102" s="28" t="s">
        <v>483</v>
      </c>
      <c r="H2102" s="5">
        <f t="shared" si="136"/>
        <v>-94400</v>
      </c>
      <c r="I2102" s="23">
        <f t="shared" si="135"/>
        <v>10.1010101010101</v>
      </c>
      <c r="K2102" s="2">
        <v>495</v>
      </c>
    </row>
    <row r="2103" spans="2:11" ht="12.75">
      <c r="B2103" s="226">
        <v>3500</v>
      </c>
      <c r="C2103" s="1" t="s">
        <v>147</v>
      </c>
      <c r="D2103" s="1" t="s">
        <v>1172</v>
      </c>
      <c r="E2103" s="13" t="s">
        <v>1191</v>
      </c>
      <c r="F2103" s="28" t="s">
        <v>1214</v>
      </c>
      <c r="G2103" s="28" t="s">
        <v>485</v>
      </c>
      <c r="H2103" s="5">
        <f t="shared" si="136"/>
        <v>-97900</v>
      </c>
      <c r="I2103" s="23">
        <f t="shared" si="135"/>
        <v>7.070707070707071</v>
      </c>
      <c r="K2103" s="2">
        <v>495</v>
      </c>
    </row>
    <row r="2104" spans="1:11" s="47" customFormat="1" ht="12.75">
      <c r="A2104" s="12"/>
      <c r="B2104" s="229">
        <f>SUM(B2088:B2103)</f>
        <v>97900</v>
      </c>
      <c r="C2104" s="12"/>
      <c r="D2104" s="12"/>
      <c r="E2104" s="12" t="s">
        <v>239</v>
      </c>
      <c r="F2104" s="19"/>
      <c r="G2104" s="19"/>
      <c r="H2104" s="44"/>
      <c r="I2104" s="46">
        <f t="shared" si="135"/>
        <v>197.77777777777777</v>
      </c>
      <c r="K2104" s="2">
        <v>495</v>
      </c>
    </row>
    <row r="2105" spans="2:11" ht="12.75">
      <c r="B2105" s="226"/>
      <c r="E2105" s="13"/>
      <c r="I2105" s="23">
        <f t="shared" si="135"/>
        <v>0</v>
      </c>
      <c r="K2105" s="2">
        <v>495</v>
      </c>
    </row>
    <row r="2106" spans="2:11" ht="12.75">
      <c r="B2106" s="226"/>
      <c r="E2106" s="13"/>
      <c r="I2106" s="23">
        <f t="shared" si="135"/>
        <v>0</v>
      </c>
      <c r="K2106" s="2">
        <v>495</v>
      </c>
    </row>
    <row r="2107" spans="1:11" ht="12.75">
      <c r="A2107" s="13"/>
      <c r="B2107" s="175">
        <v>50000</v>
      </c>
      <c r="C2107" s="13" t="s">
        <v>1215</v>
      </c>
      <c r="D2107" s="13" t="s">
        <v>985</v>
      </c>
      <c r="E2107" s="1" t="s">
        <v>1216</v>
      </c>
      <c r="F2107" s="28" t="s">
        <v>1217</v>
      </c>
      <c r="G2107" s="28" t="s">
        <v>251</v>
      </c>
      <c r="H2107" s="5">
        <f>H2106-B2107</f>
        <v>-50000</v>
      </c>
      <c r="I2107" s="23">
        <f t="shared" si="135"/>
        <v>101.01010101010101</v>
      </c>
      <c r="J2107" s="23"/>
      <c r="K2107" s="2">
        <v>495</v>
      </c>
    </row>
    <row r="2108" spans="2:11" ht="12.75">
      <c r="B2108" s="226">
        <v>95760</v>
      </c>
      <c r="C2108" s="59" t="s">
        <v>1218</v>
      </c>
      <c r="D2108" s="1" t="s">
        <v>1172</v>
      </c>
      <c r="E2108" s="1" t="s">
        <v>1219</v>
      </c>
      <c r="F2108" s="28" t="s">
        <v>1220</v>
      </c>
      <c r="G2108" s="28" t="s">
        <v>518</v>
      </c>
      <c r="H2108" s="5">
        <f>H2106-B2108</f>
        <v>-95760</v>
      </c>
      <c r="I2108" s="23">
        <f t="shared" si="135"/>
        <v>193.45454545454547</v>
      </c>
      <c r="K2108" s="2">
        <v>495</v>
      </c>
    </row>
    <row r="2109" spans="1:11" s="47" customFormat="1" ht="12.75">
      <c r="A2109" s="12"/>
      <c r="B2109" s="229">
        <f>SUM(B2107:B2108)</f>
        <v>145760</v>
      </c>
      <c r="C2109" s="45" t="s">
        <v>147</v>
      </c>
      <c r="D2109" s="12"/>
      <c r="E2109" s="12"/>
      <c r="F2109" s="19"/>
      <c r="G2109" s="19"/>
      <c r="H2109" s="44"/>
      <c r="I2109" s="46">
        <f t="shared" si="135"/>
        <v>294.4646464646465</v>
      </c>
      <c r="K2109" s="2">
        <v>495</v>
      </c>
    </row>
    <row r="2110" spans="3:11" ht="12.75">
      <c r="C2110" s="59"/>
      <c r="I2110" s="23">
        <f t="shared" si="135"/>
        <v>0</v>
      </c>
      <c r="K2110" s="2">
        <v>495</v>
      </c>
    </row>
    <row r="2111" spans="3:11" ht="12.75">
      <c r="C2111" s="59"/>
      <c r="I2111" s="23">
        <f t="shared" si="135"/>
        <v>0</v>
      </c>
      <c r="K2111" s="2">
        <v>495</v>
      </c>
    </row>
    <row r="2112" spans="5:11" ht="12.75">
      <c r="E2112" s="13"/>
      <c r="I2112" s="23">
        <f t="shared" si="135"/>
        <v>0</v>
      </c>
      <c r="K2112" s="2">
        <v>495</v>
      </c>
    </row>
    <row r="2113" spans="5:11" ht="12.75">
      <c r="E2113" s="13"/>
      <c r="I2113" s="23">
        <f t="shared" si="135"/>
        <v>0</v>
      </c>
      <c r="K2113" s="2">
        <v>495</v>
      </c>
    </row>
    <row r="2114" spans="1:11" s="95" customFormat="1" ht="13.5" thickBot="1">
      <c r="A2114" s="68"/>
      <c r="B2114" s="91">
        <f>+B2172+B2236+B2242</f>
        <v>1475550</v>
      </c>
      <c r="C2114" s="68"/>
      <c r="D2114" s="69" t="s">
        <v>158</v>
      </c>
      <c r="E2114" s="68"/>
      <c r="F2114" s="92"/>
      <c r="G2114" s="92"/>
      <c r="H2114" s="93">
        <f>H2100-B2114</f>
        <v>-1561950</v>
      </c>
      <c r="I2114" s="23">
        <f t="shared" si="135"/>
        <v>2980.909090909091</v>
      </c>
      <c r="J2114" s="94"/>
      <c r="K2114" s="2">
        <v>495</v>
      </c>
    </row>
    <row r="2115" spans="8:11" ht="12.75">
      <c r="H2115" s="5">
        <v>0</v>
      </c>
      <c r="I2115" s="23">
        <f t="shared" si="135"/>
        <v>0</v>
      </c>
      <c r="K2115" s="2">
        <v>495</v>
      </c>
    </row>
    <row r="2116" spans="8:11" ht="12.75">
      <c r="H2116" s="5">
        <f aca="true" t="shared" si="137" ref="H2116:H2147">H2115-B2116</f>
        <v>0</v>
      </c>
      <c r="I2116" s="23">
        <f t="shared" si="135"/>
        <v>0</v>
      </c>
      <c r="K2116" s="2">
        <v>495</v>
      </c>
    </row>
    <row r="2117" spans="1:11" ht="12.75">
      <c r="A2117" s="13"/>
      <c r="B2117" s="175">
        <v>5000</v>
      </c>
      <c r="C2117" s="34" t="s">
        <v>0</v>
      </c>
      <c r="D2117" s="13" t="s">
        <v>1221</v>
      </c>
      <c r="E2117" s="13" t="s">
        <v>1222</v>
      </c>
      <c r="F2117" s="248" t="s">
        <v>1223</v>
      </c>
      <c r="G2117" s="31" t="s">
        <v>10</v>
      </c>
      <c r="H2117" s="5">
        <f t="shared" si="137"/>
        <v>-5000</v>
      </c>
      <c r="I2117" s="23">
        <f t="shared" si="135"/>
        <v>10.1010101010101</v>
      </c>
      <c r="J2117" s="42"/>
      <c r="K2117" s="2">
        <v>495</v>
      </c>
    </row>
    <row r="2118" spans="2:11" ht="12.75">
      <c r="B2118" s="226">
        <v>5000</v>
      </c>
      <c r="C2118" s="34" t="s">
        <v>0</v>
      </c>
      <c r="D2118" s="1" t="s">
        <v>1221</v>
      </c>
      <c r="E2118" s="1" t="s">
        <v>1222</v>
      </c>
      <c r="F2118" s="248" t="s">
        <v>1224</v>
      </c>
      <c r="G2118" s="28" t="s">
        <v>11</v>
      </c>
      <c r="H2118" s="5">
        <f t="shared" si="137"/>
        <v>-10000</v>
      </c>
      <c r="I2118" s="23">
        <f t="shared" si="135"/>
        <v>10.1010101010101</v>
      </c>
      <c r="J2118" s="23"/>
      <c r="K2118" s="2">
        <v>495</v>
      </c>
    </row>
    <row r="2119" spans="2:11" ht="12.75">
      <c r="B2119" s="226">
        <v>5000</v>
      </c>
      <c r="C2119" s="34" t="s">
        <v>0</v>
      </c>
      <c r="D2119" s="1" t="s">
        <v>1221</v>
      </c>
      <c r="E2119" s="1" t="s">
        <v>1222</v>
      </c>
      <c r="F2119" s="248" t="s">
        <v>1225</v>
      </c>
      <c r="G2119" s="28" t="s">
        <v>12</v>
      </c>
      <c r="H2119" s="5">
        <f t="shared" si="137"/>
        <v>-15000</v>
      </c>
      <c r="I2119" s="23">
        <f t="shared" si="135"/>
        <v>10.1010101010101</v>
      </c>
      <c r="J2119" s="23"/>
      <c r="K2119" s="2">
        <v>495</v>
      </c>
    </row>
    <row r="2120" spans="2:11" ht="12.75">
      <c r="B2120" s="226">
        <v>5000</v>
      </c>
      <c r="C2120" s="34" t="s">
        <v>0</v>
      </c>
      <c r="D2120" s="1" t="s">
        <v>1221</v>
      </c>
      <c r="E2120" s="1" t="s">
        <v>1222</v>
      </c>
      <c r="F2120" s="248" t="s">
        <v>1226</v>
      </c>
      <c r="G2120" s="28" t="s">
        <v>13</v>
      </c>
      <c r="H2120" s="5">
        <f t="shared" si="137"/>
        <v>-20000</v>
      </c>
      <c r="I2120" s="23">
        <f t="shared" si="135"/>
        <v>10.1010101010101</v>
      </c>
      <c r="J2120" s="23"/>
      <c r="K2120" s="2">
        <v>495</v>
      </c>
    </row>
    <row r="2121" spans="2:11" ht="12.75">
      <c r="B2121" s="226">
        <v>5000</v>
      </c>
      <c r="C2121" s="13" t="s">
        <v>0</v>
      </c>
      <c r="D2121" s="1" t="s">
        <v>1221</v>
      </c>
      <c r="E2121" s="1" t="s">
        <v>1222</v>
      </c>
      <c r="F2121" s="248" t="s">
        <v>1227</v>
      </c>
      <c r="G2121" s="28" t="s">
        <v>14</v>
      </c>
      <c r="H2121" s="5">
        <f t="shared" si="137"/>
        <v>-25000</v>
      </c>
      <c r="I2121" s="23">
        <f t="shared" si="135"/>
        <v>10.1010101010101</v>
      </c>
      <c r="J2121" s="23"/>
      <c r="K2121" s="2">
        <v>495</v>
      </c>
    </row>
    <row r="2122" spans="2:11" ht="12.75">
      <c r="B2122" s="226">
        <v>5000</v>
      </c>
      <c r="C2122" s="13" t="s">
        <v>0</v>
      </c>
      <c r="D2122" s="1" t="s">
        <v>1221</v>
      </c>
      <c r="E2122" s="1" t="s">
        <v>1222</v>
      </c>
      <c r="F2122" s="248" t="s">
        <v>1228</v>
      </c>
      <c r="G2122" s="28" t="s">
        <v>292</v>
      </c>
      <c r="H2122" s="5">
        <f t="shared" si="137"/>
        <v>-30000</v>
      </c>
      <c r="I2122" s="23">
        <f t="shared" si="135"/>
        <v>10.1010101010101</v>
      </c>
      <c r="J2122" s="23"/>
      <c r="K2122" s="2">
        <v>495</v>
      </c>
    </row>
    <row r="2123" spans="2:11" ht="12.75">
      <c r="B2123" s="226">
        <v>5000</v>
      </c>
      <c r="C2123" s="13" t="s">
        <v>0</v>
      </c>
      <c r="D2123" s="1" t="s">
        <v>1221</v>
      </c>
      <c r="E2123" s="1" t="s">
        <v>1222</v>
      </c>
      <c r="F2123" s="248" t="s">
        <v>1229</v>
      </c>
      <c r="G2123" s="28" t="s">
        <v>307</v>
      </c>
      <c r="H2123" s="5">
        <f t="shared" si="137"/>
        <v>-35000</v>
      </c>
      <c r="I2123" s="23">
        <f t="shared" si="135"/>
        <v>10.1010101010101</v>
      </c>
      <c r="J2123" s="23"/>
      <c r="K2123" s="2">
        <v>495</v>
      </c>
    </row>
    <row r="2124" spans="2:11" ht="12.75">
      <c r="B2124" s="226">
        <v>5000</v>
      </c>
      <c r="C2124" s="13" t="s">
        <v>0</v>
      </c>
      <c r="D2124" s="1" t="s">
        <v>1221</v>
      </c>
      <c r="E2124" s="1" t="s">
        <v>1222</v>
      </c>
      <c r="F2124" s="248" t="s">
        <v>1230</v>
      </c>
      <c r="G2124" s="28" t="s">
        <v>333</v>
      </c>
      <c r="H2124" s="5">
        <f t="shared" si="137"/>
        <v>-40000</v>
      </c>
      <c r="I2124" s="23">
        <f t="shared" si="135"/>
        <v>10.1010101010101</v>
      </c>
      <c r="J2124" s="23"/>
      <c r="K2124" s="2">
        <v>495</v>
      </c>
    </row>
    <row r="2125" spans="2:11" ht="12.75">
      <c r="B2125" s="226">
        <v>5000</v>
      </c>
      <c r="C2125" s="13" t="s">
        <v>0</v>
      </c>
      <c r="D2125" s="1" t="s">
        <v>1221</v>
      </c>
      <c r="E2125" s="1" t="s">
        <v>1222</v>
      </c>
      <c r="F2125" s="248" t="s">
        <v>1231</v>
      </c>
      <c r="G2125" s="28" t="s">
        <v>335</v>
      </c>
      <c r="H2125" s="5">
        <f t="shared" si="137"/>
        <v>-45000</v>
      </c>
      <c r="I2125" s="23">
        <f t="shared" si="135"/>
        <v>10.1010101010101</v>
      </c>
      <c r="J2125" s="23"/>
      <c r="K2125" s="2">
        <v>495</v>
      </c>
    </row>
    <row r="2126" spans="2:11" ht="12.75">
      <c r="B2126" s="226">
        <v>5000</v>
      </c>
      <c r="C2126" s="13" t="s">
        <v>0</v>
      </c>
      <c r="D2126" s="1" t="s">
        <v>1221</v>
      </c>
      <c r="E2126" s="1" t="s">
        <v>1222</v>
      </c>
      <c r="F2126" s="248" t="s">
        <v>1232</v>
      </c>
      <c r="G2126" s="28" t="s">
        <v>354</v>
      </c>
      <c r="H2126" s="5">
        <f t="shared" si="137"/>
        <v>-50000</v>
      </c>
      <c r="I2126" s="23">
        <f t="shared" si="135"/>
        <v>10.1010101010101</v>
      </c>
      <c r="J2126" s="23"/>
      <c r="K2126" s="2">
        <v>495</v>
      </c>
    </row>
    <row r="2127" spans="2:11" ht="12.75">
      <c r="B2127" s="226">
        <v>5000</v>
      </c>
      <c r="C2127" s="13" t="s">
        <v>0</v>
      </c>
      <c r="D2127" s="1" t="s">
        <v>1221</v>
      </c>
      <c r="E2127" s="1" t="s">
        <v>1222</v>
      </c>
      <c r="F2127" s="248" t="s">
        <v>1233</v>
      </c>
      <c r="G2127" s="28" t="s">
        <v>356</v>
      </c>
      <c r="H2127" s="5">
        <f t="shared" si="137"/>
        <v>-55000</v>
      </c>
      <c r="I2127" s="23">
        <f t="shared" si="135"/>
        <v>10.1010101010101</v>
      </c>
      <c r="J2127" s="23"/>
      <c r="K2127" s="2">
        <v>495</v>
      </c>
    </row>
    <row r="2128" spans="2:11" ht="12.75">
      <c r="B2128" s="226">
        <v>5000</v>
      </c>
      <c r="C2128" s="13" t="s">
        <v>0</v>
      </c>
      <c r="D2128" s="1" t="s">
        <v>1221</v>
      </c>
      <c r="E2128" s="1" t="s">
        <v>1222</v>
      </c>
      <c r="F2128" s="248" t="s">
        <v>1234</v>
      </c>
      <c r="G2128" s="28" t="s">
        <v>31</v>
      </c>
      <c r="H2128" s="5">
        <f t="shared" si="137"/>
        <v>-60000</v>
      </c>
      <c r="I2128" s="23">
        <f t="shared" si="135"/>
        <v>10.1010101010101</v>
      </c>
      <c r="J2128" s="23"/>
      <c r="K2128" s="2">
        <v>495</v>
      </c>
    </row>
    <row r="2129" spans="2:11" ht="12.75">
      <c r="B2129" s="226">
        <v>5000</v>
      </c>
      <c r="C2129" s="13" t="s">
        <v>0</v>
      </c>
      <c r="D2129" s="1" t="s">
        <v>1221</v>
      </c>
      <c r="E2129" s="1" t="s">
        <v>1222</v>
      </c>
      <c r="F2129" s="248" t="s">
        <v>1235</v>
      </c>
      <c r="G2129" s="28" t="s">
        <v>359</v>
      </c>
      <c r="H2129" s="5">
        <f t="shared" si="137"/>
        <v>-65000</v>
      </c>
      <c r="I2129" s="23">
        <f t="shared" si="135"/>
        <v>10.1010101010101</v>
      </c>
      <c r="J2129" s="23"/>
      <c r="K2129" s="2">
        <v>495</v>
      </c>
    </row>
    <row r="2130" spans="2:11" ht="12.75">
      <c r="B2130" s="226">
        <v>5000</v>
      </c>
      <c r="C2130" s="13" t="s">
        <v>0</v>
      </c>
      <c r="D2130" s="1" t="s">
        <v>1221</v>
      </c>
      <c r="E2130" s="1" t="s">
        <v>1222</v>
      </c>
      <c r="F2130" s="248" t="s">
        <v>1236</v>
      </c>
      <c r="G2130" s="28" t="s">
        <v>32</v>
      </c>
      <c r="H2130" s="5">
        <f t="shared" si="137"/>
        <v>-70000</v>
      </c>
      <c r="I2130" s="23">
        <f t="shared" si="135"/>
        <v>10.1010101010101</v>
      </c>
      <c r="J2130" s="23"/>
      <c r="K2130" s="2">
        <v>495</v>
      </c>
    </row>
    <row r="2131" spans="2:11" ht="12.75">
      <c r="B2131" s="226">
        <v>10000</v>
      </c>
      <c r="C2131" s="13" t="s">
        <v>0</v>
      </c>
      <c r="D2131" s="1" t="s">
        <v>1221</v>
      </c>
      <c r="E2131" s="1" t="s">
        <v>1222</v>
      </c>
      <c r="F2131" s="248" t="s">
        <v>1237</v>
      </c>
      <c r="G2131" s="28" t="s">
        <v>345</v>
      </c>
      <c r="H2131" s="5">
        <f t="shared" si="137"/>
        <v>-80000</v>
      </c>
      <c r="I2131" s="23">
        <f t="shared" si="135"/>
        <v>20.2020202020202</v>
      </c>
      <c r="J2131" s="23"/>
      <c r="K2131" s="2">
        <v>495</v>
      </c>
    </row>
    <row r="2132" spans="2:11" ht="12.75">
      <c r="B2132" s="228">
        <v>5000</v>
      </c>
      <c r="C2132" s="13" t="s">
        <v>0</v>
      </c>
      <c r="D2132" s="1" t="s">
        <v>1221</v>
      </c>
      <c r="E2132" s="1" t="s">
        <v>1222</v>
      </c>
      <c r="F2132" s="248" t="s">
        <v>1238</v>
      </c>
      <c r="G2132" s="28" t="s">
        <v>64</v>
      </c>
      <c r="H2132" s="5">
        <f t="shared" si="137"/>
        <v>-85000</v>
      </c>
      <c r="I2132" s="23">
        <f t="shared" si="135"/>
        <v>10.1010101010101</v>
      </c>
      <c r="J2132" s="23"/>
      <c r="K2132" s="2">
        <v>495</v>
      </c>
    </row>
    <row r="2133" spans="2:11" ht="12.75">
      <c r="B2133" s="226">
        <v>5000</v>
      </c>
      <c r="C2133" s="13" t="s">
        <v>0</v>
      </c>
      <c r="D2133" s="1" t="s">
        <v>1221</v>
      </c>
      <c r="E2133" s="1" t="s">
        <v>1222</v>
      </c>
      <c r="F2133" s="248" t="s">
        <v>1239</v>
      </c>
      <c r="G2133" s="28" t="s">
        <v>482</v>
      </c>
      <c r="H2133" s="5">
        <f t="shared" si="137"/>
        <v>-90000</v>
      </c>
      <c r="I2133" s="23">
        <f t="shared" si="135"/>
        <v>10.1010101010101</v>
      </c>
      <c r="J2133" s="23"/>
      <c r="K2133" s="2">
        <v>495</v>
      </c>
    </row>
    <row r="2134" spans="2:11" ht="12.75">
      <c r="B2134" s="228">
        <v>5000</v>
      </c>
      <c r="C2134" s="13" t="s">
        <v>0</v>
      </c>
      <c r="D2134" s="1" t="s">
        <v>1221</v>
      </c>
      <c r="E2134" s="1" t="s">
        <v>1222</v>
      </c>
      <c r="F2134" s="248" t="s">
        <v>1240</v>
      </c>
      <c r="G2134" s="28" t="s">
        <v>484</v>
      </c>
      <c r="H2134" s="5">
        <f t="shared" si="137"/>
        <v>-95000</v>
      </c>
      <c r="I2134" s="23">
        <f t="shared" si="135"/>
        <v>10.1010101010101</v>
      </c>
      <c r="J2134" s="23"/>
      <c r="K2134" s="2">
        <v>495</v>
      </c>
    </row>
    <row r="2135" spans="2:11" ht="12.75">
      <c r="B2135" s="226">
        <v>7000</v>
      </c>
      <c r="C2135" s="13" t="s">
        <v>0</v>
      </c>
      <c r="D2135" s="1" t="s">
        <v>1221</v>
      </c>
      <c r="E2135" s="1" t="s">
        <v>1222</v>
      </c>
      <c r="F2135" s="248" t="s">
        <v>1241</v>
      </c>
      <c r="G2135" s="28" t="s">
        <v>254</v>
      </c>
      <c r="H2135" s="5">
        <f t="shared" si="137"/>
        <v>-102000</v>
      </c>
      <c r="I2135" s="23">
        <f t="shared" si="135"/>
        <v>14.141414141414142</v>
      </c>
      <c r="J2135" s="23"/>
      <c r="K2135" s="2">
        <v>495</v>
      </c>
    </row>
    <row r="2136" spans="2:11" ht="12.75">
      <c r="B2136" s="226">
        <v>10000</v>
      </c>
      <c r="C2136" s="13" t="s">
        <v>0</v>
      </c>
      <c r="D2136" s="1" t="s">
        <v>1221</v>
      </c>
      <c r="E2136" s="1" t="s">
        <v>1222</v>
      </c>
      <c r="F2136" s="248" t="s">
        <v>1242</v>
      </c>
      <c r="G2136" s="28" t="s">
        <v>251</v>
      </c>
      <c r="H2136" s="5">
        <f t="shared" si="137"/>
        <v>-112000</v>
      </c>
      <c r="I2136" s="23">
        <f t="shared" si="135"/>
        <v>20.2020202020202</v>
      </c>
      <c r="J2136" s="23"/>
      <c r="K2136" s="2">
        <v>495</v>
      </c>
    </row>
    <row r="2137" spans="2:11" ht="12.75">
      <c r="B2137" s="226">
        <v>5000</v>
      </c>
      <c r="C2137" s="13" t="s">
        <v>0</v>
      </c>
      <c r="D2137" s="1" t="s">
        <v>1221</v>
      </c>
      <c r="E2137" s="1" t="s">
        <v>1222</v>
      </c>
      <c r="F2137" s="248" t="s">
        <v>1243</v>
      </c>
      <c r="G2137" s="28" t="s">
        <v>483</v>
      </c>
      <c r="H2137" s="5">
        <f t="shared" si="137"/>
        <v>-117000</v>
      </c>
      <c r="I2137" s="23">
        <f t="shared" si="135"/>
        <v>10.1010101010101</v>
      </c>
      <c r="J2137" s="23"/>
      <c r="K2137" s="2">
        <v>495</v>
      </c>
    </row>
    <row r="2138" spans="2:11" ht="12.75">
      <c r="B2138" s="226">
        <v>5000</v>
      </c>
      <c r="C2138" s="13" t="s">
        <v>0</v>
      </c>
      <c r="D2138" s="1" t="s">
        <v>1221</v>
      </c>
      <c r="E2138" s="1" t="s">
        <v>1222</v>
      </c>
      <c r="F2138" s="248" t="s">
        <v>1244</v>
      </c>
      <c r="G2138" s="28" t="s">
        <v>509</v>
      </c>
      <c r="H2138" s="5">
        <f t="shared" si="137"/>
        <v>-122000</v>
      </c>
      <c r="I2138" s="23">
        <f t="shared" si="135"/>
        <v>10.1010101010101</v>
      </c>
      <c r="J2138" s="23"/>
      <c r="K2138" s="2">
        <v>495</v>
      </c>
    </row>
    <row r="2139" spans="2:11" ht="12.75">
      <c r="B2139" s="226">
        <v>5000</v>
      </c>
      <c r="C2139" s="13" t="s">
        <v>0</v>
      </c>
      <c r="D2139" s="1" t="s">
        <v>1221</v>
      </c>
      <c r="E2139" s="1" t="s">
        <v>1222</v>
      </c>
      <c r="F2139" s="248" t="s">
        <v>1245</v>
      </c>
      <c r="G2139" s="28" t="s">
        <v>485</v>
      </c>
      <c r="H2139" s="5">
        <f t="shared" si="137"/>
        <v>-127000</v>
      </c>
      <c r="I2139" s="23">
        <f t="shared" si="135"/>
        <v>10.1010101010101</v>
      </c>
      <c r="J2139" s="23"/>
      <c r="K2139" s="2">
        <v>495</v>
      </c>
    </row>
    <row r="2140" spans="2:11" ht="12.75">
      <c r="B2140" s="226">
        <v>5000</v>
      </c>
      <c r="C2140" s="13" t="s">
        <v>0</v>
      </c>
      <c r="D2140" s="1" t="s">
        <v>1221</v>
      </c>
      <c r="E2140" s="1" t="s">
        <v>1222</v>
      </c>
      <c r="F2140" s="248" t="s">
        <v>1246</v>
      </c>
      <c r="G2140" s="28" t="s">
        <v>510</v>
      </c>
      <c r="H2140" s="5">
        <f t="shared" si="137"/>
        <v>-132000</v>
      </c>
      <c r="I2140" s="23">
        <f aca="true" t="shared" si="138" ref="I2140:I2203">+B2140/K2140</f>
        <v>10.1010101010101</v>
      </c>
      <c r="J2140" s="23"/>
      <c r="K2140" s="2">
        <v>495</v>
      </c>
    </row>
    <row r="2141" spans="2:11" ht="12.75">
      <c r="B2141" s="226">
        <v>5000</v>
      </c>
      <c r="C2141" s="13" t="s">
        <v>0</v>
      </c>
      <c r="D2141" s="1" t="s">
        <v>1221</v>
      </c>
      <c r="E2141" s="1" t="s">
        <v>1222</v>
      </c>
      <c r="F2141" s="248" t="s">
        <v>1247</v>
      </c>
      <c r="G2141" s="28" t="s">
        <v>500</v>
      </c>
      <c r="H2141" s="5">
        <f t="shared" si="137"/>
        <v>-137000</v>
      </c>
      <c r="I2141" s="23">
        <f t="shared" si="138"/>
        <v>10.1010101010101</v>
      </c>
      <c r="J2141" s="23"/>
      <c r="K2141" s="2">
        <v>495</v>
      </c>
    </row>
    <row r="2142" spans="2:11" ht="12.75">
      <c r="B2142" s="226">
        <v>5000</v>
      </c>
      <c r="C2142" s="13" t="s">
        <v>0</v>
      </c>
      <c r="D2142" s="1" t="s">
        <v>1221</v>
      </c>
      <c r="E2142" s="1" t="s">
        <v>1222</v>
      </c>
      <c r="F2142" s="248" t="s">
        <v>1248</v>
      </c>
      <c r="G2142" s="28" t="s">
        <v>256</v>
      </c>
      <c r="H2142" s="5">
        <f t="shared" si="137"/>
        <v>-142000</v>
      </c>
      <c r="I2142" s="23">
        <f t="shared" si="138"/>
        <v>10.1010101010101</v>
      </c>
      <c r="J2142" s="23"/>
      <c r="K2142" s="2">
        <v>495</v>
      </c>
    </row>
    <row r="2143" spans="2:11" ht="12.75">
      <c r="B2143" s="226">
        <v>10000</v>
      </c>
      <c r="C2143" s="13" t="s">
        <v>0</v>
      </c>
      <c r="D2143" s="1" t="s">
        <v>1221</v>
      </c>
      <c r="E2143" s="1" t="s">
        <v>1222</v>
      </c>
      <c r="F2143" s="248" t="s">
        <v>1249</v>
      </c>
      <c r="G2143" s="28" t="s">
        <v>260</v>
      </c>
      <c r="H2143" s="5">
        <f t="shared" si="137"/>
        <v>-152000</v>
      </c>
      <c r="I2143" s="23">
        <f t="shared" si="138"/>
        <v>20.2020202020202</v>
      </c>
      <c r="J2143" s="23"/>
      <c r="K2143" s="2">
        <v>495</v>
      </c>
    </row>
    <row r="2144" spans="2:11" ht="12.75">
      <c r="B2144" s="226">
        <v>8000</v>
      </c>
      <c r="C2144" s="13" t="s">
        <v>0</v>
      </c>
      <c r="D2144" s="1" t="s">
        <v>1221</v>
      </c>
      <c r="E2144" s="1" t="s">
        <v>1222</v>
      </c>
      <c r="F2144" s="248" t="s">
        <v>1250</v>
      </c>
      <c r="G2144" s="28" t="s">
        <v>617</v>
      </c>
      <c r="H2144" s="5">
        <f t="shared" si="137"/>
        <v>-160000</v>
      </c>
      <c r="I2144" s="23">
        <f t="shared" si="138"/>
        <v>16.161616161616163</v>
      </c>
      <c r="J2144" s="23"/>
      <c r="K2144" s="2">
        <v>495</v>
      </c>
    </row>
    <row r="2145" spans="2:11" ht="12.75">
      <c r="B2145" s="226">
        <v>10000</v>
      </c>
      <c r="C2145" s="13" t="s">
        <v>0</v>
      </c>
      <c r="D2145" s="1" t="s">
        <v>1221</v>
      </c>
      <c r="E2145" s="1" t="s">
        <v>1222</v>
      </c>
      <c r="F2145" s="248" t="s">
        <v>1251</v>
      </c>
      <c r="G2145" s="28" t="s">
        <v>518</v>
      </c>
      <c r="H2145" s="5">
        <f t="shared" si="137"/>
        <v>-170000</v>
      </c>
      <c r="I2145" s="23">
        <f t="shared" si="138"/>
        <v>20.2020202020202</v>
      </c>
      <c r="J2145" s="23"/>
      <c r="K2145" s="2">
        <v>495</v>
      </c>
    </row>
    <row r="2146" spans="2:11" ht="12.75">
      <c r="B2146" s="226">
        <v>5000</v>
      </c>
      <c r="C2146" s="13" t="s">
        <v>0</v>
      </c>
      <c r="D2146" s="1" t="s">
        <v>1221</v>
      </c>
      <c r="E2146" s="1" t="s">
        <v>1222</v>
      </c>
      <c r="F2146" s="248" t="s">
        <v>1252</v>
      </c>
      <c r="G2146" s="28" t="s">
        <v>622</v>
      </c>
      <c r="H2146" s="5">
        <f t="shared" si="137"/>
        <v>-175000</v>
      </c>
      <c r="I2146" s="23">
        <f t="shared" si="138"/>
        <v>10.1010101010101</v>
      </c>
      <c r="J2146" s="23"/>
      <c r="K2146" s="2">
        <v>495</v>
      </c>
    </row>
    <row r="2147" spans="2:11" ht="12.75">
      <c r="B2147" s="226">
        <v>5000</v>
      </c>
      <c r="C2147" s="13" t="s">
        <v>0</v>
      </c>
      <c r="D2147" s="1" t="s">
        <v>1221</v>
      </c>
      <c r="E2147" s="1" t="s">
        <v>1222</v>
      </c>
      <c r="F2147" s="248" t="s">
        <v>1253</v>
      </c>
      <c r="G2147" s="28" t="s">
        <v>625</v>
      </c>
      <c r="H2147" s="5">
        <f t="shared" si="137"/>
        <v>-180000</v>
      </c>
      <c r="I2147" s="23">
        <f t="shared" si="138"/>
        <v>10.1010101010101</v>
      </c>
      <c r="J2147" s="23"/>
      <c r="K2147" s="2">
        <v>495</v>
      </c>
    </row>
    <row r="2148" spans="2:11" ht="12.75">
      <c r="B2148" s="175">
        <v>2500</v>
      </c>
      <c r="C2148" s="34" t="s">
        <v>0</v>
      </c>
      <c r="D2148" s="1" t="s">
        <v>1221</v>
      </c>
      <c r="E2148" s="1" t="s">
        <v>1254</v>
      </c>
      <c r="F2148" s="248" t="s">
        <v>1255</v>
      </c>
      <c r="G2148" s="28" t="s">
        <v>10</v>
      </c>
      <c r="H2148" s="5">
        <f aca="true" t="shared" si="139" ref="H2148:H2171">H2147-B2148</f>
        <v>-182500</v>
      </c>
      <c r="I2148" s="23">
        <f t="shared" si="138"/>
        <v>5.05050505050505</v>
      </c>
      <c r="J2148" s="23"/>
      <c r="K2148" s="2">
        <v>495</v>
      </c>
    </row>
    <row r="2149" spans="2:11" ht="12.75">
      <c r="B2149" s="226">
        <v>5000</v>
      </c>
      <c r="C2149" s="34" t="s">
        <v>0</v>
      </c>
      <c r="D2149" s="1" t="s">
        <v>1221</v>
      </c>
      <c r="E2149" s="1" t="s">
        <v>1254</v>
      </c>
      <c r="F2149" s="248" t="s">
        <v>1256</v>
      </c>
      <c r="G2149" s="28" t="s">
        <v>11</v>
      </c>
      <c r="H2149" s="5">
        <f t="shared" si="139"/>
        <v>-187500</v>
      </c>
      <c r="I2149" s="23">
        <f t="shared" si="138"/>
        <v>10.1010101010101</v>
      </c>
      <c r="J2149" s="23"/>
      <c r="K2149" s="2">
        <v>495</v>
      </c>
    </row>
    <row r="2150" spans="2:11" ht="12.75">
      <c r="B2150" s="226">
        <v>5000</v>
      </c>
      <c r="C2150" s="34" t="s">
        <v>0</v>
      </c>
      <c r="D2150" s="1" t="s">
        <v>1221</v>
      </c>
      <c r="E2150" s="1" t="s">
        <v>1254</v>
      </c>
      <c r="F2150" s="248" t="s">
        <v>1257</v>
      </c>
      <c r="G2150" s="28" t="s">
        <v>12</v>
      </c>
      <c r="H2150" s="5">
        <f t="shared" si="139"/>
        <v>-192500</v>
      </c>
      <c r="I2150" s="23">
        <f t="shared" si="138"/>
        <v>10.1010101010101</v>
      </c>
      <c r="J2150" s="23"/>
      <c r="K2150" s="2">
        <v>495</v>
      </c>
    </row>
    <row r="2151" spans="2:11" ht="12.75">
      <c r="B2151" s="226">
        <v>5000</v>
      </c>
      <c r="C2151" s="13" t="s">
        <v>0</v>
      </c>
      <c r="D2151" s="1" t="s">
        <v>1221</v>
      </c>
      <c r="E2151" s="1" t="s">
        <v>1254</v>
      </c>
      <c r="F2151" s="248" t="s">
        <v>1258</v>
      </c>
      <c r="G2151" s="28" t="s">
        <v>14</v>
      </c>
      <c r="H2151" s="5">
        <f t="shared" si="139"/>
        <v>-197500</v>
      </c>
      <c r="I2151" s="23">
        <f t="shared" si="138"/>
        <v>10.1010101010101</v>
      </c>
      <c r="J2151" s="23"/>
      <c r="K2151" s="2">
        <v>495</v>
      </c>
    </row>
    <row r="2152" spans="2:11" ht="12.75">
      <c r="B2152" s="226">
        <v>5000</v>
      </c>
      <c r="C2152" s="13" t="s">
        <v>0</v>
      </c>
      <c r="D2152" s="1" t="s">
        <v>1221</v>
      </c>
      <c r="E2152" s="1" t="s">
        <v>1254</v>
      </c>
      <c r="F2152" s="248" t="s">
        <v>1259</v>
      </c>
      <c r="G2152" s="28" t="s">
        <v>292</v>
      </c>
      <c r="H2152" s="5">
        <f t="shared" si="139"/>
        <v>-202500</v>
      </c>
      <c r="I2152" s="23">
        <f t="shared" si="138"/>
        <v>10.1010101010101</v>
      </c>
      <c r="J2152" s="23"/>
      <c r="K2152" s="2">
        <v>495</v>
      </c>
    </row>
    <row r="2153" spans="2:11" ht="12.75">
      <c r="B2153" s="226">
        <v>5000</v>
      </c>
      <c r="C2153" s="13" t="s">
        <v>0</v>
      </c>
      <c r="D2153" s="1" t="s">
        <v>1221</v>
      </c>
      <c r="E2153" s="1" t="s">
        <v>1254</v>
      </c>
      <c r="F2153" s="248" t="s">
        <v>1260</v>
      </c>
      <c r="G2153" s="28" t="s">
        <v>307</v>
      </c>
      <c r="H2153" s="5">
        <f t="shared" si="139"/>
        <v>-207500</v>
      </c>
      <c r="I2153" s="23">
        <f t="shared" si="138"/>
        <v>10.1010101010101</v>
      </c>
      <c r="J2153" s="23"/>
      <c r="K2153" s="2">
        <v>495</v>
      </c>
    </row>
    <row r="2154" spans="2:11" ht="12.75">
      <c r="B2154" s="226">
        <v>5000</v>
      </c>
      <c r="C2154" s="13" t="s">
        <v>0</v>
      </c>
      <c r="D2154" s="1" t="s">
        <v>1221</v>
      </c>
      <c r="E2154" s="1" t="s">
        <v>1254</v>
      </c>
      <c r="F2154" s="248" t="s">
        <v>1261</v>
      </c>
      <c r="G2154" s="28" t="s">
        <v>31</v>
      </c>
      <c r="H2154" s="5">
        <f t="shared" si="139"/>
        <v>-212500</v>
      </c>
      <c r="I2154" s="23">
        <f t="shared" si="138"/>
        <v>10.1010101010101</v>
      </c>
      <c r="J2154" s="23"/>
      <c r="K2154" s="2">
        <v>495</v>
      </c>
    </row>
    <row r="2155" spans="2:11" ht="12.75">
      <c r="B2155" s="226">
        <v>5000</v>
      </c>
      <c r="C2155" s="13" t="s">
        <v>0</v>
      </c>
      <c r="D2155" s="1" t="s">
        <v>1221</v>
      </c>
      <c r="E2155" s="1" t="s">
        <v>1254</v>
      </c>
      <c r="F2155" s="248" t="s">
        <v>1262</v>
      </c>
      <c r="G2155" s="28" t="s">
        <v>359</v>
      </c>
      <c r="H2155" s="5">
        <f t="shared" si="139"/>
        <v>-217500</v>
      </c>
      <c r="I2155" s="23">
        <f t="shared" si="138"/>
        <v>10.1010101010101</v>
      </c>
      <c r="J2155" s="23"/>
      <c r="K2155" s="2">
        <v>495</v>
      </c>
    </row>
    <row r="2156" spans="2:11" ht="12.75">
      <c r="B2156" s="226">
        <v>5000</v>
      </c>
      <c r="C2156" s="13" t="s">
        <v>0</v>
      </c>
      <c r="D2156" s="1" t="s">
        <v>1221</v>
      </c>
      <c r="E2156" s="1" t="s">
        <v>1254</v>
      </c>
      <c r="F2156" s="248" t="s">
        <v>1263</v>
      </c>
      <c r="G2156" s="28" t="s">
        <v>32</v>
      </c>
      <c r="H2156" s="5">
        <f t="shared" si="139"/>
        <v>-222500</v>
      </c>
      <c r="I2156" s="23">
        <f t="shared" si="138"/>
        <v>10.1010101010101</v>
      </c>
      <c r="J2156" s="23"/>
      <c r="K2156" s="2">
        <v>495</v>
      </c>
    </row>
    <row r="2157" spans="2:11" ht="12.75">
      <c r="B2157" s="226">
        <v>5000</v>
      </c>
      <c r="C2157" s="13" t="s">
        <v>0</v>
      </c>
      <c r="D2157" s="1" t="s">
        <v>1221</v>
      </c>
      <c r="E2157" s="1" t="s">
        <v>1254</v>
      </c>
      <c r="F2157" s="248" t="s">
        <v>1264</v>
      </c>
      <c r="G2157" s="28" t="s">
        <v>345</v>
      </c>
      <c r="H2157" s="5">
        <f t="shared" si="139"/>
        <v>-227500</v>
      </c>
      <c r="I2157" s="23">
        <f t="shared" si="138"/>
        <v>10.1010101010101</v>
      </c>
      <c r="J2157" s="23"/>
      <c r="K2157" s="2">
        <v>495</v>
      </c>
    </row>
    <row r="2158" spans="2:11" ht="12.75">
      <c r="B2158" s="175">
        <v>2500</v>
      </c>
      <c r="C2158" s="13" t="s">
        <v>0</v>
      </c>
      <c r="D2158" s="1" t="s">
        <v>1221</v>
      </c>
      <c r="E2158" s="1" t="s">
        <v>1254</v>
      </c>
      <c r="F2158" s="248" t="s">
        <v>1265</v>
      </c>
      <c r="G2158" s="28" t="s">
        <v>64</v>
      </c>
      <c r="H2158" s="5">
        <f t="shared" si="139"/>
        <v>-230000</v>
      </c>
      <c r="I2158" s="23">
        <f t="shared" si="138"/>
        <v>5.05050505050505</v>
      </c>
      <c r="J2158" s="23"/>
      <c r="K2158" s="2">
        <v>495</v>
      </c>
    </row>
    <row r="2159" spans="2:11" ht="12.75">
      <c r="B2159" s="226">
        <v>5000</v>
      </c>
      <c r="C2159" s="13" t="s">
        <v>0</v>
      </c>
      <c r="D2159" s="1" t="s">
        <v>1221</v>
      </c>
      <c r="E2159" s="1" t="s">
        <v>1254</v>
      </c>
      <c r="F2159" s="248" t="s">
        <v>1266</v>
      </c>
      <c r="G2159" s="28" t="s">
        <v>482</v>
      </c>
      <c r="H2159" s="5">
        <f t="shared" si="139"/>
        <v>-235000</v>
      </c>
      <c r="I2159" s="23">
        <f t="shared" si="138"/>
        <v>10.1010101010101</v>
      </c>
      <c r="J2159" s="23"/>
      <c r="K2159" s="2">
        <v>495</v>
      </c>
    </row>
    <row r="2160" spans="2:11" ht="12.75">
      <c r="B2160" s="226">
        <v>5000</v>
      </c>
      <c r="C2160" s="13" t="s">
        <v>0</v>
      </c>
      <c r="D2160" s="1" t="s">
        <v>1221</v>
      </c>
      <c r="E2160" s="1" t="s">
        <v>1254</v>
      </c>
      <c r="F2160" s="248" t="s">
        <v>1267</v>
      </c>
      <c r="G2160" s="28" t="s">
        <v>254</v>
      </c>
      <c r="H2160" s="5">
        <f t="shared" si="139"/>
        <v>-240000</v>
      </c>
      <c r="I2160" s="23">
        <f t="shared" si="138"/>
        <v>10.1010101010101</v>
      </c>
      <c r="J2160" s="23"/>
      <c r="K2160" s="2">
        <v>495</v>
      </c>
    </row>
    <row r="2161" spans="2:11" ht="12.75">
      <c r="B2161" s="226">
        <v>5000</v>
      </c>
      <c r="C2161" s="13" t="s">
        <v>0</v>
      </c>
      <c r="D2161" s="1" t="s">
        <v>1221</v>
      </c>
      <c r="E2161" s="1" t="s">
        <v>1254</v>
      </c>
      <c r="F2161" s="248" t="s">
        <v>1268</v>
      </c>
      <c r="G2161" s="28" t="s">
        <v>251</v>
      </c>
      <c r="H2161" s="5">
        <f t="shared" si="139"/>
        <v>-245000</v>
      </c>
      <c r="I2161" s="23">
        <f t="shared" si="138"/>
        <v>10.1010101010101</v>
      </c>
      <c r="J2161" s="23"/>
      <c r="K2161" s="2">
        <v>495</v>
      </c>
    </row>
    <row r="2162" spans="2:11" ht="12.75">
      <c r="B2162" s="175">
        <v>2500</v>
      </c>
      <c r="C2162" s="13" t="s">
        <v>0</v>
      </c>
      <c r="D2162" s="1" t="s">
        <v>1221</v>
      </c>
      <c r="E2162" s="1" t="s">
        <v>1254</v>
      </c>
      <c r="F2162" s="248" t="s">
        <v>1183</v>
      </c>
      <c r="G2162" s="28" t="s">
        <v>483</v>
      </c>
      <c r="H2162" s="5">
        <f t="shared" si="139"/>
        <v>-247500</v>
      </c>
      <c r="I2162" s="23">
        <f t="shared" si="138"/>
        <v>5.05050505050505</v>
      </c>
      <c r="J2162" s="23"/>
      <c r="K2162" s="2">
        <v>495</v>
      </c>
    </row>
    <row r="2163" spans="2:11" ht="12.75">
      <c r="B2163" s="226">
        <v>5000</v>
      </c>
      <c r="C2163" s="13" t="s">
        <v>0</v>
      </c>
      <c r="D2163" s="1" t="s">
        <v>1221</v>
      </c>
      <c r="E2163" s="1" t="s">
        <v>1254</v>
      </c>
      <c r="F2163" s="248" t="s">
        <v>1269</v>
      </c>
      <c r="G2163" s="28" t="s">
        <v>509</v>
      </c>
      <c r="H2163" s="5">
        <f t="shared" si="139"/>
        <v>-252500</v>
      </c>
      <c r="I2163" s="23">
        <f t="shared" si="138"/>
        <v>10.1010101010101</v>
      </c>
      <c r="J2163" s="23"/>
      <c r="K2163" s="2">
        <v>495</v>
      </c>
    </row>
    <row r="2164" spans="2:11" ht="12.75">
      <c r="B2164" s="226">
        <v>5000</v>
      </c>
      <c r="C2164" s="13" t="s">
        <v>0</v>
      </c>
      <c r="D2164" s="1" t="s">
        <v>1221</v>
      </c>
      <c r="E2164" s="1" t="s">
        <v>1254</v>
      </c>
      <c r="F2164" s="248" t="s">
        <v>1270</v>
      </c>
      <c r="G2164" s="28" t="s">
        <v>485</v>
      </c>
      <c r="H2164" s="5">
        <f t="shared" si="139"/>
        <v>-257500</v>
      </c>
      <c r="I2164" s="23">
        <f t="shared" si="138"/>
        <v>10.1010101010101</v>
      </c>
      <c r="J2164" s="23"/>
      <c r="K2164" s="2">
        <v>495</v>
      </c>
    </row>
    <row r="2165" spans="2:11" ht="12.75">
      <c r="B2165" s="226">
        <v>5000</v>
      </c>
      <c r="C2165" s="13" t="s">
        <v>0</v>
      </c>
      <c r="D2165" s="1" t="s">
        <v>1221</v>
      </c>
      <c r="E2165" s="1" t="s">
        <v>1254</v>
      </c>
      <c r="F2165" s="248" t="s">
        <v>1271</v>
      </c>
      <c r="G2165" s="28" t="s">
        <v>510</v>
      </c>
      <c r="H2165" s="5">
        <f t="shared" si="139"/>
        <v>-262500</v>
      </c>
      <c r="I2165" s="23">
        <f t="shared" si="138"/>
        <v>10.1010101010101</v>
      </c>
      <c r="J2165" s="23"/>
      <c r="K2165" s="2">
        <v>495</v>
      </c>
    </row>
    <row r="2166" spans="2:11" ht="12.75">
      <c r="B2166" s="226">
        <v>5000</v>
      </c>
      <c r="C2166" s="13" t="s">
        <v>0</v>
      </c>
      <c r="D2166" s="1" t="s">
        <v>1221</v>
      </c>
      <c r="E2166" s="1" t="s">
        <v>1254</v>
      </c>
      <c r="F2166" s="248" t="s">
        <v>1272</v>
      </c>
      <c r="G2166" s="28" t="s">
        <v>256</v>
      </c>
      <c r="H2166" s="5">
        <f t="shared" si="139"/>
        <v>-267500</v>
      </c>
      <c r="I2166" s="23">
        <f t="shared" si="138"/>
        <v>10.1010101010101</v>
      </c>
      <c r="J2166" s="23"/>
      <c r="K2166" s="2">
        <v>495</v>
      </c>
    </row>
    <row r="2167" spans="2:11" ht="12.75">
      <c r="B2167" s="175">
        <v>2500</v>
      </c>
      <c r="C2167" s="13" t="s">
        <v>0</v>
      </c>
      <c r="D2167" s="1" t="s">
        <v>1221</v>
      </c>
      <c r="E2167" s="1" t="s">
        <v>1254</v>
      </c>
      <c r="F2167" s="248" t="s">
        <v>1273</v>
      </c>
      <c r="G2167" s="28" t="s">
        <v>260</v>
      </c>
      <c r="H2167" s="5">
        <f t="shared" si="139"/>
        <v>-270000</v>
      </c>
      <c r="I2167" s="23">
        <f t="shared" si="138"/>
        <v>5.05050505050505</v>
      </c>
      <c r="J2167" s="23"/>
      <c r="K2167" s="2">
        <v>495</v>
      </c>
    </row>
    <row r="2168" spans="2:11" ht="12.75">
      <c r="B2168" s="226">
        <v>5000</v>
      </c>
      <c r="C2168" s="13" t="s">
        <v>0</v>
      </c>
      <c r="D2168" s="1" t="s">
        <v>1221</v>
      </c>
      <c r="E2168" s="1" t="s">
        <v>1254</v>
      </c>
      <c r="F2168" s="248" t="s">
        <v>1274</v>
      </c>
      <c r="G2168" s="28" t="s">
        <v>617</v>
      </c>
      <c r="H2168" s="5">
        <f t="shared" si="139"/>
        <v>-275000</v>
      </c>
      <c r="I2168" s="23">
        <f t="shared" si="138"/>
        <v>10.1010101010101</v>
      </c>
      <c r="J2168" s="23"/>
      <c r="K2168" s="2">
        <v>495</v>
      </c>
    </row>
    <row r="2169" spans="2:11" ht="12.75">
      <c r="B2169" s="226">
        <v>5000</v>
      </c>
      <c r="C2169" s="13" t="s">
        <v>0</v>
      </c>
      <c r="D2169" s="1" t="s">
        <v>1221</v>
      </c>
      <c r="E2169" s="1" t="s">
        <v>1254</v>
      </c>
      <c r="F2169" s="248" t="s">
        <v>1275</v>
      </c>
      <c r="G2169" s="28" t="s">
        <v>518</v>
      </c>
      <c r="H2169" s="5">
        <f t="shared" si="139"/>
        <v>-280000</v>
      </c>
      <c r="I2169" s="23">
        <f t="shared" si="138"/>
        <v>10.1010101010101</v>
      </c>
      <c r="J2169" s="23"/>
      <c r="K2169" s="2">
        <v>495</v>
      </c>
    </row>
    <row r="2170" spans="2:11" ht="12.75">
      <c r="B2170" s="226">
        <v>5000</v>
      </c>
      <c r="C2170" s="13" t="s">
        <v>0</v>
      </c>
      <c r="D2170" s="1" t="s">
        <v>1221</v>
      </c>
      <c r="E2170" s="1" t="s">
        <v>1254</v>
      </c>
      <c r="F2170" s="248" t="s">
        <v>1276</v>
      </c>
      <c r="G2170" s="28" t="s">
        <v>622</v>
      </c>
      <c r="H2170" s="5">
        <f t="shared" si="139"/>
        <v>-285000</v>
      </c>
      <c r="I2170" s="23">
        <f t="shared" si="138"/>
        <v>10.1010101010101</v>
      </c>
      <c r="J2170" s="23"/>
      <c r="K2170" s="2">
        <v>495</v>
      </c>
    </row>
    <row r="2171" spans="2:11" ht="12.75">
      <c r="B2171" s="226">
        <v>5000</v>
      </c>
      <c r="C2171" s="34" t="s">
        <v>0</v>
      </c>
      <c r="D2171" s="13" t="s">
        <v>1221</v>
      </c>
      <c r="F2171" s="28" t="s">
        <v>1277</v>
      </c>
      <c r="G2171" s="28" t="s">
        <v>518</v>
      </c>
      <c r="H2171" s="5">
        <f t="shared" si="139"/>
        <v>-290000</v>
      </c>
      <c r="I2171" s="23">
        <f t="shared" si="138"/>
        <v>10.1010101010101</v>
      </c>
      <c r="J2171" s="23"/>
      <c r="K2171" s="2">
        <v>495</v>
      </c>
    </row>
    <row r="2172" spans="1:11" s="47" customFormat="1" ht="12.75">
      <c r="A2172" s="12"/>
      <c r="B2172" s="229">
        <f>SUM(B2117:B2171)</f>
        <v>290000</v>
      </c>
      <c r="C2172" s="12" t="s">
        <v>0</v>
      </c>
      <c r="D2172" s="12"/>
      <c r="E2172" s="12"/>
      <c r="F2172" s="19"/>
      <c r="G2172" s="19"/>
      <c r="H2172" s="44">
        <v>0</v>
      </c>
      <c r="I2172" s="46">
        <f t="shared" si="138"/>
        <v>585.8585858585859</v>
      </c>
      <c r="K2172" s="2">
        <v>495</v>
      </c>
    </row>
    <row r="2173" spans="2:11" ht="12.75">
      <c r="B2173" s="226"/>
      <c r="H2173" s="5">
        <f aca="true" t="shared" si="140" ref="H2173:H2204">H2172-B2173</f>
        <v>0</v>
      </c>
      <c r="I2173" s="23">
        <f t="shared" si="138"/>
        <v>0</v>
      </c>
      <c r="K2173" s="2">
        <v>495</v>
      </c>
    </row>
    <row r="2174" spans="2:11" ht="12.75">
      <c r="B2174" s="226"/>
      <c r="H2174" s="5">
        <f t="shared" si="140"/>
        <v>0</v>
      </c>
      <c r="I2174" s="23">
        <f t="shared" si="138"/>
        <v>0</v>
      </c>
      <c r="K2174" s="2">
        <v>495</v>
      </c>
    </row>
    <row r="2175" spans="2:11" ht="12.75">
      <c r="B2175" s="175">
        <v>1600</v>
      </c>
      <c r="C2175" s="34" t="s">
        <v>18</v>
      </c>
      <c r="D2175" s="13" t="s">
        <v>1221</v>
      </c>
      <c r="E2175" s="34"/>
      <c r="F2175" s="28" t="s">
        <v>1278</v>
      </c>
      <c r="G2175" s="32" t="s">
        <v>10</v>
      </c>
      <c r="H2175" s="5">
        <f t="shared" si="140"/>
        <v>-1600</v>
      </c>
      <c r="I2175" s="23">
        <f t="shared" si="138"/>
        <v>3.2323232323232323</v>
      </c>
      <c r="K2175" s="2">
        <v>495</v>
      </c>
    </row>
    <row r="2176" spans="2:11" ht="12.75">
      <c r="B2176" s="175">
        <v>2000</v>
      </c>
      <c r="C2176" s="34" t="s">
        <v>18</v>
      </c>
      <c r="D2176" s="13" t="s">
        <v>1221</v>
      </c>
      <c r="E2176" s="36"/>
      <c r="F2176" s="28" t="s">
        <v>1278</v>
      </c>
      <c r="G2176" s="37" t="s">
        <v>11</v>
      </c>
      <c r="H2176" s="5">
        <f t="shared" si="140"/>
        <v>-3600</v>
      </c>
      <c r="I2176" s="23">
        <f t="shared" si="138"/>
        <v>4.040404040404041</v>
      </c>
      <c r="K2176" s="2">
        <v>495</v>
      </c>
    </row>
    <row r="2177" spans="2:11" ht="12.75">
      <c r="B2177" s="175">
        <v>600</v>
      </c>
      <c r="C2177" s="34" t="s">
        <v>18</v>
      </c>
      <c r="D2177" s="13" t="s">
        <v>1221</v>
      </c>
      <c r="E2177" s="13"/>
      <c r="F2177" s="28" t="s">
        <v>1278</v>
      </c>
      <c r="G2177" s="31" t="s">
        <v>12</v>
      </c>
      <c r="H2177" s="5">
        <f t="shared" si="140"/>
        <v>-4200</v>
      </c>
      <c r="I2177" s="23">
        <f t="shared" si="138"/>
        <v>1.2121212121212122</v>
      </c>
      <c r="K2177" s="2">
        <v>495</v>
      </c>
    </row>
    <row r="2178" spans="2:11" ht="12.75">
      <c r="B2178" s="175">
        <v>1000</v>
      </c>
      <c r="C2178" s="34" t="s">
        <v>18</v>
      </c>
      <c r="D2178" s="13" t="s">
        <v>1221</v>
      </c>
      <c r="E2178" s="13"/>
      <c r="F2178" s="28" t="s">
        <v>1278</v>
      </c>
      <c r="G2178" s="31" t="s">
        <v>14</v>
      </c>
      <c r="H2178" s="5">
        <f t="shared" si="140"/>
        <v>-5200</v>
      </c>
      <c r="I2178" s="23">
        <f t="shared" si="138"/>
        <v>2.0202020202020203</v>
      </c>
      <c r="K2178" s="2">
        <v>495</v>
      </c>
    </row>
    <row r="2179" spans="2:11" ht="12.75">
      <c r="B2179" s="175">
        <v>1500</v>
      </c>
      <c r="C2179" s="34" t="s">
        <v>18</v>
      </c>
      <c r="D2179" s="13" t="s">
        <v>1221</v>
      </c>
      <c r="F2179" s="28" t="s">
        <v>1278</v>
      </c>
      <c r="G2179" s="28" t="s">
        <v>292</v>
      </c>
      <c r="H2179" s="5">
        <f t="shared" si="140"/>
        <v>-6700</v>
      </c>
      <c r="I2179" s="23">
        <f t="shared" si="138"/>
        <v>3.0303030303030303</v>
      </c>
      <c r="K2179" s="2">
        <v>495</v>
      </c>
    </row>
    <row r="2180" spans="2:11" ht="12.75">
      <c r="B2180" s="175">
        <v>700</v>
      </c>
      <c r="C2180" s="34" t="s">
        <v>18</v>
      </c>
      <c r="D2180" s="13" t="s">
        <v>1221</v>
      </c>
      <c r="F2180" s="28" t="s">
        <v>1278</v>
      </c>
      <c r="G2180" s="28" t="s">
        <v>307</v>
      </c>
      <c r="H2180" s="5">
        <f t="shared" si="140"/>
        <v>-7400</v>
      </c>
      <c r="I2180" s="23">
        <f t="shared" si="138"/>
        <v>1.4141414141414141</v>
      </c>
      <c r="K2180" s="2">
        <v>495</v>
      </c>
    </row>
    <row r="2181" spans="2:11" ht="12.75">
      <c r="B2181" s="175">
        <v>600</v>
      </c>
      <c r="C2181" s="34" t="s">
        <v>18</v>
      </c>
      <c r="D2181" s="13" t="s">
        <v>1221</v>
      </c>
      <c r="F2181" s="28" t="s">
        <v>1278</v>
      </c>
      <c r="G2181" s="28" t="s">
        <v>333</v>
      </c>
      <c r="H2181" s="5">
        <f t="shared" si="140"/>
        <v>-8000</v>
      </c>
      <c r="I2181" s="23">
        <f t="shared" si="138"/>
        <v>1.2121212121212122</v>
      </c>
      <c r="K2181" s="2">
        <v>495</v>
      </c>
    </row>
    <row r="2182" spans="2:11" ht="12.75">
      <c r="B2182" s="175">
        <v>1200</v>
      </c>
      <c r="C2182" s="34" t="s">
        <v>18</v>
      </c>
      <c r="D2182" s="13" t="s">
        <v>1221</v>
      </c>
      <c r="E2182" s="39"/>
      <c r="F2182" s="28" t="s">
        <v>1278</v>
      </c>
      <c r="G2182" s="28" t="s">
        <v>335</v>
      </c>
      <c r="H2182" s="5">
        <f t="shared" si="140"/>
        <v>-9200</v>
      </c>
      <c r="I2182" s="23">
        <f t="shared" si="138"/>
        <v>2.4242424242424243</v>
      </c>
      <c r="K2182" s="2">
        <v>495</v>
      </c>
    </row>
    <row r="2183" spans="2:11" ht="12.75">
      <c r="B2183" s="175">
        <v>800</v>
      </c>
      <c r="C2183" s="34" t="s">
        <v>18</v>
      </c>
      <c r="D2183" s="13" t="s">
        <v>1221</v>
      </c>
      <c r="F2183" s="28" t="s">
        <v>1278</v>
      </c>
      <c r="G2183" s="28" t="s">
        <v>354</v>
      </c>
      <c r="H2183" s="5">
        <f t="shared" si="140"/>
        <v>-10000</v>
      </c>
      <c r="I2183" s="23">
        <f t="shared" si="138"/>
        <v>1.6161616161616161</v>
      </c>
      <c r="K2183" s="2">
        <v>495</v>
      </c>
    </row>
    <row r="2184" spans="2:11" ht="12.75">
      <c r="B2184" s="175">
        <v>1000</v>
      </c>
      <c r="C2184" s="34" t="s">
        <v>18</v>
      </c>
      <c r="D2184" s="13" t="s">
        <v>1221</v>
      </c>
      <c r="F2184" s="28" t="s">
        <v>1278</v>
      </c>
      <c r="G2184" s="28" t="s">
        <v>31</v>
      </c>
      <c r="H2184" s="5">
        <f t="shared" si="140"/>
        <v>-11000</v>
      </c>
      <c r="I2184" s="23">
        <f t="shared" si="138"/>
        <v>2.0202020202020203</v>
      </c>
      <c r="K2184" s="2">
        <v>495</v>
      </c>
    </row>
    <row r="2185" spans="2:11" ht="12.75">
      <c r="B2185" s="175">
        <v>600</v>
      </c>
      <c r="C2185" s="34" t="s">
        <v>18</v>
      </c>
      <c r="D2185" s="13" t="s">
        <v>1221</v>
      </c>
      <c r="F2185" s="28" t="s">
        <v>1278</v>
      </c>
      <c r="G2185" s="28" t="s">
        <v>359</v>
      </c>
      <c r="H2185" s="5">
        <f t="shared" si="140"/>
        <v>-11600</v>
      </c>
      <c r="I2185" s="23">
        <f t="shared" si="138"/>
        <v>1.2121212121212122</v>
      </c>
      <c r="K2185" s="2">
        <v>495</v>
      </c>
    </row>
    <row r="2186" spans="2:11" ht="12.75">
      <c r="B2186" s="175">
        <v>1200</v>
      </c>
      <c r="C2186" s="1" t="s">
        <v>18</v>
      </c>
      <c r="D2186" s="13" t="s">
        <v>1221</v>
      </c>
      <c r="F2186" s="28" t="s">
        <v>1278</v>
      </c>
      <c r="G2186" s="28" t="s">
        <v>32</v>
      </c>
      <c r="H2186" s="5">
        <f t="shared" si="140"/>
        <v>-12800</v>
      </c>
      <c r="I2186" s="23">
        <f t="shared" si="138"/>
        <v>2.4242424242424243</v>
      </c>
      <c r="K2186" s="2">
        <v>495</v>
      </c>
    </row>
    <row r="2187" spans="2:11" ht="12.75">
      <c r="B2187" s="175">
        <v>5000</v>
      </c>
      <c r="C2187" s="1" t="s">
        <v>1279</v>
      </c>
      <c r="D2187" s="13" t="s">
        <v>1221</v>
      </c>
      <c r="F2187" s="28" t="s">
        <v>1278</v>
      </c>
      <c r="G2187" s="28" t="s">
        <v>345</v>
      </c>
      <c r="H2187" s="5">
        <f t="shared" si="140"/>
        <v>-17800</v>
      </c>
      <c r="I2187" s="23">
        <f t="shared" si="138"/>
        <v>10.1010101010101</v>
      </c>
      <c r="K2187" s="2">
        <v>495</v>
      </c>
    </row>
    <row r="2188" spans="2:11" ht="12.75">
      <c r="B2188" s="175">
        <v>800</v>
      </c>
      <c r="C2188" s="34" t="s">
        <v>18</v>
      </c>
      <c r="D2188" s="13" t="s">
        <v>1221</v>
      </c>
      <c r="F2188" s="28" t="s">
        <v>1278</v>
      </c>
      <c r="G2188" s="28" t="s">
        <v>345</v>
      </c>
      <c r="H2188" s="5">
        <f t="shared" si="140"/>
        <v>-18600</v>
      </c>
      <c r="I2188" s="23">
        <f t="shared" si="138"/>
        <v>1.6161616161616161</v>
      </c>
      <c r="K2188" s="2">
        <v>495</v>
      </c>
    </row>
    <row r="2189" spans="2:11" ht="12.75">
      <c r="B2189" s="175">
        <v>1000</v>
      </c>
      <c r="C2189" s="34" t="s">
        <v>18</v>
      </c>
      <c r="D2189" s="13" t="s">
        <v>1221</v>
      </c>
      <c r="F2189" s="28" t="s">
        <v>1278</v>
      </c>
      <c r="G2189" s="28" t="s">
        <v>64</v>
      </c>
      <c r="H2189" s="5">
        <f t="shared" si="140"/>
        <v>-19600</v>
      </c>
      <c r="I2189" s="23">
        <f t="shared" si="138"/>
        <v>2.0202020202020203</v>
      </c>
      <c r="K2189" s="2">
        <v>495</v>
      </c>
    </row>
    <row r="2190" spans="2:11" ht="12.75">
      <c r="B2190" s="175">
        <v>800</v>
      </c>
      <c r="C2190" s="34" t="s">
        <v>18</v>
      </c>
      <c r="D2190" s="13" t="s">
        <v>1221</v>
      </c>
      <c r="F2190" s="28" t="s">
        <v>1278</v>
      </c>
      <c r="G2190" s="28" t="s">
        <v>482</v>
      </c>
      <c r="H2190" s="5">
        <f t="shared" si="140"/>
        <v>-20400</v>
      </c>
      <c r="I2190" s="23">
        <f t="shared" si="138"/>
        <v>1.6161616161616161</v>
      </c>
      <c r="K2190" s="2">
        <v>495</v>
      </c>
    </row>
    <row r="2191" spans="2:11" ht="12.75">
      <c r="B2191" s="175">
        <v>1200</v>
      </c>
      <c r="C2191" s="34" t="s">
        <v>18</v>
      </c>
      <c r="D2191" s="13" t="s">
        <v>1221</v>
      </c>
      <c r="F2191" s="28" t="s">
        <v>1278</v>
      </c>
      <c r="G2191" s="28" t="s">
        <v>254</v>
      </c>
      <c r="H2191" s="5">
        <f t="shared" si="140"/>
        <v>-21600</v>
      </c>
      <c r="I2191" s="23">
        <f t="shared" si="138"/>
        <v>2.4242424242424243</v>
      </c>
      <c r="K2191" s="2">
        <v>495</v>
      </c>
    </row>
    <row r="2192" spans="2:11" ht="12.75">
      <c r="B2192" s="175">
        <v>850</v>
      </c>
      <c r="C2192" s="34" t="s">
        <v>18</v>
      </c>
      <c r="D2192" s="13" t="s">
        <v>1221</v>
      </c>
      <c r="F2192" s="28" t="s">
        <v>1278</v>
      </c>
      <c r="G2192" s="28" t="s">
        <v>251</v>
      </c>
      <c r="H2192" s="5">
        <f t="shared" si="140"/>
        <v>-22450</v>
      </c>
      <c r="I2192" s="23">
        <f t="shared" si="138"/>
        <v>1.7171717171717171</v>
      </c>
      <c r="K2192" s="2">
        <v>495</v>
      </c>
    </row>
    <row r="2193" spans="2:11" ht="12.75">
      <c r="B2193" s="175">
        <v>1350</v>
      </c>
      <c r="C2193" s="34" t="s">
        <v>18</v>
      </c>
      <c r="D2193" s="13" t="s">
        <v>1221</v>
      </c>
      <c r="F2193" s="28" t="s">
        <v>1278</v>
      </c>
      <c r="G2193" s="28" t="s">
        <v>483</v>
      </c>
      <c r="H2193" s="5">
        <f t="shared" si="140"/>
        <v>-23800</v>
      </c>
      <c r="I2193" s="23">
        <f t="shared" si="138"/>
        <v>2.727272727272727</v>
      </c>
      <c r="K2193" s="2">
        <v>495</v>
      </c>
    </row>
    <row r="2194" spans="2:11" ht="12.75">
      <c r="B2194" s="175">
        <v>2000</v>
      </c>
      <c r="C2194" s="34" t="s">
        <v>18</v>
      </c>
      <c r="D2194" s="13" t="s">
        <v>1221</v>
      </c>
      <c r="F2194" s="28" t="s">
        <v>1278</v>
      </c>
      <c r="G2194" s="28" t="s">
        <v>509</v>
      </c>
      <c r="H2194" s="5">
        <f t="shared" si="140"/>
        <v>-25800</v>
      </c>
      <c r="I2194" s="23">
        <f t="shared" si="138"/>
        <v>4.040404040404041</v>
      </c>
      <c r="K2194" s="2">
        <v>495</v>
      </c>
    </row>
    <row r="2195" spans="2:11" ht="12.75">
      <c r="B2195" s="175">
        <v>900</v>
      </c>
      <c r="C2195" s="34" t="s">
        <v>18</v>
      </c>
      <c r="D2195" s="13" t="s">
        <v>1221</v>
      </c>
      <c r="F2195" s="28" t="s">
        <v>1278</v>
      </c>
      <c r="G2195" s="28" t="s">
        <v>485</v>
      </c>
      <c r="H2195" s="5">
        <f t="shared" si="140"/>
        <v>-26700</v>
      </c>
      <c r="I2195" s="23">
        <f t="shared" si="138"/>
        <v>1.8181818181818181</v>
      </c>
      <c r="K2195" s="2">
        <v>495</v>
      </c>
    </row>
    <row r="2196" spans="2:11" ht="12.75">
      <c r="B2196" s="175">
        <v>1200</v>
      </c>
      <c r="C2196" s="34" t="s">
        <v>18</v>
      </c>
      <c r="D2196" s="13" t="s">
        <v>1221</v>
      </c>
      <c r="F2196" s="28" t="s">
        <v>1278</v>
      </c>
      <c r="G2196" s="28" t="s">
        <v>510</v>
      </c>
      <c r="H2196" s="5">
        <f t="shared" si="140"/>
        <v>-27900</v>
      </c>
      <c r="I2196" s="23">
        <f t="shared" si="138"/>
        <v>2.4242424242424243</v>
      </c>
      <c r="K2196" s="2">
        <v>495</v>
      </c>
    </row>
    <row r="2197" spans="2:11" ht="12.75">
      <c r="B2197" s="226">
        <v>1000</v>
      </c>
      <c r="C2197" s="34" t="s">
        <v>18</v>
      </c>
      <c r="D2197" s="13" t="s">
        <v>1221</v>
      </c>
      <c r="F2197" s="28" t="s">
        <v>1278</v>
      </c>
      <c r="G2197" s="28" t="s">
        <v>260</v>
      </c>
      <c r="H2197" s="5">
        <f t="shared" si="140"/>
        <v>-28900</v>
      </c>
      <c r="I2197" s="23">
        <f t="shared" si="138"/>
        <v>2.0202020202020203</v>
      </c>
      <c r="K2197" s="2">
        <v>495</v>
      </c>
    </row>
    <row r="2198" spans="2:11" ht="12.75">
      <c r="B2198" s="226">
        <v>800</v>
      </c>
      <c r="C2198" s="34" t="s">
        <v>18</v>
      </c>
      <c r="D2198" s="13" t="s">
        <v>1221</v>
      </c>
      <c r="F2198" s="28" t="s">
        <v>1278</v>
      </c>
      <c r="G2198" s="28" t="s">
        <v>617</v>
      </c>
      <c r="H2198" s="5">
        <f t="shared" si="140"/>
        <v>-29700</v>
      </c>
      <c r="I2198" s="23">
        <f t="shared" si="138"/>
        <v>1.6161616161616161</v>
      </c>
      <c r="K2198" s="2">
        <v>495</v>
      </c>
    </row>
    <row r="2199" spans="2:11" ht="12.75">
      <c r="B2199" s="226">
        <v>600</v>
      </c>
      <c r="C2199" s="34" t="s">
        <v>18</v>
      </c>
      <c r="D2199" s="13" t="s">
        <v>1221</v>
      </c>
      <c r="F2199" s="28" t="s">
        <v>1278</v>
      </c>
      <c r="G2199" s="28" t="s">
        <v>518</v>
      </c>
      <c r="H2199" s="5">
        <f t="shared" si="140"/>
        <v>-30300</v>
      </c>
      <c r="I2199" s="23">
        <f t="shared" si="138"/>
        <v>1.2121212121212122</v>
      </c>
      <c r="K2199" s="2">
        <v>495</v>
      </c>
    </row>
    <row r="2200" spans="2:11" ht="12.75">
      <c r="B2200" s="226">
        <v>800</v>
      </c>
      <c r="C2200" s="34" t="s">
        <v>18</v>
      </c>
      <c r="D2200" s="13" t="s">
        <v>1221</v>
      </c>
      <c r="F2200" s="28" t="s">
        <v>1278</v>
      </c>
      <c r="G2200" s="28" t="s">
        <v>622</v>
      </c>
      <c r="H2200" s="5">
        <f t="shared" si="140"/>
        <v>-31100</v>
      </c>
      <c r="I2200" s="23">
        <f t="shared" si="138"/>
        <v>1.6161616161616161</v>
      </c>
      <c r="K2200" s="2">
        <v>495</v>
      </c>
    </row>
    <row r="2201" spans="2:11" ht="12.75">
      <c r="B2201" s="226">
        <v>900</v>
      </c>
      <c r="C2201" s="34" t="s">
        <v>18</v>
      </c>
      <c r="D2201" s="13" t="s">
        <v>1221</v>
      </c>
      <c r="F2201" s="28" t="s">
        <v>1278</v>
      </c>
      <c r="G2201" s="28" t="s">
        <v>625</v>
      </c>
      <c r="H2201" s="5">
        <f t="shared" si="140"/>
        <v>-32000</v>
      </c>
      <c r="I2201" s="23">
        <f t="shared" si="138"/>
        <v>1.8181818181818181</v>
      </c>
      <c r="K2201" s="2">
        <v>495</v>
      </c>
    </row>
    <row r="2202" spans="2:11" ht="12.75">
      <c r="B2202" s="175">
        <v>2500</v>
      </c>
      <c r="C2202" s="34" t="s">
        <v>1280</v>
      </c>
      <c r="D2202" s="13" t="s">
        <v>1221</v>
      </c>
      <c r="F2202" s="28" t="s">
        <v>1189</v>
      </c>
      <c r="G2202" s="32" t="s">
        <v>10</v>
      </c>
      <c r="H2202" s="5">
        <f t="shared" si="140"/>
        <v>-34500</v>
      </c>
      <c r="I2202" s="23">
        <f t="shared" si="138"/>
        <v>5.05050505050505</v>
      </c>
      <c r="K2202" s="2">
        <v>495</v>
      </c>
    </row>
    <row r="2203" spans="2:11" ht="12.75">
      <c r="B2203" s="175">
        <v>800</v>
      </c>
      <c r="C2203" s="13" t="s">
        <v>18</v>
      </c>
      <c r="D2203" s="13" t="s">
        <v>1221</v>
      </c>
      <c r="E2203" s="36"/>
      <c r="F2203" s="28" t="s">
        <v>1189</v>
      </c>
      <c r="G2203" s="37" t="s">
        <v>10</v>
      </c>
      <c r="H2203" s="5">
        <f t="shared" si="140"/>
        <v>-35300</v>
      </c>
      <c r="I2203" s="23">
        <f t="shared" si="138"/>
        <v>1.6161616161616161</v>
      </c>
      <c r="K2203" s="2">
        <v>495</v>
      </c>
    </row>
    <row r="2204" spans="2:11" ht="12.75">
      <c r="B2204" s="175">
        <v>600</v>
      </c>
      <c r="C2204" s="13" t="s">
        <v>18</v>
      </c>
      <c r="D2204" s="13" t="s">
        <v>1221</v>
      </c>
      <c r="E2204" s="13"/>
      <c r="F2204" s="28" t="s">
        <v>1189</v>
      </c>
      <c r="G2204" s="31" t="s">
        <v>11</v>
      </c>
      <c r="H2204" s="5">
        <f t="shared" si="140"/>
        <v>-35900</v>
      </c>
      <c r="I2204" s="23">
        <f aca="true" t="shared" si="141" ref="I2204:I2267">+B2204/K2204</f>
        <v>1.2121212121212122</v>
      </c>
      <c r="K2204" s="2">
        <v>495</v>
      </c>
    </row>
    <row r="2205" spans="2:11" ht="12.75">
      <c r="B2205" s="175">
        <v>2500</v>
      </c>
      <c r="C2205" s="34" t="s">
        <v>1280</v>
      </c>
      <c r="D2205" s="13" t="s">
        <v>1221</v>
      </c>
      <c r="F2205" s="28" t="s">
        <v>1189</v>
      </c>
      <c r="G2205" s="31" t="s">
        <v>12</v>
      </c>
      <c r="H2205" s="5">
        <f aca="true" t="shared" si="142" ref="H2205:H2235">H2204-B2205</f>
        <v>-38400</v>
      </c>
      <c r="I2205" s="23">
        <f t="shared" si="141"/>
        <v>5.05050505050505</v>
      </c>
      <c r="K2205" s="2">
        <v>495</v>
      </c>
    </row>
    <row r="2206" spans="2:11" ht="12.75">
      <c r="B2206" s="175">
        <v>600</v>
      </c>
      <c r="C2206" s="13" t="s">
        <v>18</v>
      </c>
      <c r="D2206" s="13" t="s">
        <v>1221</v>
      </c>
      <c r="E2206" s="13"/>
      <c r="F2206" s="28" t="s">
        <v>1189</v>
      </c>
      <c r="G2206" s="31" t="s">
        <v>12</v>
      </c>
      <c r="H2206" s="5">
        <f t="shared" si="142"/>
        <v>-39000</v>
      </c>
      <c r="I2206" s="23">
        <f t="shared" si="141"/>
        <v>1.2121212121212122</v>
      </c>
      <c r="K2206" s="2">
        <v>495</v>
      </c>
    </row>
    <row r="2207" spans="2:11" ht="12.75">
      <c r="B2207" s="226">
        <v>400</v>
      </c>
      <c r="C2207" s="13" t="s">
        <v>18</v>
      </c>
      <c r="D2207" s="13" t="s">
        <v>1221</v>
      </c>
      <c r="F2207" s="28" t="s">
        <v>1189</v>
      </c>
      <c r="G2207" s="28" t="s">
        <v>14</v>
      </c>
      <c r="H2207" s="5">
        <f t="shared" si="142"/>
        <v>-39400</v>
      </c>
      <c r="I2207" s="23">
        <f t="shared" si="141"/>
        <v>0.8080808080808081</v>
      </c>
      <c r="K2207" s="2">
        <v>495</v>
      </c>
    </row>
    <row r="2208" spans="2:11" ht="12.75">
      <c r="B2208" s="226">
        <v>1200</v>
      </c>
      <c r="C2208" s="1" t="s">
        <v>18</v>
      </c>
      <c r="D2208" s="13" t="s">
        <v>1221</v>
      </c>
      <c r="F2208" s="28" t="s">
        <v>1189</v>
      </c>
      <c r="G2208" s="28" t="s">
        <v>292</v>
      </c>
      <c r="H2208" s="5">
        <f t="shared" si="142"/>
        <v>-40600</v>
      </c>
      <c r="I2208" s="23">
        <f t="shared" si="141"/>
        <v>2.4242424242424243</v>
      </c>
      <c r="K2208" s="2">
        <v>495</v>
      </c>
    </row>
    <row r="2209" spans="2:11" ht="12.75">
      <c r="B2209" s="175">
        <v>2500</v>
      </c>
      <c r="C2209" s="34" t="s">
        <v>1280</v>
      </c>
      <c r="D2209" s="13" t="s">
        <v>1221</v>
      </c>
      <c r="F2209" s="28" t="s">
        <v>1189</v>
      </c>
      <c r="G2209" s="28" t="s">
        <v>307</v>
      </c>
      <c r="H2209" s="5">
        <f t="shared" si="142"/>
        <v>-43100</v>
      </c>
      <c r="I2209" s="23">
        <f t="shared" si="141"/>
        <v>5.05050505050505</v>
      </c>
      <c r="K2209" s="2">
        <v>495</v>
      </c>
    </row>
    <row r="2210" spans="2:11" ht="12.75">
      <c r="B2210" s="226">
        <v>800</v>
      </c>
      <c r="C2210" s="1" t="s">
        <v>18</v>
      </c>
      <c r="D2210" s="13" t="s">
        <v>1221</v>
      </c>
      <c r="F2210" s="28" t="s">
        <v>1189</v>
      </c>
      <c r="G2210" s="28" t="s">
        <v>307</v>
      </c>
      <c r="H2210" s="5">
        <f t="shared" si="142"/>
        <v>-43900</v>
      </c>
      <c r="I2210" s="23">
        <f t="shared" si="141"/>
        <v>1.6161616161616161</v>
      </c>
      <c r="K2210" s="2">
        <v>495</v>
      </c>
    </row>
    <row r="2211" spans="2:11" ht="12.75">
      <c r="B2211" s="227">
        <v>600</v>
      </c>
      <c r="C2211" s="39" t="s">
        <v>18</v>
      </c>
      <c r="D2211" s="13" t="s">
        <v>1221</v>
      </c>
      <c r="E2211" s="39"/>
      <c r="F2211" s="28" t="s">
        <v>1189</v>
      </c>
      <c r="G2211" s="28" t="s">
        <v>31</v>
      </c>
      <c r="H2211" s="5">
        <f t="shared" si="142"/>
        <v>-44500</v>
      </c>
      <c r="I2211" s="23">
        <f t="shared" si="141"/>
        <v>1.2121212121212122</v>
      </c>
      <c r="K2211" s="2">
        <v>495</v>
      </c>
    </row>
    <row r="2212" spans="2:11" ht="12.75">
      <c r="B2212" s="226">
        <v>400</v>
      </c>
      <c r="C2212" s="1" t="s">
        <v>18</v>
      </c>
      <c r="D2212" s="13" t="s">
        <v>1221</v>
      </c>
      <c r="F2212" s="28" t="s">
        <v>1189</v>
      </c>
      <c r="G2212" s="28" t="s">
        <v>359</v>
      </c>
      <c r="H2212" s="5">
        <f t="shared" si="142"/>
        <v>-44900</v>
      </c>
      <c r="I2212" s="23">
        <f t="shared" si="141"/>
        <v>0.8080808080808081</v>
      </c>
      <c r="K2212" s="2">
        <v>495</v>
      </c>
    </row>
    <row r="2213" spans="2:11" ht="12.75">
      <c r="B2213" s="175">
        <v>2500</v>
      </c>
      <c r="C2213" s="34" t="s">
        <v>1280</v>
      </c>
      <c r="D2213" s="13" t="s">
        <v>1221</v>
      </c>
      <c r="F2213" s="28" t="s">
        <v>1189</v>
      </c>
      <c r="G2213" s="28" t="s">
        <v>359</v>
      </c>
      <c r="H2213" s="5">
        <f t="shared" si="142"/>
        <v>-47400</v>
      </c>
      <c r="I2213" s="23">
        <f t="shared" si="141"/>
        <v>5.05050505050505</v>
      </c>
      <c r="K2213" s="2">
        <v>495</v>
      </c>
    </row>
    <row r="2214" spans="2:11" ht="12.75">
      <c r="B2214" s="226">
        <v>400</v>
      </c>
      <c r="C2214" s="1" t="s">
        <v>18</v>
      </c>
      <c r="D2214" s="13" t="s">
        <v>1221</v>
      </c>
      <c r="F2214" s="28" t="s">
        <v>1189</v>
      </c>
      <c r="G2214" s="28" t="s">
        <v>32</v>
      </c>
      <c r="H2214" s="5">
        <f t="shared" si="142"/>
        <v>-47800</v>
      </c>
      <c r="I2214" s="23">
        <f t="shared" si="141"/>
        <v>0.8080808080808081</v>
      </c>
      <c r="K2214" s="2">
        <v>495</v>
      </c>
    </row>
    <row r="2215" spans="2:11" ht="12.75">
      <c r="B2215" s="175">
        <v>2300</v>
      </c>
      <c r="C2215" s="34" t="s">
        <v>1280</v>
      </c>
      <c r="D2215" s="13" t="s">
        <v>1221</v>
      </c>
      <c r="F2215" s="28" t="s">
        <v>1189</v>
      </c>
      <c r="G2215" s="28" t="s">
        <v>345</v>
      </c>
      <c r="H2215" s="5">
        <f t="shared" si="142"/>
        <v>-50100</v>
      </c>
      <c r="I2215" s="23">
        <f t="shared" si="141"/>
        <v>4.646464646464646</v>
      </c>
      <c r="K2215" s="2">
        <v>495</v>
      </c>
    </row>
    <row r="2216" spans="2:11" ht="12.75">
      <c r="B2216" s="227">
        <v>1000</v>
      </c>
      <c r="C2216" s="39" t="s">
        <v>18</v>
      </c>
      <c r="D2216" s="13" t="s">
        <v>1221</v>
      </c>
      <c r="E2216" s="39"/>
      <c r="F2216" s="28" t="s">
        <v>1189</v>
      </c>
      <c r="G2216" s="28" t="s">
        <v>345</v>
      </c>
      <c r="H2216" s="5">
        <f t="shared" si="142"/>
        <v>-51100</v>
      </c>
      <c r="I2216" s="23">
        <f t="shared" si="141"/>
        <v>2.0202020202020203</v>
      </c>
      <c r="K2216" s="2">
        <v>495</v>
      </c>
    </row>
    <row r="2217" spans="2:11" ht="12.75">
      <c r="B2217" s="175">
        <v>2500</v>
      </c>
      <c r="C2217" s="34" t="s">
        <v>1280</v>
      </c>
      <c r="D2217" s="13" t="s">
        <v>1221</v>
      </c>
      <c r="F2217" s="28" t="s">
        <v>1189</v>
      </c>
      <c r="G2217" s="28" t="s">
        <v>64</v>
      </c>
      <c r="H2217" s="5">
        <f t="shared" si="142"/>
        <v>-53600</v>
      </c>
      <c r="I2217" s="23">
        <f t="shared" si="141"/>
        <v>5.05050505050505</v>
      </c>
      <c r="K2217" s="2">
        <v>495</v>
      </c>
    </row>
    <row r="2218" spans="2:11" ht="12.75">
      <c r="B2218" s="226">
        <v>1200</v>
      </c>
      <c r="C2218" s="34" t="s">
        <v>1280</v>
      </c>
      <c r="D2218" s="13" t="s">
        <v>1221</v>
      </c>
      <c r="F2218" s="28" t="s">
        <v>1189</v>
      </c>
      <c r="G2218" s="28" t="s">
        <v>482</v>
      </c>
      <c r="H2218" s="5">
        <f t="shared" si="142"/>
        <v>-54800</v>
      </c>
      <c r="I2218" s="23">
        <f t="shared" si="141"/>
        <v>2.4242424242424243</v>
      </c>
      <c r="K2218" s="2">
        <v>495</v>
      </c>
    </row>
    <row r="2219" spans="2:11" ht="12.75">
      <c r="B2219" s="226">
        <v>400</v>
      </c>
      <c r="C2219" s="39" t="s">
        <v>18</v>
      </c>
      <c r="D2219" s="13" t="s">
        <v>1221</v>
      </c>
      <c r="E2219" s="39"/>
      <c r="F2219" s="28" t="s">
        <v>1189</v>
      </c>
      <c r="G2219" s="28" t="s">
        <v>482</v>
      </c>
      <c r="H2219" s="5">
        <f t="shared" si="142"/>
        <v>-55200</v>
      </c>
      <c r="I2219" s="23">
        <f t="shared" si="141"/>
        <v>0.8080808080808081</v>
      </c>
      <c r="K2219" s="2">
        <v>495</v>
      </c>
    </row>
    <row r="2220" spans="2:11" ht="12.75">
      <c r="B2220" s="175">
        <v>800</v>
      </c>
      <c r="C2220" s="39" t="s">
        <v>18</v>
      </c>
      <c r="D2220" s="13" t="s">
        <v>1221</v>
      </c>
      <c r="F2220" s="28" t="s">
        <v>1189</v>
      </c>
      <c r="G2220" s="28" t="s">
        <v>254</v>
      </c>
      <c r="H2220" s="5">
        <f t="shared" si="142"/>
        <v>-56000</v>
      </c>
      <c r="I2220" s="23">
        <f t="shared" si="141"/>
        <v>1.6161616161616161</v>
      </c>
      <c r="K2220" s="2">
        <v>495</v>
      </c>
    </row>
    <row r="2221" spans="2:11" ht="12.75">
      <c r="B2221" s="175">
        <v>2500</v>
      </c>
      <c r="C2221" s="34" t="s">
        <v>1280</v>
      </c>
      <c r="D2221" s="13" t="s">
        <v>1221</v>
      </c>
      <c r="F2221" s="28" t="s">
        <v>1189</v>
      </c>
      <c r="G2221" s="28" t="s">
        <v>251</v>
      </c>
      <c r="H2221" s="5">
        <f t="shared" si="142"/>
        <v>-58500</v>
      </c>
      <c r="I2221" s="23">
        <f t="shared" si="141"/>
        <v>5.05050505050505</v>
      </c>
      <c r="K2221" s="2">
        <v>495</v>
      </c>
    </row>
    <row r="2222" spans="2:11" ht="12.75">
      <c r="B2222" s="226">
        <v>600</v>
      </c>
      <c r="C2222" s="1" t="s">
        <v>18</v>
      </c>
      <c r="D2222" s="13" t="s">
        <v>1221</v>
      </c>
      <c r="F2222" s="28" t="s">
        <v>1189</v>
      </c>
      <c r="G2222" s="28" t="s">
        <v>251</v>
      </c>
      <c r="H2222" s="5">
        <f t="shared" si="142"/>
        <v>-59100</v>
      </c>
      <c r="I2222" s="23">
        <f t="shared" si="141"/>
        <v>1.2121212121212122</v>
      </c>
      <c r="K2222" s="2">
        <v>495</v>
      </c>
    </row>
    <row r="2223" spans="2:11" ht="12.75">
      <c r="B2223" s="175">
        <v>2500</v>
      </c>
      <c r="C2223" s="34" t="s">
        <v>1280</v>
      </c>
      <c r="D2223" s="13" t="s">
        <v>1221</v>
      </c>
      <c r="F2223" s="28" t="s">
        <v>1189</v>
      </c>
      <c r="G2223" s="28" t="s">
        <v>483</v>
      </c>
      <c r="H2223" s="5">
        <f t="shared" si="142"/>
        <v>-61600</v>
      </c>
      <c r="I2223" s="23">
        <f t="shared" si="141"/>
        <v>5.05050505050505</v>
      </c>
      <c r="K2223" s="2">
        <v>495</v>
      </c>
    </row>
    <row r="2224" spans="2:11" ht="12.75">
      <c r="B2224" s="226">
        <v>850</v>
      </c>
      <c r="C2224" s="1" t="s">
        <v>18</v>
      </c>
      <c r="D2224" s="13" t="s">
        <v>1221</v>
      </c>
      <c r="F2224" s="28" t="s">
        <v>1189</v>
      </c>
      <c r="G2224" s="28" t="s">
        <v>483</v>
      </c>
      <c r="H2224" s="5">
        <f t="shared" si="142"/>
        <v>-62450</v>
      </c>
      <c r="I2224" s="23">
        <f t="shared" si="141"/>
        <v>1.7171717171717171</v>
      </c>
      <c r="K2224" s="2">
        <v>495</v>
      </c>
    </row>
    <row r="2225" spans="2:11" ht="12.75">
      <c r="B2225" s="226">
        <v>600</v>
      </c>
      <c r="C2225" s="1" t="s">
        <v>18</v>
      </c>
      <c r="D2225" s="13" t="s">
        <v>1221</v>
      </c>
      <c r="F2225" s="28" t="s">
        <v>1189</v>
      </c>
      <c r="G2225" s="28" t="s">
        <v>509</v>
      </c>
      <c r="H2225" s="5">
        <f t="shared" si="142"/>
        <v>-63050</v>
      </c>
      <c r="I2225" s="23">
        <f t="shared" si="141"/>
        <v>1.2121212121212122</v>
      </c>
      <c r="K2225" s="2">
        <v>495</v>
      </c>
    </row>
    <row r="2226" spans="2:11" ht="12.75">
      <c r="B2226" s="226">
        <v>1000</v>
      </c>
      <c r="C2226" s="1" t="s">
        <v>18</v>
      </c>
      <c r="D2226" s="13" t="s">
        <v>1221</v>
      </c>
      <c r="F2226" s="28" t="s">
        <v>1189</v>
      </c>
      <c r="G2226" s="28" t="s">
        <v>485</v>
      </c>
      <c r="H2226" s="5">
        <f t="shared" si="142"/>
        <v>-64050</v>
      </c>
      <c r="I2226" s="23">
        <f t="shared" si="141"/>
        <v>2.0202020202020203</v>
      </c>
      <c r="K2226" s="2">
        <v>495</v>
      </c>
    </row>
    <row r="2227" spans="2:11" ht="12.75">
      <c r="B2227" s="175">
        <v>2500</v>
      </c>
      <c r="C2227" s="34" t="s">
        <v>1280</v>
      </c>
      <c r="D2227" s="13" t="s">
        <v>1221</v>
      </c>
      <c r="F2227" s="28" t="s">
        <v>1189</v>
      </c>
      <c r="G2227" s="28" t="s">
        <v>510</v>
      </c>
      <c r="H2227" s="5">
        <f t="shared" si="142"/>
        <v>-66550</v>
      </c>
      <c r="I2227" s="23">
        <f t="shared" si="141"/>
        <v>5.05050505050505</v>
      </c>
      <c r="K2227" s="2">
        <v>495</v>
      </c>
    </row>
    <row r="2228" spans="2:11" ht="12.75">
      <c r="B2228" s="226">
        <v>600</v>
      </c>
      <c r="C2228" s="1" t="s">
        <v>18</v>
      </c>
      <c r="D2228" s="13" t="s">
        <v>1221</v>
      </c>
      <c r="F2228" s="28" t="s">
        <v>1189</v>
      </c>
      <c r="G2228" s="28" t="s">
        <v>510</v>
      </c>
      <c r="H2228" s="5">
        <f t="shared" si="142"/>
        <v>-67150</v>
      </c>
      <c r="I2228" s="23">
        <f t="shared" si="141"/>
        <v>1.2121212121212122</v>
      </c>
      <c r="K2228" s="2">
        <v>495</v>
      </c>
    </row>
    <row r="2229" spans="2:11" ht="12.75">
      <c r="B2229" s="175">
        <v>400</v>
      </c>
      <c r="C2229" s="1" t="s">
        <v>18</v>
      </c>
      <c r="D2229" s="13" t="s">
        <v>1221</v>
      </c>
      <c r="F2229" s="28" t="s">
        <v>1189</v>
      </c>
      <c r="G2229" s="28" t="s">
        <v>260</v>
      </c>
      <c r="H2229" s="5">
        <f t="shared" si="142"/>
        <v>-67550</v>
      </c>
      <c r="I2229" s="23">
        <f t="shared" si="141"/>
        <v>0.8080808080808081</v>
      </c>
      <c r="K2229" s="2">
        <v>495</v>
      </c>
    </row>
    <row r="2230" spans="2:11" ht="12.75">
      <c r="B2230" s="175">
        <v>4000</v>
      </c>
      <c r="C2230" s="34" t="s">
        <v>1281</v>
      </c>
      <c r="D2230" s="13" t="s">
        <v>1221</v>
      </c>
      <c r="F2230" s="28" t="s">
        <v>1189</v>
      </c>
      <c r="G2230" s="28" t="s">
        <v>617</v>
      </c>
      <c r="H2230" s="5">
        <f t="shared" si="142"/>
        <v>-71550</v>
      </c>
      <c r="I2230" s="23">
        <f t="shared" si="141"/>
        <v>8.080808080808081</v>
      </c>
      <c r="K2230" s="2">
        <v>495</v>
      </c>
    </row>
    <row r="2231" spans="2:11" ht="12.75">
      <c r="B2231" s="226">
        <v>600</v>
      </c>
      <c r="C2231" s="1" t="s">
        <v>18</v>
      </c>
      <c r="D2231" s="13" t="s">
        <v>1221</v>
      </c>
      <c r="F2231" s="28" t="s">
        <v>1189</v>
      </c>
      <c r="G2231" s="28" t="s">
        <v>617</v>
      </c>
      <c r="H2231" s="5">
        <f t="shared" si="142"/>
        <v>-72150</v>
      </c>
      <c r="I2231" s="23">
        <f t="shared" si="141"/>
        <v>1.2121212121212122</v>
      </c>
      <c r="K2231" s="2">
        <v>495</v>
      </c>
    </row>
    <row r="2232" spans="2:11" ht="12.75">
      <c r="B2232" s="175">
        <v>400</v>
      </c>
      <c r="C2232" s="1" t="s">
        <v>18</v>
      </c>
      <c r="D2232" s="13" t="s">
        <v>1221</v>
      </c>
      <c r="F2232" s="28" t="s">
        <v>1189</v>
      </c>
      <c r="G2232" s="28" t="s">
        <v>518</v>
      </c>
      <c r="H2232" s="5">
        <f t="shared" si="142"/>
        <v>-72550</v>
      </c>
      <c r="I2232" s="23">
        <f t="shared" si="141"/>
        <v>0.8080808080808081</v>
      </c>
      <c r="K2232" s="2">
        <v>495</v>
      </c>
    </row>
    <row r="2233" spans="2:11" ht="12.75">
      <c r="B2233" s="226">
        <v>2000</v>
      </c>
      <c r="C2233" s="34" t="s">
        <v>1280</v>
      </c>
      <c r="D2233" s="13" t="s">
        <v>1221</v>
      </c>
      <c r="F2233" s="28" t="s">
        <v>1189</v>
      </c>
      <c r="G2233" s="28" t="s">
        <v>518</v>
      </c>
      <c r="H2233" s="5">
        <f t="shared" si="142"/>
        <v>-74550</v>
      </c>
      <c r="I2233" s="23">
        <f t="shared" si="141"/>
        <v>4.040404040404041</v>
      </c>
      <c r="K2233" s="2">
        <v>495</v>
      </c>
    </row>
    <row r="2234" spans="2:11" ht="12.75">
      <c r="B2234" s="226">
        <v>600</v>
      </c>
      <c r="C2234" s="1" t="s">
        <v>18</v>
      </c>
      <c r="D2234" s="13" t="s">
        <v>1221</v>
      </c>
      <c r="F2234" s="28" t="s">
        <v>1189</v>
      </c>
      <c r="G2234" s="28" t="s">
        <v>622</v>
      </c>
      <c r="H2234" s="5">
        <f t="shared" si="142"/>
        <v>-75150</v>
      </c>
      <c r="I2234" s="23">
        <f t="shared" si="141"/>
        <v>1.2121212121212122</v>
      </c>
      <c r="K2234" s="2">
        <v>495</v>
      </c>
    </row>
    <row r="2235" spans="2:11" ht="12.75">
      <c r="B2235" s="226">
        <v>400</v>
      </c>
      <c r="C2235" s="1" t="s">
        <v>18</v>
      </c>
      <c r="D2235" s="13" t="s">
        <v>1221</v>
      </c>
      <c r="F2235" s="28" t="s">
        <v>1189</v>
      </c>
      <c r="G2235" s="28" t="s">
        <v>625</v>
      </c>
      <c r="H2235" s="5">
        <f t="shared" si="142"/>
        <v>-75550</v>
      </c>
      <c r="I2235" s="23">
        <f t="shared" si="141"/>
        <v>0.8080808080808081</v>
      </c>
      <c r="K2235" s="2">
        <v>495</v>
      </c>
    </row>
    <row r="2236" spans="1:11" s="47" customFormat="1" ht="12.75">
      <c r="A2236" s="12"/>
      <c r="B2236" s="229">
        <f>SUM(B2175:B2235)</f>
        <v>75550</v>
      </c>
      <c r="C2236" s="12" t="s">
        <v>18</v>
      </c>
      <c r="D2236" s="12"/>
      <c r="E2236" s="12"/>
      <c r="F2236" s="19"/>
      <c r="G2236" s="19"/>
      <c r="H2236" s="44">
        <v>0</v>
      </c>
      <c r="I2236" s="46">
        <f t="shared" si="141"/>
        <v>152.62626262626262</v>
      </c>
      <c r="K2236" s="2">
        <v>495</v>
      </c>
    </row>
    <row r="2237" spans="8:11" ht="12.75">
      <c r="H2237" s="5">
        <f>H2236-B2237</f>
        <v>0</v>
      </c>
      <c r="I2237" s="23">
        <f t="shared" si="141"/>
        <v>0</v>
      </c>
      <c r="K2237" s="2">
        <v>495</v>
      </c>
    </row>
    <row r="2238" spans="8:11" ht="12.75">
      <c r="H2238" s="5">
        <f>H2237-B2238</f>
        <v>0</v>
      </c>
      <c r="I2238" s="23">
        <f t="shared" si="141"/>
        <v>0</v>
      </c>
      <c r="K2238" s="2">
        <v>495</v>
      </c>
    </row>
    <row r="2239" spans="2:11" ht="12.75">
      <c r="B2239" s="186">
        <v>10000</v>
      </c>
      <c r="C2239" s="1" t="s">
        <v>1282</v>
      </c>
      <c r="E2239" s="1" t="s">
        <v>984</v>
      </c>
      <c r="G2239" s="28" t="s">
        <v>307</v>
      </c>
      <c r="H2239" s="5">
        <f>H2238-B2239</f>
        <v>-10000</v>
      </c>
      <c r="I2239" s="23">
        <f t="shared" si="141"/>
        <v>20.2020202020202</v>
      </c>
      <c r="K2239" s="2">
        <v>495</v>
      </c>
    </row>
    <row r="2240" spans="2:11" ht="12.75">
      <c r="B2240" s="186">
        <v>300000</v>
      </c>
      <c r="C2240" s="1" t="s">
        <v>1282</v>
      </c>
      <c r="D2240" s="1" t="s">
        <v>1221</v>
      </c>
      <c r="F2240" s="28" t="s">
        <v>719</v>
      </c>
      <c r="G2240" s="31" t="s">
        <v>345</v>
      </c>
      <c r="H2240" s="5">
        <f>H2239-B2240</f>
        <v>-310000</v>
      </c>
      <c r="I2240" s="23">
        <f t="shared" si="141"/>
        <v>606.060606060606</v>
      </c>
      <c r="K2240" s="2">
        <v>495</v>
      </c>
    </row>
    <row r="2241" spans="2:11" ht="12.75">
      <c r="B2241" s="276">
        <v>800000</v>
      </c>
      <c r="C2241" s="1" t="s">
        <v>1283</v>
      </c>
      <c r="D2241" s="1" t="s">
        <v>1221</v>
      </c>
      <c r="E2241" s="1" t="s">
        <v>159</v>
      </c>
      <c r="F2241" s="28" t="s">
        <v>719</v>
      </c>
      <c r="G2241" s="31" t="s">
        <v>345</v>
      </c>
      <c r="H2241" s="5">
        <f>H2240-B2241</f>
        <v>-1110000</v>
      </c>
      <c r="I2241" s="23">
        <f t="shared" si="141"/>
        <v>1616.1616161616162</v>
      </c>
      <c r="K2241" s="2">
        <v>495</v>
      </c>
    </row>
    <row r="2242" spans="1:11" s="47" customFormat="1" ht="12.75">
      <c r="A2242" s="12"/>
      <c r="B2242" s="44">
        <f>SUM(B2239:B2241)</f>
        <v>1110000</v>
      </c>
      <c r="C2242" s="12" t="s">
        <v>144</v>
      </c>
      <c r="D2242" s="12"/>
      <c r="E2242" s="12"/>
      <c r="F2242" s="19"/>
      <c r="G2242" s="19"/>
      <c r="H2242" s="44">
        <v>0</v>
      </c>
      <c r="I2242" s="46">
        <f t="shared" si="141"/>
        <v>2242.4242424242425</v>
      </c>
      <c r="K2242" s="2">
        <v>495</v>
      </c>
    </row>
    <row r="2243" spans="8:11" ht="12.75">
      <c r="H2243" s="5">
        <f>H2242-B2243</f>
        <v>0</v>
      </c>
      <c r="I2243" s="23">
        <f t="shared" si="141"/>
        <v>0</v>
      </c>
      <c r="K2243" s="2">
        <v>495</v>
      </c>
    </row>
    <row r="2244" spans="8:11" ht="12.75">
      <c r="H2244" s="5">
        <f>H2243-B2244</f>
        <v>0</v>
      </c>
      <c r="I2244" s="23">
        <f t="shared" si="141"/>
        <v>0</v>
      </c>
      <c r="K2244" s="2">
        <v>495</v>
      </c>
    </row>
    <row r="2245" spans="8:11" ht="12.75">
      <c r="H2245" s="5">
        <f>H2244-B2245</f>
        <v>0</v>
      </c>
      <c r="I2245" s="23">
        <f t="shared" si="141"/>
        <v>0</v>
      </c>
      <c r="K2245" s="2">
        <v>495</v>
      </c>
    </row>
    <row r="2246" spans="8:11" ht="12.75">
      <c r="H2246" s="5">
        <f>H2245-B2246</f>
        <v>0</v>
      </c>
      <c r="I2246" s="23">
        <f t="shared" si="141"/>
        <v>0</v>
      </c>
      <c r="K2246" s="2">
        <v>495</v>
      </c>
    </row>
    <row r="2247" spans="1:11" s="73" customFormat="1" ht="13.5" thickBot="1">
      <c r="A2247" s="66"/>
      <c r="B2247" s="96">
        <f>+B2277+B2308+B2368+B2404+B2409+B2415+B2420</f>
        <v>754383</v>
      </c>
      <c r="C2247" s="66"/>
      <c r="D2247" s="97" t="s">
        <v>111</v>
      </c>
      <c r="E2247" s="66"/>
      <c r="F2247" s="70"/>
      <c r="G2247" s="70"/>
      <c r="H2247" s="71">
        <f>H2246-B2247</f>
        <v>-754383</v>
      </c>
      <c r="I2247" s="23">
        <f t="shared" si="141"/>
        <v>1524.0060606060606</v>
      </c>
      <c r="J2247" s="72"/>
      <c r="K2247" s="2">
        <v>495</v>
      </c>
    </row>
    <row r="2248" spans="8:11" ht="12.75">
      <c r="H2248" s="5">
        <v>0</v>
      </c>
      <c r="I2248" s="23">
        <f t="shared" si="141"/>
        <v>0</v>
      </c>
      <c r="K2248" s="2">
        <v>495</v>
      </c>
    </row>
    <row r="2249" spans="2:11" ht="12.75">
      <c r="B2249" s="226">
        <v>2500</v>
      </c>
      <c r="C2249" s="34" t="s">
        <v>0</v>
      </c>
      <c r="D2249" s="1" t="s">
        <v>111</v>
      </c>
      <c r="E2249" s="1" t="s">
        <v>1284</v>
      </c>
      <c r="F2249" s="248" t="s">
        <v>1285</v>
      </c>
      <c r="G2249" s="28" t="s">
        <v>10</v>
      </c>
      <c r="H2249" s="5">
        <f aca="true" t="shared" si="143" ref="H2249:H2276">H2248-B2249</f>
        <v>-2500</v>
      </c>
      <c r="I2249" s="23">
        <f t="shared" si="141"/>
        <v>5.05050505050505</v>
      </c>
      <c r="J2249" s="23"/>
      <c r="K2249" s="2">
        <v>495</v>
      </c>
    </row>
    <row r="2250" spans="2:11" ht="12.75">
      <c r="B2250" s="226">
        <v>2500</v>
      </c>
      <c r="C2250" s="34" t="s">
        <v>0</v>
      </c>
      <c r="D2250" s="1" t="s">
        <v>111</v>
      </c>
      <c r="E2250" s="1" t="s">
        <v>1284</v>
      </c>
      <c r="F2250" s="248" t="s">
        <v>1286</v>
      </c>
      <c r="G2250" s="28" t="s">
        <v>11</v>
      </c>
      <c r="H2250" s="5">
        <f t="shared" si="143"/>
        <v>-5000</v>
      </c>
      <c r="I2250" s="23">
        <f t="shared" si="141"/>
        <v>5.05050505050505</v>
      </c>
      <c r="J2250" s="23"/>
      <c r="K2250" s="2">
        <v>495</v>
      </c>
    </row>
    <row r="2251" spans="2:11" ht="12.75">
      <c r="B2251" s="226">
        <v>2500</v>
      </c>
      <c r="C2251" s="34" t="s">
        <v>0</v>
      </c>
      <c r="D2251" s="1" t="s">
        <v>111</v>
      </c>
      <c r="E2251" s="1" t="s">
        <v>1284</v>
      </c>
      <c r="F2251" s="248" t="s">
        <v>1287</v>
      </c>
      <c r="G2251" s="28" t="s">
        <v>12</v>
      </c>
      <c r="H2251" s="5">
        <f t="shared" si="143"/>
        <v>-7500</v>
      </c>
      <c r="I2251" s="23">
        <f t="shared" si="141"/>
        <v>5.05050505050505</v>
      </c>
      <c r="J2251" s="23"/>
      <c r="K2251" s="2">
        <v>495</v>
      </c>
    </row>
    <row r="2252" spans="2:11" ht="12.75">
      <c r="B2252" s="226">
        <v>2500</v>
      </c>
      <c r="C2252" s="13" t="s">
        <v>0</v>
      </c>
      <c r="D2252" s="1" t="s">
        <v>111</v>
      </c>
      <c r="E2252" s="1" t="s">
        <v>1284</v>
      </c>
      <c r="F2252" s="248" t="s">
        <v>1288</v>
      </c>
      <c r="G2252" s="28" t="s">
        <v>14</v>
      </c>
      <c r="H2252" s="5">
        <f t="shared" si="143"/>
        <v>-10000</v>
      </c>
      <c r="I2252" s="23">
        <f t="shared" si="141"/>
        <v>5.05050505050505</v>
      </c>
      <c r="J2252" s="23"/>
      <c r="K2252" s="2">
        <v>495</v>
      </c>
    </row>
    <row r="2253" spans="2:11" ht="12.75">
      <c r="B2253" s="226">
        <v>2500</v>
      </c>
      <c r="C2253" s="13" t="s">
        <v>0</v>
      </c>
      <c r="D2253" s="1" t="s">
        <v>111</v>
      </c>
      <c r="E2253" s="1" t="s">
        <v>1284</v>
      </c>
      <c r="F2253" s="248" t="s">
        <v>1289</v>
      </c>
      <c r="G2253" s="28" t="s">
        <v>292</v>
      </c>
      <c r="H2253" s="5">
        <f t="shared" si="143"/>
        <v>-12500</v>
      </c>
      <c r="I2253" s="23">
        <f t="shared" si="141"/>
        <v>5.05050505050505</v>
      </c>
      <c r="J2253" s="23"/>
      <c r="K2253" s="2">
        <v>495</v>
      </c>
    </row>
    <row r="2254" spans="2:11" ht="12.75">
      <c r="B2254" s="226">
        <v>5000</v>
      </c>
      <c r="C2254" s="13" t="s">
        <v>0</v>
      </c>
      <c r="D2254" s="1" t="s">
        <v>111</v>
      </c>
      <c r="E2254" s="1" t="s">
        <v>1284</v>
      </c>
      <c r="F2254" s="248" t="s">
        <v>1290</v>
      </c>
      <c r="G2254" s="28" t="s">
        <v>307</v>
      </c>
      <c r="H2254" s="5">
        <f t="shared" si="143"/>
        <v>-17500</v>
      </c>
      <c r="I2254" s="23">
        <f t="shared" si="141"/>
        <v>10.1010101010101</v>
      </c>
      <c r="J2254" s="23"/>
      <c r="K2254" s="2">
        <v>495</v>
      </c>
    </row>
    <row r="2255" spans="2:11" ht="12.75">
      <c r="B2255" s="226">
        <v>2500</v>
      </c>
      <c r="C2255" s="13" t="s">
        <v>0</v>
      </c>
      <c r="D2255" s="1" t="s">
        <v>111</v>
      </c>
      <c r="E2255" s="1" t="s">
        <v>1284</v>
      </c>
      <c r="F2255" s="248" t="s">
        <v>1291</v>
      </c>
      <c r="G2255" s="28" t="s">
        <v>333</v>
      </c>
      <c r="H2255" s="5">
        <f t="shared" si="143"/>
        <v>-20000</v>
      </c>
      <c r="I2255" s="23">
        <f t="shared" si="141"/>
        <v>5.05050505050505</v>
      </c>
      <c r="J2255" s="23"/>
      <c r="K2255" s="2">
        <v>495</v>
      </c>
    </row>
    <row r="2256" spans="2:11" ht="12.75">
      <c r="B2256" s="226">
        <v>5000</v>
      </c>
      <c r="C2256" s="13" t="s">
        <v>0</v>
      </c>
      <c r="D2256" s="1" t="s">
        <v>111</v>
      </c>
      <c r="E2256" s="1" t="s">
        <v>1284</v>
      </c>
      <c r="F2256" s="248" t="s">
        <v>1292</v>
      </c>
      <c r="G2256" s="28" t="s">
        <v>335</v>
      </c>
      <c r="H2256" s="5">
        <f t="shared" si="143"/>
        <v>-25000</v>
      </c>
      <c r="I2256" s="23">
        <f t="shared" si="141"/>
        <v>10.1010101010101</v>
      </c>
      <c r="J2256" s="23"/>
      <c r="K2256" s="2">
        <v>495</v>
      </c>
    </row>
    <row r="2257" spans="2:11" ht="12.75">
      <c r="B2257" s="226">
        <v>5000</v>
      </c>
      <c r="C2257" s="13" t="s">
        <v>0</v>
      </c>
      <c r="D2257" s="1" t="s">
        <v>111</v>
      </c>
      <c r="E2257" s="1" t="s">
        <v>1284</v>
      </c>
      <c r="F2257" s="248" t="s">
        <v>1293</v>
      </c>
      <c r="G2257" s="28" t="s">
        <v>354</v>
      </c>
      <c r="H2257" s="5">
        <f t="shared" si="143"/>
        <v>-30000</v>
      </c>
      <c r="I2257" s="23">
        <f t="shared" si="141"/>
        <v>10.1010101010101</v>
      </c>
      <c r="J2257" s="23"/>
      <c r="K2257" s="2">
        <v>495</v>
      </c>
    </row>
    <row r="2258" spans="2:11" ht="12.75">
      <c r="B2258" s="226">
        <v>2500</v>
      </c>
      <c r="C2258" s="13" t="s">
        <v>0</v>
      </c>
      <c r="D2258" s="1" t="s">
        <v>111</v>
      </c>
      <c r="E2258" s="1" t="s">
        <v>1284</v>
      </c>
      <c r="F2258" s="248" t="s">
        <v>1294</v>
      </c>
      <c r="G2258" s="28" t="s">
        <v>356</v>
      </c>
      <c r="H2258" s="5">
        <f t="shared" si="143"/>
        <v>-32500</v>
      </c>
      <c r="I2258" s="23">
        <f t="shared" si="141"/>
        <v>5.05050505050505</v>
      </c>
      <c r="J2258" s="23"/>
      <c r="K2258" s="2">
        <v>495</v>
      </c>
    </row>
    <row r="2259" spans="2:11" ht="12.75">
      <c r="B2259" s="226">
        <v>2500</v>
      </c>
      <c r="C2259" s="13" t="s">
        <v>0</v>
      </c>
      <c r="D2259" s="1" t="s">
        <v>111</v>
      </c>
      <c r="E2259" s="1" t="s">
        <v>1284</v>
      </c>
      <c r="F2259" s="248" t="s">
        <v>1295</v>
      </c>
      <c r="G2259" s="28" t="s">
        <v>31</v>
      </c>
      <c r="H2259" s="5">
        <f t="shared" si="143"/>
        <v>-35000</v>
      </c>
      <c r="I2259" s="23">
        <f t="shared" si="141"/>
        <v>5.05050505050505</v>
      </c>
      <c r="J2259" s="23"/>
      <c r="K2259" s="2">
        <v>495</v>
      </c>
    </row>
    <row r="2260" spans="2:11" ht="12.75">
      <c r="B2260" s="226">
        <v>2500</v>
      </c>
      <c r="C2260" s="13" t="s">
        <v>0</v>
      </c>
      <c r="D2260" s="1" t="s">
        <v>111</v>
      </c>
      <c r="E2260" s="1" t="s">
        <v>1284</v>
      </c>
      <c r="F2260" s="248" t="s">
        <v>1296</v>
      </c>
      <c r="G2260" s="28" t="s">
        <v>359</v>
      </c>
      <c r="H2260" s="5">
        <f t="shared" si="143"/>
        <v>-37500</v>
      </c>
      <c r="I2260" s="23">
        <f t="shared" si="141"/>
        <v>5.05050505050505</v>
      </c>
      <c r="J2260" s="23"/>
      <c r="K2260" s="2">
        <v>495</v>
      </c>
    </row>
    <row r="2261" spans="2:11" ht="12.75">
      <c r="B2261" s="226">
        <v>2500</v>
      </c>
      <c r="C2261" s="13" t="s">
        <v>0</v>
      </c>
      <c r="D2261" s="1" t="s">
        <v>111</v>
      </c>
      <c r="E2261" s="1" t="s">
        <v>1284</v>
      </c>
      <c r="F2261" s="248" t="s">
        <v>1297</v>
      </c>
      <c r="G2261" s="28" t="s">
        <v>32</v>
      </c>
      <c r="H2261" s="5">
        <f t="shared" si="143"/>
        <v>-40000</v>
      </c>
      <c r="I2261" s="23">
        <f t="shared" si="141"/>
        <v>5.05050505050505</v>
      </c>
      <c r="J2261" s="23"/>
      <c r="K2261" s="2">
        <v>495</v>
      </c>
    </row>
    <row r="2262" spans="2:11" ht="12.75">
      <c r="B2262" s="226">
        <v>5000</v>
      </c>
      <c r="C2262" s="13" t="s">
        <v>0</v>
      </c>
      <c r="D2262" s="1" t="s">
        <v>111</v>
      </c>
      <c r="E2262" s="1" t="s">
        <v>1284</v>
      </c>
      <c r="F2262" s="248" t="s">
        <v>1298</v>
      </c>
      <c r="G2262" s="28" t="s">
        <v>345</v>
      </c>
      <c r="H2262" s="5">
        <f t="shared" si="143"/>
        <v>-45000</v>
      </c>
      <c r="I2262" s="23">
        <f t="shared" si="141"/>
        <v>10.1010101010101</v>
      </c>
      <c r="J2262" s="23"/>
      <c r="K2262" s="2">
        <v>495</v>
      </c>
    </row>
    <row r="2263" spans="2:11" ht="12.75">
      <c r="B2263" s="226">
        <v>2500</v>
      </c>
      <c r="C2263" s="13" t="s">
        <v>0</v>
      </c>
      <c r="D2263" s="1" t="s">
        <v>111</v>
      </c>
      <c r="E2263" s="1" t="s">
        <v>1284</v>
      </c>
      <c r="F2263" s="248" t="s">
        <v>1299</v>
      </c>
      <c r="G2263" s="28" t="s">
        <v>64</v>
      </c>
      <c r="H2263" s="5">
        <f t="shared" si="143"/>
        <v>-47500</v>
      </c>
      <c r="I2263" s="23">
        <f t="shared" si="141"/>
        <v>5.05050505050505</v>
      </c>
      <c r="J2263" s="23"/>
      <c r="K2263" s="2">
        <v>495</v>
      </c>
    </row>
    <row r="2264" spans="2:11" ht="12.75">
      <c r="B2264" s="226">
        <v>2500</v>
      </c>
      <c r="C2264" s="13" t="s">
        <v>0</v>
      </c>
      <c r="D2264" s="1" t="s">
        <v>111</v>
      </c>
      <c r="E2264" s="1" t="s">
        <v>1284</v>
      </c>
      <c r="F2264" s="248" t="s">
        <v>1300</v>
      </c>
      <c r="G2264" s="28" t="s">
        <v>482</v>
      </c>
      <c r="H2264" s="5">
        <f t="shared" si="143"/>
        <v>-50000</v>
      </c>
      <c r="I2264" s="23">
        <f t="shared" si="141"/>
        <v>5.05050505050505</v>
      </c>
      <c r="J2264" s="23"/>
      <c r="K2264" s="2">
        <v>495</v>
      </c>
    </row>
    <row r="2265" spans="2:11" ht="12.75">
      <c r="B2265" s="226">
        <v>2500</v>
      </c>
      <c r="C2265" s="13" t="s">
        <v>0</v>
      </c>
      <c r="D2265" s="1" t="s">
        <v>111</v>
      </c>
      <c r="E2265" s="1" t="s">
        <v>1284</v>
      </c>
      <c r="F2265" s="248" t="s">
        <v>1301</v>
      </c>
      <c r="G2265" s="28" t="s">
        <v>254</v>
      </c>
      <c r="H2265" s="5">
        <f t="shared" si="143"/>
        <v>-52500</v>
      </c>
      <c r="I2265" s="23">
        <f t="shared" si="141"/>
        <v>5.05050505050505</v>
      </c>
      <c r="J2265" s="23"/>
      <c r="K2265" s="2">
        <v>495</v>
      </c>
    </row>
    <row r="2266" spans="2:11" ht="12.75">
      <c r="B2266" s="226">
        <v>5000</v>
      </c>
      <c r="C2266" s="13" t="s">
        <v>0</v>
      </c>
      <c r="D2266" s="1" t="s">
        <v>111</v>
      </c>
      <c r="E2266" s="1" t="s">
        <v>1284</v>
      </c>
      <c r="F2266" s="248" t="s">
        <v>1302</v>
      </c>
      <c r="G2266" s="28" t="s">
        <v>251</v>
      </c>
      <c r="H2266" s="5">
        <f t="shared" si="143"/>
        <v>-57500</v>
      </c>
      <c r="I2266" s="23">
        <f t="shared" si="141"/>
        <v>10.1010101010101</v>
      </c>
      <c r="J2266" s="23"/>
      <c r="K2266" s="2">
        <v>495</v>
      </c>
    </row>
    <row r="2267" spans="2:11" ht="12.75">
      <c r="B2267" s="226">
        <v>2500</v>
      </c>
      <c r="C2267" s="13" t="s">
        <v>0</v>
      </c>
      <c r="D2267" s="1" t="s">
        <v>111</v>
      </c>
      <c r="E2267" s="1" t="s">
        <v>1284</v>
      </c>
      <c r="F2267" s="248" t="s">
        <v>1303</v>
      </c>
      <c r="G2267" s="28" t="s">
        <v>483</v>
      </c>
      <c r="H2267" s="5">
        <f t="shared" si="143"/>
        <v>-60000</v>
      </c>
      <c r="I2267" s="23">
        <f t="shared" si="141"/>
        <v>5.05050505050505</v>
      </c>
      <c r="J2267" s="23"/>
      <c r="K2267" s="2">
        <v>495</v>
      </c>
    </row>
    <row r="2268" spans="2:11" ht="12.75">
      <c r="B2268" s="226">
        <v>5000</v>
      </c>
      <c r="C2268" s="13" t="s">
        <v>0</v>
      </c>
      <c r="D2268" s="1" t="s">
        <v>111</v>
      </c>
      <c r="E2268" s="1" t="s">
        <v>1284</v>
      </c>
      <c r="F2268" s="248" t="s">
        <v>1304</v>
      </c>
      <c r="G2268" s="28" t="s">
        <v>509</v>
      </c>
      <c r="H2268" s="5">
        <f t="shared" si="143"/>
        <v>-65000</v>
      </c>
      <c r="I2268" s="23">
        <f aca="true" t="shared" si="144" ref="I2268:I2331">+B2268/K2268</f>
        <v>10.1010101010101</v>
      </c>
      <c r="J2268" s="23"/>
      <c r="K2268" s="2">
        <v>495</v>
      </c>
    </row>
    <row r="2269" spans="2:11" ht="12.75">
      <c r="B2269" s="226">
        <v>2500</v>
      </c>
      <c r="C2269" s="13" t="s">
        <v>0</v>
      </c>
      <c r="D2269" s="1" t="s">
        <v>111</v>
      </c>
      <c r="E2269" s="1" t="s">
        <v>1284</v>
      </c>
      <c r="F2269" s="248" t="s">
        <v>1305</v>
      </c>
      <c r="G2269" s="28" t="s">
        <v>485</v>
      </c>
      <c r="H2269" s="5">
        <f t="shared" si="143"/>
        <v>-67500</v>
      </c>
      <c r="I2269" s="23">
        <f t="shared" si="144"/>
        <v>5.05050505050505</v>
      </c>
      <c r="J2269" s="23"/>
      <c r="K2269" s="2">
        <v>495</v>
      </c>
    </row>
    <row r="2270" spans="2:11" ht="12.75">
      <c r="B2270" s="226">
        <v>2500</v>
      </c>
      <c r="C2270" s="13" t="s">
        <v>0</v>
      </c>
      <c r="D2270" s="1" t="s">
        <v>111</v>
      </c>
      <c r="E2270" s="1" t="s">
        <v>1284</v>
      </c>
      <c r="F2270" s="248" t="s">
        <v>1306</v>
      </c>
      <c r="G2270" s="28" t="s">
        <v>510</v>
      </c>
      <c r="H2270" s="5">
        <f t="shared" si="143"/>
        <v>-70000</v>
      </c>
      <c r="I2270" s="23">
        <f t="shared" si="144"/>
        <v>5.05050505050505</v>
      </c>
      <c r="J2270" s="23"/>
      <c r="K2270" s="2">
        <v>495</v>
      </c>
    </row>
    <row r="2271" spans="2:11" ht="12.75">
      <c r="B2271" s="226">
        <v>2500</v>
      </c>
      <c r="C2271" s="13" t="s">
        <v>0</v>
      </c>
      <c r="D2271" s="1" t="s">
        <v>111</v>
      </c>
      <c r="E2271" s="1" t="s">
        <v>1284</v>
      </c>
      <c r="F2271" s="248" t="s">
        <v>1307</v>
      </c>
      <c r="G2271" s="28" t="s">
        <v>256</v>
      </c>
      <c r="H2271" s="5">
        <f t="shared" si="143"/>
        <v>-72500</v>
      </c>
      <c r="I2271" s="23">
        <f t="shared" si="144"/>
        <v>5.05050505050505</v>
      </c>
      <c r="J2271" s="23"/>
      <c r="K2271" s="2">
        <v>495</v>
      </c>
    </row>
    <row r="2272" spans="2:11" ht="12.75">
      <c r="B2272" s="226">
        <v>5000</v>
      </c>
      <c r="C2272" s="13" t="s">
        <v>0</v>
      </c>
      <c r="D2272" s="1" t="s">
        <v>111</v>
      </c>
      <c r="E2272" s="1" t="s">
        <v>1284</v>
      </c>
      <c r="F2272" s="248" t="s">
        <v>1308</v>
      </c>
      <c r="G2272" s="28" t="s">
        <v>260</v>
      </c>
      <c r="H2272" s="5">
        <f t="shared" si="143"/>
        <v>-77500</v>
      </c>
      <c r="I2272" s="23">
        <f t="shared" si="144"/>
        <v>10.1010101010101</v>
      </c>
      <c r="J2272" s="23"/>
      <c r="K2272" s="2">
        <v>495</v>
      </c>
    </row>
    <row r="2273" spans="1:11" s="47" customFormat="1" ht="12.75">
      <c r="A2273" s="1"/>
      <c r="B2273" s="226">
        <v>2500</v>
      </c>
      <c r="C2273" s="13" t="s">
        <v>0</v>
      </c>
      <c r="D2273" s="1" t="s">
        <v>111</v>
      </c>
      <c r="E2273" s="1" t="s">
        <v>1284</v>
      </c>
      <c r="F2273" s="248" t="s">
        <v>1309</v>
      </c>
      <c r="G2273" s="28" t="s">
        <v>617</v>
      </c>
      <c r="H2273" s="5">
        <f t="shared" si="143"/>
        <v>-80000</v>
      </c>
      <c r="I2273" s="23">
        <f t="shared" si="144"/>
        <v>5.05050505050505</v>
      </c>
      <c r="J2273" s="23"/>
      <c r="K2273" s="2">
        <v>495</v>
      </c>
    </row>
    <row r="2274" spans="2:11" ht="12.75">
      <c r="B2274" s="226">
        <v>2500</v>
      </c>
      <c r="C2274" s="13" t="s">
        <v>0</v>
      </c>
      <c r="D2274" s="1" t="s">
        <v>111</v>
      </c>
      <c r="E2274" s="1" t="s">
        <v>1284</v>
      </c>
      <c r="F2274" s="248" t="s">
        <v>1310</v>
      </c>
      <c r="G2274" s="28" t="s">
        <v>518</v>
      </c>
      <c r="H2274" s="5">
        <f t="shared" si="143"/>
        <v>-82500</v>
      </c>
      <c r="I2274" s="23">
        <f t="shared" si="144"/>
        <v>5.05050505050505</v>
      </c>
      <c r="J2274" s="23"/>
      <c r="K2274" s="2">
        <v>495</v>
      </c>
    </row>
    <row r="2275" spans="2:11" ht="12.75">
      <c r="B2275" s="226">
        <v>2500</v>
      </c>
      <c r="C2275" s="13" t="s">
        <v>0</v>
      </c>
      <c r="D2275" s="1" t="s">
        <v>111</v>
      </c>
      <c r="E2275" s="1" t="s">
        <v>1284</v>
      </c>
      <c r="F2275" s="248" t="s">
        <v>1311</v>
      </c>
      <c r="G2275" s="28" t="s">
        <v>622</v>
      </c>
      <c r="H2275" s="5">
        <f t="shared" si="143"/>
        <v>-85000</v>
      </c>
      <c r="I2275" s="23">
        <f t="shared" si="144"/>
        <v>5.05050505050505</v>
      </c>
      <c r="J2275" s="23"/>
      <c r="K2275" s="2">
        <v>495</v>
      </c>
    </row>
    <row r="2276" spans="2:11" ht="12.75">
      <c r="B2276" s="226">
        <v>5000</v>
      </c>
      <c r="C2276" s="13" t="s">
        <v>0</v>
      </c>
      <c r="D2276" s="1" t="s">
        <v>111</v>
      </c>
      <c r="E2276" s="1" t="s">
        <v>1284</v>
      </c>
      <c r="F2276" s="248" t="s">
        <v>1312</v>
      </c>
      <c r="G2276" s="28" t="s">
        <v>625</v>
      </c>
      <c r="H2276" s="5">
        <f t="shared" si="143"/>
        <v>-90000</v>
      </c>
      <c r="I2276" s="23">
        <f t="shared" si="144"/>
        <v>10.1010101010101</v>
      </c>
      <c r="J2276" s="23"/>
      <c r="K2276" s="2">
        <v>495</v>
      </c>
    </row>
    <row r="2277" spans="1:11" s="47" customFormat="1" ht="12.75">
      <c r="A2277" s="12"/>
      <c r="B2277" s="229">
        <f>SUM(B2249:B2276)</f>
        <v>90000</v>
      </c>
      <c r="C2277" s="12" t="s">
        <v>0</v>
      </c>
      <c r="D2277" s="12"/>
      <c r="E2277" s="12"/>
      <c r="F2277" s="49"/>
      <c r="G2277" s="19"/>
      <c r="H2277" s="44">
        <v>0</v>
      </c>
      <c r="I2277" s="46">
        <f t="shared" si="144"/>
        <v>181.8181818181818</v>
      </c>
      <c r="J2277" s="21"/>
      <c r="K2277" s="2">
        <v>495</v>
      </c>
    </row>
    <row r="2278" spans="2:11" ht="12.75">
      <c r="B2278" s="226"/>
      <c r="H2278" s="5">
        <f aca="true" t="shared" si="145" ref="H2278:H2307">H2277-B2278</f>
        <v>0</v>
      </c>
      <c r="I2278" s="23">
        <f t="shared" si="144"/>
        <v>0</v>
      </c>
      <c r="K2278" s="2">
        <v>495</v>
      </c>
    </row>
    <row r="2279" spans="2:11" ht="12.75">
      <c r="B2279" s="226"/>
      <c r="H2279" s="5">
        <f t="shared" si="145"/>
        <v>0</v>
      </c>
      <c r="I2279" s="23">
        <f t="shared" si="144"/>
        <v>0</v>
      </c>
      <c r="K2279" s="2">
        <v>495</v>
      </c>
    </row>
    <row r="2280" spans="2:11" ht="12.75">
      <c r="B2280" s="226">
        <v>1400</v>
      </c>
      <c r="C2280" s="1" t="s">
        <v>17</v>
      </c>
      <c r="D2280" s="13" t="s">
        <v>111</v>
      </c>
      <c r="E2280" s="1" t="s">
        <v>18</v>
      </c>
      <c r="F2280" s="28" t="s">
        <v>1313</v>
      </c>
      <c r="G2280" s="28" t="s">
        <v>10</v>
      </c>
      <c r="H2280" s="5">
        <f t="shared" si="145"/>
        <v>-1400</v>
      </c>
      <c r="I2280" s="23">
        <f t="shared" si="144"/>
        <v>2.8282828282828283</v>
      </c>
      <c r="K2280" s="2">
        <v>495</v>
      </c>
    </row>
    <row r="2281" spans="1:11" s="16" customFormat="1" ht="12.75">
      <c r="A2281" s="13"/>
      <c r="B2281" s="175">
        <v>1500</v>
      </c>
      <c r="C2281" s="13" t="s">
        <v>17</v>
      </c>
      <c r="D2281" s="13" t="s">
        <v>111</v>
      </c>
      <c r="E2281" s="13" t="s">
        <v>18</v>
      </c>
      <c r="F2281" s="31" t="s">
        <v>1313</v>
      </c>
      <c r="G2281" s="32" t="s">
        <v>11</v>
      </c>
      <c r="H2281" s="5">
        <f t="shared" si="145"/>
        <v>-2900</v>
      </c>
      <c r="I2281" s="23">
        <f t="shared" si="144"/>
        <v>3.0303030303030303</v>
      </c>
      <c r="K2281" s="2">
        <v>495</v>
      </c>
    </row>
    <row r="2282" spans="2:11" ht="12.75">
      <c r="B2282" s="175">
        <v>1600</v>
      </c>
      <c r="C2282" s="34" t="s">
        <v>17</v>
      </c>
      <c r="D2282" s="13" t="s">
        <v>111</v>
      </c>
      <c r="E2282" s="34" t="s">
        <v>18</v>
      </c>
      <c r="F2282" s="28" t="s">
        <v>1313</v>
      </c>
      <c r="G2282" s="32" t="s">
        <v>12</v>
      </c>
      <c r="H2282" s="5">
        <f t="shared" si="145"/>
        <v>-4500</v>
      </c>
      <c r="I2282" s="23">
        <f t="shared" si="144"/>
        <v>3.2323232323232323</v>
      </c>
      <c r="K2282" s="2">
        <v>495</v>
      </c>
    </row>
    <row r="2283" spans="2:11" ht="12.75">
      <c r="B2283" s="226">
        <v>1800</v>
      </c>
      <c r="C2283" s="13" t="s">
        <v>17</v>
      </c>
      <c r="D2283" s="13" t="s">
        <v>111</v>
      </c>
      <c r="E2283" s="1" t="s">
        <v>18</v>
      </c>
      <c r="F2283" s="28" t="s">
        <v>1313</v>
      </c>
      <c r="G2283" s="28" t="s">
        <v>14</v>
      </c>
      <c r="H2283" s="5">
        <f t="shared" si="145"/>
        <v>-6300</v>
      </c>
      <c r="I2283" s="23">
        <f t="shared" si="144"/>
        <v>3.6363636363636362</v>
      </c>
      <c r="K2283" s="2">
        <v>495</v>
      </c>
    </row>
    <row r="2284" spans="2:11" ht="12.75">
      <c r="B2284" s="226">
        <v>1700</v>
      </c>
      <c r="C2284" s="1" t="s">
        <v>17</v>
      </c>
      <c r="D2284" s="13" t="s">
        <v>111</v>
      </c>
      <c r="E2284" s="1" t="s">
        <v>18</v>
      </c>
      <c r="F2284" s="28" t="s">
        <v>1313</v>
      </c>
      <c r="G2284" s="28" t="s">
        <v>292</v>
      </c>
      <c r="H2284" s="5">
        <f t="shared" si="145"/>
        <v>-8000</v>
      </c>
      <c r="I2284" s="23">
        <f t="shared" si="144"/>
        <v>3.4343434343434343</v>
      </c>
      <c r="K2284" s="2">
        <v>495</v>
      </c>
    </row>
    <row r="2285" spans="2:11" ht="12.75">
      <c r="B2285" s="226">
        <v>1800</v>
      </c>
      <c r="C2285" s="1" t="s">
        <v>17</v>
      </c>
      <c r="D2285" s="13" t="s">
        <v>111</v>
      </c>
      <c r="E2285" s="1" t="s">
        <v>18</v>
      </c>
      <c r="F2285" s="28" t="s">
        <v>1313</v>
      </c>
      <c r="G2285" s="28" t="s">
        <v>307</v>
      </c>
      <c r="H2285" s="5">
        <f t="shared" si="145"/>
        <v>-9800</v>
      </c>
      <c r="I2285" s="23">
        <f t="shared" si="144"/>
        <v>3.6363636363636362</v>
      </c>
      <c r="K2285" s="2">
        <v>495</v>
      </c>
    </row>
    <row r="2286" spans="2:11" ht="12.75">
      <c r="B2286" s="226">
        <v>1500</v>
      </c>
      <c r="C2286" s="1" t="s">
        <v>648</v>
      </c>
      <c r="D2286" s="13" t="s">
        <v>111</v>
      </c>
      <c r="E2286" s="1" t="s">
        <v>18</v>
      </c>
      <c r="F2286" s="28" t="s">
        <v>1313</v>
      </c>
      <c r="G2286" s="28" t="s">
        <v>335</v>
      </c>
      <c r="H2286" s="5">
        <f t="shared" si="145"/>
        <v>-11300</v>
      </c>
      <c r="I2286" s="23">
        <f t="shared" si="144"/>
        <v>3.0303030303030303</v>
      </c>
      <c r="K2286" s="2">
        <v>495</v>
      </c>
    </row>
    <row r="2287" spans="2:11" ht="12.75">
      <c r="B2287" s="226">
        <v>1200</v>
      </c>
      <c r="C2287" s="1" t="s">
        <v>17</v>
      </c>
      <c r="D2287" s="13" t="s">
        <v>111</v>
      </c>
      <c r="E2287" s="1" t="s">
        <v>18</v>
      </c>
      <c r="F2287" s="28" t="s">
        <v>1313</v>
      </c>
      <c r="G2287" s="28" t="s">
        <v>335</v>
      </c>
      <c r="H2287" s="5">
        <f t="shared" si="145"/>
        <v>-12500</v>
      </c>
      <c r="I2287" s="23">
        <f t="shared" si="144"/>
        <v>2.4242424242424243</v>
      </c>
      <c r="K2287" s="2">
        <v>495</v>
      </c>
    </row>
    <row r="2288" spans="2:11" ht="12.75">
      <c r="B2288" s="226">
        <v>2500</v>
      </c>
      <c r="C2288" s="1" t="s">
        <v>1314</v>
      </c>
      <c r="D2288" s="13" t="s">
        <v>111</v>
      </c>
      <c r="E2288" s="1" t="s">
        <v>18</v>
      </c>
      <c r="F2288" s="28" t="s">
        <v>1313</v>
      </c>
      <c r="G2288" s="28" t="s">
        <v>354</v>
      </c>
      <c r="H2288" s="5">
        <f t="shared" si="145"/>
        <v>-15000</v>
      </c>
      <c r="I2288" s="23">
        <f t="shared" si="144"/>
        <v>5.05050505050505</v>
      </c>
      <c r="K2288" s="2">
        <v>495</v>
      </c>
    </row>
    <row r="2289" spans="2:11" ht="12.75">
      <c r="B2289" s="226">
        <v>1500</v>
      </c>
      <c r="C2289" s="1" t="s">
        <v>17</v>
      </c>
      <c r="D2289" s="13" t="s">
        <v>111</v>
      </c>
      <c r="E2289" s="1" t="s">
        <v>18</v>
      </c>
      <c r="F2289" s="28" t="s">
        <v>1313</v>
      </c>
      <c r="G2289" s="28" t="s">
        <v>354</v>
      </c>
      <c r="H2289" s="5">
        <f t="shared" si="145"/>
        <v>-16500</v>
      </c>
      <c r="I2289" s="23">
        <f t="shared" si="144"/>
        <v>3.0303030303030303</v>
      </c>
      <c r="K2289" s="2">
        <v>495</v>
      </c>
    </row>
    <row r="2290" spans="2:11" ht="12.75">
      <c r="B2290" s="226">
        <v>800</v>
      </c>
      <c r="C2290" s="1" t="s">
        <v>17</v>
      </c>
      <c r="D2290" s="13" t="s">
        <v>111</v>
      </c>
      <c r="E2290" s="1" t="s">
        <v>18</v>
      </c>
      <c r="F2290" s="28" t="s">
        <v>1313</v>
      </c>
      <c r="G2290" s="28" t="s">
        <v>356</v>
      </c>
      <c r="H2290" s="5">
        <f t="shared" si="145"/>
        <v>-17300</v>
      </c>
      <c r="I2290" s="23">
        <f t="shared" si="144"/>
        <v>1.6161616161616161</v>
      </c>
      <c r="K2290" s="2">
        <v>495</v>
      </c>
    </row>
    <row r="2291" spans="2:11" ht="12.75">
      <c r="B2291" s="226">
        <v>1600</v>
      </c>
      <c r="C2291" s="1" t="s">
        <v>17</v>
      </c>
      <c r="D2291" s="13" t="s">
        <v>111</v>
      </c>
      <c r="E2291" s="1" t="s">
        <v>18</v>
      </c>
      <c r="F2291" s="28" t="s">
        <v>1313</v>
      </c>
      <c r="G2291" s="28" t="s">
        <v>31</v>
      </c>
      <c r="H2291" s="5">
        <f t="shared" si="145"/>
        <v>-18900</v>
      </c>
      <c r="I2291" s="23">
        <f t="shared" si="144"/>
        <v>3.2323232323232323</v>
      </c>
      <c r="K2291" s="2">
        <v>495</v>
      </c>
    </row>
    <row r="2292" spans="2:11" ht="12.75">
      <c r="B2292" s="226">
        <v>1650</v>
      </c>
      <c r="C2292" s="1" t="s">
        <v>17</v>
      </c>
      <c r="D2292" s="13" t="s">
        <v>111</v>
      </c>
      <c r="E2292" s="1" t="s">
        <v>18</v>
      </c>
      <c r="F2292" s="28" t="s">
        <v>1313</v>
      </c>
      <c r="G2292" s="28" t="s">
        <v>359</v>
      </c>
      <c r="H2292" s="5">
        <f t="shared" si="145"/>
        <v>-20550</v>
      </c>
      <c r="I2292" s="23">
        <f t="shared" si="144"/>
        <v>3.3333333333333335</v>
      </c>
      <c r="K2292" s="2">
        <v>495</v>
      </c>
    </row>
    <row r="2293" spans="2:11" ht="12.75">
      <c r="B2293" s="226">
        <v>1400</v>
      </c>
      <c r="C2293" s="1" t="s">
        <v>17</v>
      </c>
      <c r="D2293" s="13" t="s">
        <v>111</v>
      </c>
      <c r="E2293" s="1" t="s">
        <v>18</v>
      </c>
      <c r="F2293" s="28" t="s">
        <v>1313</v>
      </c>
      <c r="G2293" s="28" t="s">
        <v>32</v>
      </c>
      <c r="H2293" s="5">
        <f t="shared" si="145"/>
        <v>-21950</v>
      </c>
      <c r="I2293" s="23">
        <f t="shared" si="144"/>
        <v>2.8282828282828283</v>
      </c>
      <c r="K2293" s="2">
        <v>495</v>
      </c>
    </row>
    <row r="2294" spans="2:11" ht="12.75">
      <c r="B2294" s="226">
        <v>1200</v>
      </c>
      <c r="C2294" s="1" t="s">
        <v>17</v>
      </c>
      <c r="D2294" s="13" t="s">
        <v>111</v>
      </c>
      <c r="E2294" s="1" t="s">
        <v>18</v>
      </c>
      <c r="F2294" s="28" t="s">
        <v>1313</v>
      </c>
      <c r="G2294" s="28" t="s">
        <v>345</v>
      </c>
      <c r="H2294" s="5">
        <f t="shared" si="145"/>
        <v>-23150</v>
      </c>
      <c r="I2294" s="23">
        <f t="shared" si="144"/>
        <v>2.4242424242424243</v>
      </c>
      <c r="K2294" s="2">
        <v>495</v>
      </c>
    </row>
    <row r="2295" spans="2:11" ht="12.75">
      <c r="B2295" s="226">
        <v>1300</v>
      </c>
      <c r="C2295" s="1" t="s">
        <v>17</v>
      </c>
      <c r="D2295" s="1" t="s">
        <v>111</v>
      </c>
      <c r="E2295" s="1" t="s">
        <v>18</v>
      </c>
      <c r="F2295" s="28" t="s">
        <v>1313</v>
      </c>
      <c r="G2295" s="28" t="s">
        <v>484</v>
      </c>
      <c r="H2295" s="5">
        <f t="shared" si="145"/>
        <v>-24450</v>
      </c>
      <c r="I2295" s="23">
        <f t="shared" si="144"/>
        <v>2.6262626262626263</v>
      </c>
      <c r="K2295" s="2">
        <v>495</v>
      </c>
    </row>
    <row r="2296" spans="2:11" ht="12.75">
      <c r="B2296" s="226">
        <v>1500</v>
      </c>
      <c r="C2296" s="1" t="s">
        <v>17</v>
      </c>
      <c r="D2296" s="1" t="s">
        <v>111</v>
      </c>
      <c r="E2296" s="1" t="s">
        <v>18</v>
      </c>
      <c r="F2296" s="28" t="s">
        <v>1313</v>
      </c>
      <c r="G2296" s="28" t="s">
        <v>254</v>
      </c>
      <c r="H2296" s="5">
        <f t="shared" si="145"/>
        <v>-25950</v>
      </c>
      <c r="I2296" s="23">
        <f t="shared" si="144"/>
        <v>3.0303030303030303</v>
      </c>
      <c r="K2296" s="2">
        <v>495</v>
      </c>
    </row>
    <row r="2297" spans="2:11" ht="12.75">
      <c r="B2297" s="226">
        <v>1000</v>
      </c>
      <c r="C2297" s="1" t="s">
        <v>17</v>
      </c>
      <c r="D2297" s="1" t="s">
        <v>111</v>
      </c>
      <c r="E2297" s="1" t="s">
        <v>18</v>
      </c>
      <c r="F2297" s="28" t="s">
        <v>1313</v>
      </c>
      <c r="G2297" s="28" t="s">
        <v>251</v>
      </c>
      <c r="H2297" s="5">
        <f t="shared" si="145"/>
        <v>-26950</v>
      </c>
      <c r="I2297" s="23">
        <f t="shared" si="144"/>
        <v>2.0202020202020203</v>
      </c>
      <c r="K2297" s="2">
        <v>495</v>
      </c>
    </row>
    <row r="2298" spans="2:11" ht="12.75">
      <c r="B2298" s="226">
        <v>2000</v>
      </c>
      <c r="C2298" s="1" t="s">
        <v>17</v>
      </c>
      <c r="D2298" s="1" t="s">
        <v>111</v>
      </c>
      <c r="E2298" s="1" t="s">
        <v>18</v>
      </c>
      <c r="F2298" s="28" t="s">
        <v>1313</v>
      </c>
      <c r="G2298" s="28" t="s">
        <v>483</v>
      </c>
      <c r="H2298" s="5">
        <f t="shared" si="145"/>
        <v>-28950</v>
      </c>
      <c r="I2298" s="23">
        <f t="shared" si="144"/>
        <v>4.040404040404041</v>
      </c>
      <c r="K2298" s="2">
        <v>495</v>
      </c>
    </row>
    <row r="2299" spans="2:11" ht="12.75">
      <c r="B2299" s="226">
        <v>400</v>
      </c>
      <c r="C2299" s="1" t="s">
        <v>17</v>
      </c>
      <c r="D2299" s="1" t="s">
        <v>111</v>
      </c>
      <c r="E2299" s="1" t="s">
        <v>18</v>
      </c>
      <c r="F2299" s="28" t="s">
        <v>1313</v>
      </c>
      <c r="G2299" s="28" t="s">
        <v>509</v>
      </c>
      <c r="H2299" s="5">
        <f t="shared" si="145"/>
        <v>-29350</v>
      </c>
      <c r="I2299" s="23">
        <f t="shared" si="144"/>
        <v>0.8080808080808081</v>
      </c>
      <c r="K2299" s="2">
        <v>495</v>
      </c>
    </row>
    <row r="2300" spans="2:11" ht="12.75">
      <c r="B2300" s="226">
        <v>1800</v>
      </c>
      <c r="C2300" s="1" t="s">
        <v>17</v>
      </c>
      <c r="D2300" s="1" t="s">
        <v>111</v>
      </c>
      <c r="E2300" s="1" t="s">
        <v>18</v>
      </c>
      <c r="F2300" s="28" t="s">
        <v>1313</v>
      </c>
      <c r="G2300" s="28" t="s">
        <v>485</v>
      </c>
      <c r="H2300" s="5">
        <f t="shared" si="145"/>
        <v>-31150</v>
      </c>
      <c r="I2300" s="23">
        <f t="shared" si="144"/>
        <v>3.6363636363636362</v>
      </c>
      <c r="K2300" s="2">
        <v>495</v>
      </c>
    </row>
    <row r="2301" spans="2:11" ht="12.75">
      <c r="B2301" s="226">
        <v>1200</v>
      </c>
      <c r="C2301" s="1" t="s">
        <v>17</v>
      </c>
      <c r="D2301" s="1" t="s">
        <v>111</v>
      </c>
      <c r="E2301" s="1" t="s">
        <v>18</v>
      </c>
      <c r="F2301" s="28" t="s">
        <v>1313</v>
      </c>
      <c r="G2301" s="28" t="s">
        <v>510</v>
      </c>
      <c r="H2301" s="5">
        <f t="shared" si="145"/>
        <v>-32350</v>
      </c>
      <c r="I2301" s="23">
        <f t="shared" si="144"/>
        <v>2.4242424242424243</v>
      </c>
      <c r="K2301" s="2">
        <v>495</v>
      </c>
    </row>
    <row r="2302" spans="2:11" ht="12.75">
      <c r="B2302" s="226">
        <v>1700</v>
      </c>
      <c r="C2302" s="1" t="s">
        <v>17</v>
      </c>
      <c r="D2302" s="1" t="s">
        <v>111</v>
      </c>
      <c r="E2302" s="1" t="s">
        <v>18</v>
      </c>
      <c r="F2302" s="28" t="s">
        <v>1313</v>
      </c>
      <c r="G2302" s="28" t="s">
        <v>256</v>
      </c>
      <c r="H2302" s="5">
        <f t="shared" si="145"/>
        <v>-34050</v>
      </c>
      <c r="I2302" s="23">
        <f t="shared" si="144"/>
        <v>3.4343434343434343</v>
      </c>
      <c r="K2302" s="2">
        <v>495</v>
      </c>
    </row>
    <row r="2303" spans="2:11" ht="12.75">
      <c r="B2303" s="226">
        <v>1200</v>
      </c>
      <c r="C2303" s="1" t="s">
        <v>17</v>
      </c>
      <c r="D2303" s="1" t="s">
        <v>111</v>
      </c>
      <c r="E2303" s="1" t="s">
        <v>18</v>
      </c>
      <c r="F2303" s="28" t="s">
        <v>1313</v>
      </c>
      <c r="G2303" s="28" t="s">
        <v>260</v>
      </c>
      <c r="H2303" s="5">
        <f t="shared" si="145"/>
        <v>-35250</v>
      </c>
      <c r="I2303" s="23">
        <f t="shared" si="144"/>
        <v>2.4242424242424243</v>
      </c>
      <c r="K2303" s="2">
        <v>495</v>
      </c>
    </row>
    <row r="2304" spans="2:11" ht="12.75">
      <c r="B2304" s="226">
        <v>2000</v>
      </c>
      <c r="C2304" s="1" t="s">
        <v>17</v>
      </c>
      <c r="D2304" s="1" t="s">
        <v>111</v>
      </c>
      <c r="E2304" s="1" t="s">
        <v>18</v>
      </c>
      <c r="F2304" s="28" t="s">
        <v>1313</v>
      </c>
      <c r="G2304" s="28" t="s">
        <v>617</v>
      </c>
      <c r="H2304" s="5">
        <f t="shared" si="145"/>
        <v>-37250</v>
      </c>
      <c r="I2304" s="23">
        <f t="shared" si="144"/>
        <v>4.040404040404041</v>
      </c>
      <c r="K2304" s="2">
        <v>495</v>
      </c>
    </row>
    <row r="2305" spans="2:11" ht="12.75">
      <c r="B2305" s="226">
        <v>1000</v>
      </c>
      <c r="C2305" s="1" t="s">
        <v>17</v>
      </c>
      <c r="D2305" s="1" t="s">
        <v>111</v>
      </c>
      <c r="E2305" s="1" t="s">
        <v>18</v>
      </c>
      <c r="F2305" s="28" t="s">
        <v>1313</v>
      </c>
      <c r="G2305" s="28" t="s">
        <v>518</v>
      </c>
      <c r="H2305" s="5">
        <f t="shared" si="145"/>
        <v>-38250</v>
      </c>
      <c r="I2305" s="23">
        <f t="shared" si="144"/>
        <v>2.0202020202020203</v>
      </c>
      <c r="K2305" s="2">
        <v>495</v>
      </c>
    </row>
    <row r="2306" spans="2:11" ht="12.75">
      <c r="B2306" s="226">
        <v>1200</v>
      </c>
      <c r="C2306" s="1" t="s">
        <v>17</v>
      </c>
      <c r="D2306" s="1" t="s">
        <v>111</v>
      </c>
      <c r="E2306" s="1" t="s">
        <v>18</v>
      </c>
      <c r="F2306" s="28" t="s">
        <v>1313</v>
      </c>
      <c r="G2306" s="28" t="s">
        <v>622</v>
      </c>
      <c r="H2306" s="5">
        <f t="shared" si="145"/>
        <v>-39450</v>
      </c>
      <c r="I2306" s="23">
        <f t="shared" si="144"/>
        <v>2.4242424242424243</v>
      </c>
      <c r="K2306" s="2">
        <v>495</v>
      </c>
    </row>
    <row r="2307" spans="2:11" ht="12.75">
      <c r="B2307" s="226">
        <v>1000</v>
      </c>
      <c r="C2307" s="1" t="s">
        <v>17</v>
      </c>
      <c r="D2307" s="1" t="s">
        <v>111</v>
      </c>
      <c r="E2307" s="1" t="s">
        <v>18</v>
      </c>
      <c r="F2307" s="28" t="s">
        <v>1313</v>
      </c>
      <c r="G2307" s="28" t="s">
        <v>625</v>
      </c>
      <c r="H2307" s="5">
        <f t="shared" si="145"/>
        <v>-40450</v>
      </c>
      <c r="I2307" s="23">
        <f t="shared" si="144"/>
        <v>2.0202020202020203</v>
      </c>
      <c r="K2307" s="2">
        <v>495</v>
      </c>
    </row>
    <row r="2308" spans="1:11" s="47" customFormat="1" ht="12.75">
      <c r="A2308" s="12"/>
      <c r="B2308" s="229">
        <f>SUM(B2280:B2307)</f>
        <v>40450</v>
      </c>
      <c r="C2308" s="12"/>
      <c r="D2308" s="12"/>
      <c r="E2308" s="12" t="s">
        <v>18</v>
      </c>
      <c r="F2308" s="19"/>
      <c r="G2308" s="19"/>
      <c r="H2308" s="44">
        <v>0</v>
      </c>
      <c r="I2308" s="46">
        <f t="shared" si="144"/>
        <v>81.71717171717172</v>
      </c>
      <c r="K2308" s="2">
        <v>495</v>
      </c>
    </row>
    <row r="2309" spans="2:11" ht="12.75">
      <c r="B2309" s="226"/>
      <c r="H2309" s="5">
        <f aca="true" t="shared" si="146" ref="H2309:H2340">H2308-B2309</f>
        <v>0</v>
      </c>
      <c r="I2309" s="23">
        <f t="shared" si="144"/>
        <v>0</v>
      </c>
      <c r="K2309" s="2">
        <v>495</v>
      </c>
    </row>
    <row r="2310" spans="2:11" ht="12.75">
      <c r="B2310" s="226"/>
      <c r="H2310" s="5">
        <f t="shared" si="146"/>
        <v>0</v>
      </c>
      <c r="I2310" s="23">
        <f t="shared" si="144"/>
        <v>0</v>
      </c>
      <c r="K2310" s="2">
        <v>495</v>
      </c>
    </row>
    <row r="2311" spans="2:11" ht="12.75">
      <c r="B2311" s="175">
        <v>860</v>
      </c>
      <c r="C2311" s="13" t="s">
        <v>1315</v>
      </c>
      <c r="D2311" s="13" t="s">
        <v>111</v>
      </c>
      <c r="E2311" s="1" t="s">
        <v>111</v>
      </c>
      <c r="F2311" s="28" t="s">
        <v>1316</v>
      </c>
      <c r="G2311" s="32" t="s">
        <v>11</v>
      </c>
      <c r="H2311" s="5">
        <f t="shared" si="146"/>
        <v>-860</v>
      </c>
      <c r="I2311" s="23">
        <f t="shared" si="144"/>
        <v>1.7373737373737375</v>
      </c>
      <c r="K2311" s="2">
        <v>495</v>
      </c>
    </row>
    <row r="2312" spans="2:11" ht="12.75">
      <c r="B2312" s="175">
        <v>1000</v>
      </c>
      <c r="C2312" s="1" t="s">
        <v>1317</v>
      </c>
      <c r="D2312" s="13" t="s">
        <v>111</v>
      </c>
      <c r="E2312" s="1" t="s">
        <v>111</v>
      </c>
      <c r="F2312" s="28" t="s">
        <v>1318</v>
      </c>
      <c r="G2312" s="32" t="s">
        <v>11</v>
      </c>
      <c r="H2312" s="5">
        <f t="shared" si="146"/>
        <v>-1860</v>
      </c>
      <c r="I2312" s="23">
        <f t="shared" si="144"/>
        <v>2.0202020202020203</v>
      </c>
      <c r="K2312" s="2">
        <v>495</v>
      </c>
    </row>
    <row r="2313" spans="2:11" ht="12.75">
      <c r="B2313" s="175">
        <v>4625</v>
      </c>
      <c r="C2313" s="1" t="s">
        <v>1319</v>
      </c>
      <c r="D2313" s="13" t="s">
        <v>111</v>
      </c>
      <c r="E2313" s="1" t="s">
        <v>111</v>
      </c>
      <c r="F2313" s="28" t="s">
        <v>1320</v>
      </c>
      <c r="G2313" s="32" t="s">
        <v>11</v>
      </c>
      <c r="H2313" s="5">
        <f t="shared" si="146"/>
        <v>-6485</v>
      </c>
      <c r="I2313" s="23">
        <f t="shared" si="144"/>
        <v>9.343434343434344</v>
      </c>
      <c r="K2313" s="2">
        <v>495</v>
      </c>
    </row>
    <row r="2314" spans="2:11" ht="12.75">
      <c r="B2314" s="175">
        <v>3000</v>
      </c>
      <c r="C2314" s="1" t="s">
        <v>1193</v>
      </c>
      <c r="D2314" s="13" t="s">
        <v>111</v>
      </c>
      <c r="E2314" s="1" t="s">
        <v>111</v>
      </c>
      <c r="F2314" s="28" t="s">
        <v>1321</v>
      </c>
      <c r="G2314" s="32" t="s">
        <v>11</v>
      </c>
      <c r="H2314" s="5">
        <f t="shared" si="146"/>
        <v>-9485</v>
      </c>
      <c r="I2314" s="23">
        <f t="shared" si="144"/>
        <v>6.0606060606060606</v>
      </c>
      <c r="K2314" s="2">
        <v>495</v>
      </c>
    </row>
    <row r="2315" spans="1:11" ht="12.75">
      <c r="A2315" s="13"/>
      <c r="B2315" s="175">
        <v>500</v>
      </c>
      <c r="C2315" s="13" t="s">
        <v>1322</v>
      </c>
      <c r="D2315" s="13" t="s">
        <v>111</v>
      </c>
      <c r="E2315" s="13" t="s">
        <v>111</v>
      </c>
      <c r="F2315" s="31" t="s">
        <v>1323</v>
      </c>
      <c r="G2315" s="32" t="s">
        <v>11</v>
      </c>
      <c r="H2315" s="5">
        <f t="shared" si="146"/>
        <v>-9985</v>
      </c>
      <c r="I2315" s="23">
        <f t="shared" si="144"/>
        <v>1.0101010101010102</v>
      </c>
      <c r="J2315" s="16"/>
      <c r="K2315" s="2">
        <v>495</v>
      </c>
    </row>
    <row r="2316" spans="2:11" ht="12.75">
      <c r="B2316" s="175">
        <v>5000</v>
      </c>
      <c r="C2316" s="1" t="s">
        <v>1324</v>
      </c>
      <c r="D2316" s="13" t="s">
        <v>111</v>
      </c>
      <c r="E2316" s="1" t="s">
        <v>111</v>
      </c>
      <c r="F2316" s="31" t="s">
        <v>1325</v>
      </c>
      <c r="G2316" s="32" t="s">
        <v>12</v>
      </c>
      <c r="H2316" s="5">
        <f t="shared" si="146"/>
        <v>-14985</v>
      </c>
      <c r="I2316" s="23">
        <f t="shared" si="144"/>
        <v>10.1010101010101</v>
      </c>
      <c r="K2316" s="2">
        <v>495</v>
      </c>
    </row>
    <row r="2317" spans="2:11" ht="12.75">
      <c r="B2317" s="175">
        <v>400</v>
      </c>
      <c r="C2317" s="1" t="s">
        <v>1326</v>
      </c>
      <c r="D2317" s="13" t="s">
        <v>111</v>
      </c>
      <c r="E2317" s="1" t="s">
        <v>111</v>
      </c>
      <c r="F2317" s="31" t="s">
        <v>1327</v>
      </c>
      <c r="G2317" s="32" t="s">
        <v>12</v>
      </c>
      <c r="H2317" s="5">
        <f t="shared" si="146"/>
        <v>-15385</v>
      </c>
      <c r="I2317" s="23">
        <f t="shared" si="144"/>
        <v>0.8080808080808081</v>
      </c>
      <c r="K2317" s="2">
        <v>495</v>
      </c>
    </row>
    <row r="2318" spans="2:11" ht="12.75">
      <c r="B2318" s="175">
        <v>4500</v>
      </c>
      <c r="C2318" s="34" t="s">
        <v>1328</v>
      </c>
      <c r="D2318" s="13" t="s">
        <v>111</v>
      </c>
      <c r="E2318" s="34" t="s">
        <v>111</v>
      </c>
      <c r="F2318" s="28" t="s">
        <v>1329</v>
      </c>
      <c r="G2318" s="32" t="s">
        <v>12</v>
      </c>
      <c r="H2318" s="5">
        <f t="shared" si="146"/>
        <v>-19885</v>
      </c>
      <c r="I2318" s="23">
        <f t="shared" si="144"/>
        <v>9.090909090909092</v>
      </c>
      <c r="K2318" s="2">
        <v>495</v>
      </c>
    </row>
    <row r="2319" spans="2:11" ht="12.75">
      <c r="B2319" s="175">
        <v>1200</v>
      </c>
      <c r="C2319" s="34" t="s">
        <v>110</v>
      </c>
      <c r="D2319" s="13" t="s">
        <v>111</v>
      </c>
      <c r="E2319" s="34" t="s">
        <v>111</v>
      </c>
      <c r="F2319" s="28" t="s">
        <v>1330</v>
      </c>
      <c r="G2319" s="32" t="s">
        <v>14</v>
      </c>
      <c r="H2319" s="5">
        <f t="shared" si="146"/>
        <v>-21085</v>
      </c>
      <c r="I2319" s="23">
        <f t="shared" si="144"/>
        <v>2.4242424242424243</v>
      </c>
      <c r="K2319" s="2">
        <v>495</v>
      </c>
    </row>
    <row r="2320" spans="1:11" ht="12.75">
      <c r="A2320" s="13"/>
      <c r="B2320" s="175">
        <v>13000</v>
      </c>
      <c r="C2320" s="13" t="s">
        <v>1190</v>
      </c>
      <c r="D2320" s="13" t="s">
        <v>111</v>
      </c>
      <c r="E2320" s="13" t="s">
        <v>111</v>
      </c>
      <c r="F2320" s="28" t="s">
        <v>1331</v>
      </c>
      <c r="G2320" s="31" t="s">
        <v>14</v>
      </c>
      <c r="H2320" s="5">
        <f t="shared" si="146"/>
        <v>-34085</v>
      </c>
      <c r="I2320" s="23">
        <f t="shared" si="144"/>
        <v>26.262626262626263</v>
      </c>
      <c r="J2320" s="16"/>
      <c r="K2320" s="2">
        <v>495</v>
      </c>
    </row>
    <row r="2321" spans="2:11" ht="12.75">
      <c r="B2321" s="226">
        <v>600</v>
      </c>
      <c r="C2321" s="1" t="s">
        <v>1332</v>
      </c>
      <c r="D2321" s="13" t="s">
        <v>111</v>
      </c>
      <c r="E2321" s="1" t="s">
        <v>111</v>
      </c>
      <c r="F2321" s="28" t="s">
        <v>1333</v>
      </c>
      <c r="G2321" s="28" t="s">
        <v>292</v>
      </c>
      <c r="H2321" s="5">
        <f t="shared" si="146"/>
        <v>-34685</v>
      </c>
      <c r="I2321" s="23">
        <f t="shared" si="144"/>
        <v>1.2121212121212122</v>
      </c>
      <c r="K2321" s="2">
        <v>495</v>
      </c>
    </row>
    <row r="2322" spans="2:11" ht="12.75">
      <c r="B2322" s="226">
        <v>1475</v>
      </c>
      <c r="C2322" s="1" t="s">
        <v>1334</v>
      </c>
      <c r="D2322" s="13" t="s">
        <v>111</v>
      </c>
      <c r="E2322" s="1" t="s">
        <v>111</v>
      </c>
      <c r="F2322" s="28" t="s">
        <v>1335</v>
      </c>
      <c r="G2322" s="28" t="s">
        <v>307</v>
      </c>
      <c r="H2322" s="5">
        <f t="shared" si="146"/>
        <v>-36160</v>
      </c>
      <c r="I2322" s="23">
        <f t="shared" si="144"/>
        <v>2.9797979797979797</v>
      </c>
      <c r="K2322" s="2">
        <v>495</v>
      </c>
    </row>
    <row r="2323" spans="2:11" ht="12.75">
      <c r="B2323" s="226">
        <v>1100</v>
      </c>
      <c r="C2323" s="1" t="s">
        <v>1336</v>
      </c>
      <c r="D2323" s="13" t="s">
        <v>111</v>
      </c>
      <c r="E2323" s="1" t="s">
        <v>111</v>
      </c>
      <c r="F2323" s="28" t="s">
        <v>1337</v>
      </c>
      <c r="G2323" s="28" t="s">
        <v>307</v>
      </c>
      <c r="H2323" s="5">
        <f t="shared" si="146"/>
        <v>-37260</v>
      </c>
      <c r="I2323" s="23">
        <f t="shared" si="144"/>
        <v>2.2222222222222223</v>
      </c>
      <c r="K2323" s="2">
        <v>495</v>
      </c>
    </row>
    <row r="2324" spans="2:11" ht="12.75">
      <c r="B2324" s="226">
        <v>900</v>
      </c>
      <c r="C2324" s="1" t="s">
        <v>1338</v>
      </c>
      <c r="D2324" s="13" t="s">
        <v>111</v>
      </c>
      <c r="E2324" s="1" t="s">
        <v>111</v>
      </c>
      <c r="F2324" s="28" t="s">
        <v>1337</v>
      </c>
      <c r="G2324" s="28" t="s">
        <v>307</v>
      </c>
      <c r="H2324" s="5">
        <f t="shared" si="146"/>
        <v>-38160</v>
      </c>
      <c r="I2324" s="23">
        <f t="shared" si="144"/>
        <v>1.8181818181818181</v>
      </c>
      <c r="K2324" s="2">
        <v>495</v>
      </c>
    </row>
    <row r="2325" spans="2:11" ht="12.75">
      <c r="B2325" s="226">
        <v>320</v>
      </c>
      <c r="C2325" s="1" t="s">
        <v>1339</v>
      </c>
      <c r="D2325" s="13" t="s">
        <v>111</v>
      </c>
      <c r="E2325" s="1" t="s">
        <v>111</v>
      </c>
      <c r="F2325" s="28" t="s">
        <v>1337</v>
      </c>
      <c r="G2325" s="28" t="s">
        <v>307</v>
      </c>
      <c r="H2325" s="5">
        <f t="shared" si="146"/>
        <v>-38480</v>
      </c>
      <c r="I2325" s="23">
        <f t="shared" si="144"/>
        <v>0.6464646464646465</v>
      </c>
      <c r="K2325" s="2">
        <v>495</v>
      </c>
    </row>
    <row r="2326" spans="2:11" ht="12.75">
      <c r="B2326" s="226">
        <v>1110</v>
      </c>
      <c r="C2326" s="1" t="s">
        <v>1340</v>
      </c>
      <c r="D2326" s="13" t="s">
        <v>111</v>
      </c>
      <c r="E2326" s="1" t="s">
        <v>111</v>
      </c>
      <c r="F2326" s="28" t="s">
        <v>1337</v>
      </c>
      <c r="G2326" s="28" t="s">
        <v>307</v>
      </c>
      <c r="H2326" s="5">
        <f t="shared" si="146"/>
        <v>-39590</v>
      </c>
      <c r="I2326" s="23">
        <f t="shared" si="144"/>
        <v>2.242424242424242</v>
      </c>
      <c r="K2326" s="2">
        <v>495</v>
      </c>
    </row>
    <row r="2327" spans="2:11" ht="12.75">
      <c r="B2327" s="226">
        <v>850</v>
      </c>
      <c r="C2327" s="1" t="s">
        <v>1315</v>
      </c>
      <c r="D2327" s="13" t="s">
        <v>111</v>
      </c>
      <c r="E2327" s="1" t="s">
        <v>111</v>
      </c>
      <c r="F2327" s="28" t="s">
        <v>1337</v>
      </c>
      <c r="G2327" s="28" t="s">
        <v>307</v>
      </c>
      <c r="H2327" s="5">
        <f t="shared" si="146"/>
        <v>-40440</v>
      </c>
      <c r="I2327" s="23">
        <f t="shared" si="144"/>
        <v>1.7171717171717171</v>
      </c>
      <c r="K2327" s="2">
        <v>495</v>
      </c>
    </row>
    <row r="2328" spans="2:11" ht="12.75">
      <c r="B2328" s="226">
        <v>900</v>
      </c>
      <c r="C2328" s="1" t="s">
        <v>1341</v>
      </c>
      <c r="D2328" s="13" t="s">
        <v>111</v>
      </c>
      <c r="E2328" s="1" t="s">
        <v>111</v>
      </c>
      <c r="F2328" s="28" t="s">
        <v>1337</v>
      </c>
      <c r="G2328" s="28" t="s">
        <v>307</v>
      </c>
      <c r="H2328" s="5">
        <f t="shared" si="146"/>
        <v>-41340</v>
      </c>
      <c r="I2328" s="23">
        <f t="shared" si="144"/>
        <v>1.8181818181818181</v>
      </c>
      <c r="K2328" s="2">
        <v>495</v>
      </c>
    </row>
    <row r="2329" spans="2:11" ht="12.75">
      <c r="B2329" s="226">
        <v>600</v>
      </c>
      <c r="C2329" s="1" t="s">
        <v>1342</v>
      </c>
      <c r="D2329" s="13" t="s">
        <v>111</v>
      </c>
      <c r="E2329" s="1" t="s">
        <v>111</v>
      </c>
      <c r="F2329" s="28" t="s">
        <v>1337</v>
      </c>
      <c r="G2329" s="28" t="s">
        <v>307</v>
      </c>
      <c r="H2329" s="5">
        <f t="shared" si="146"/>
        <v>-41940</v>
      </c>
      <c r="I2329" s="23">
        <f t="shared" si="144"/>
        <v>1.2121212121212122</v>
      </c>
      <c r="K2329" s="2">
        <v>495</v>
      </c>
    </row>
    <row r="2330" spans="2:11" ht="12.75">
      <c r="B2330" s="226">
        <v>800</v>
      </c>
      <c r="C2330" s="1" t="s">
        <v>1343</v>
      </c>
      <c r="D2330" s="13" t="s">
        <v>111</v>
      </c>
      <c r="E2330" s="1" t="s">
        <v>111</v>
      </c>
      <c r="F2330" s="28" t="s">
        <v>1337</v>
      </c>
      <c r="G2330" s="28" t="s">
        <v>307</v>
      </c>
      <c r="H2330" s="5">
        <f t="shared" si="146"/>
        <v>-42740</v>
      </c>
      <c r="I2330" s="23">
        <f t="shared" si="144"/>
        <v>1.6161616161616161</v>
      </c>
      <c r="K2330" s="2">
        <v>495</v>
      </c>
    </row>
    <row r="2331" spans="2:11" ht="12.75">
      <c r="B2331" s="226">
        <v>200</v>
      </c>
      <c r="C2331" s="1" t="s">
        <v>1344</v>
      </c>
      <c r="D2331" s="13" t="s">
        <v>111</v>
      </c>
      <c r="E2331" s="1" t="s">
        <v>111</v>
      </c>
      <c r="F2331" s="28" t="s">
        <v>1313</v>
      </c>
      <c r="G2331" s="28" t="s">
        <v>335</v>
      </c>
      <c r="H2331" s="5">
        <f t="shared" si="146"/>
        <v>-42940</v>
      </c>
      <c r="I2331" s="23">
        <f t="shared" si="144"/>
        <v>0.40404040404040403</v>
      </c>
      <c r="K2331" s="2">
        <v>495</v>
      </c>
    </row>
    <row r="2332" spans="2:11" ht="12.75">
      <c r="B2332" s="226">
        <v>5000</v>
      </c>
      <c r="C2332" s="1" t="s">
        <v>1324</v>
      </c>
      <c r="D2332" s="13" t="s">
        <v>111</v>
      </c>
      <c r="E2332" s="1" t="s">
        <v>111</v>
      </c>
      <c r="F2332" s="28" t="s">
        <v>1345</v>
      </c>
      <c r="G2332" s="28" t="s">
        <v>354</v>
      </c>
      <c r="H2332" s="5">
        <f t="shared" si="146"/>
        <v>-47940</v>
      </c>
      <c r="I2332" s="23">
        <f aca="true" t="shared" si="147" ref="I2332:I2395">+B2332/K2332</f>
        <v>10.1010101010101</v>
      </c>
      <c r="K2332" s="2">
        <v>495</v>
      </c>
    </row>
    <row r="2333" spans="2:11" ht="12.75">
      <c r="B2333" s="226">
        <v>400</v>
      </c>
      <c r="C2333" s="1" t="s">
        <v>1346</v>
      </c>
      <c r="D2333" s="13" t="s">
        <v>111</v>
      </c>
      <c r="E2333" s="1" t="s">
        <v>111</v>
      </c>
      <c r="F2333" s="28" t="s">
        <v>1202</v>
      </c>
      <c r="G2333" s="28" t="s">
        <v>31</v>
      </c>
      <c r="H2333" s="5">
        <f t="shared" si="146"/>
        <v>-48340</v>
      </c>
      <c r="I2333" s="23">
        <f t="shared" si="147"/>
        <v>0.8080808080808081</v>
      </c>
      <c r="K2333" s="2">
        <v>495</v>
      </c>
    </row>
    <row r="2334" spans="2:11" ht="12.75">
      <c r="B2334" s="226">
        <v>1800</v>
      </c>
      <c r="C2334" s="1" t="s">
        <v>1347</v>
      </c>
      <c r="D2334" s="13" t="s">
        <v>111</v>
      </c>
      <c r="E2334" s="1" t="s">
        <v>111</v>
      </c>
      <c r="F2334" s="28" t="s">
        <v>1348</v>
      </c>
      <c r="G2334" s="28" t="s">
        <v>359</v>
      </c>
      <c r="H2334" s="5">
        <f t="shared" si="146"/>
        <v>-50140</v>
      </c>
      <c r="I2334" s="23">
        <f t="shared" si="147"/>
        <v>3.6363636363636362</v>
      </c>
      <c r="K2334" s="2">
        <v>495</v>
      </c>
    </row>
    <row r="2335" spans="2:11" ht="12.75">
      <c r="B2335" s="226">
        <v>1200</v>
      </c>
      <c r="C2335" s="1" t="s">
        <v>1349</v>
      </c>
      <c r="D2335" s="13" t="s">
        <v>111</v>
      </c>
      <c r="E2335" s="1" t="s">
        <v>111</v>
      </c>
      <c r="F2335" s="28" t="s">
        <v>1348</v>
      </c>
      <c r="G2335" s="28" t="s">
        <v>359</v>
      </c>
      <c r="H2335" s="5">
        <f t="shared" si="146"/>
        <v>-51340</v>
      </c>
      <c r="I2335" s="23">
        <f t="shared" si="147"/>
        <v>2.4242424242424243</v>
      </c>
      <c r="K2335" s="2">
        <v>495</v>
      </c>
    </row>
    <row r="2336" spans="2:11" ht="12.75">
      <c r="B2336" s="226">
        <v>1250</v>
      </c>
      <c r="C2336" s="1" t="s">
        <v>1350</v>
      </c>
      <c r="D2336" s="1" t="s">
        <v>111</v>
      </c>
      <c r="E2336" s="1" t="s">
        <v>111</v>
      </c>
      <c r="F2336" s="28" t="s">
        <v>1351</v>
      </c>
      <c r="G2336" s="28" t="s">
        <v>64</v>
      </c>
      <c r="H2336" s="5">
        <f t="shared" si="146"/>
        <v>-52590</v>
      </c>
      <c r="I2336" s="23">
        <f t="shared" si="147"/>
        <v>2.525252525252525</v>
      </c>
      <c r="K2336" s="2">
        <v>495</v>
      </c>
    </row>
    <row r="2337" spans="2:11" ht="12.75">
      <c r="B2337" s="226">
        <v>1400</v>
      </c>
      <c r="C2337" s="1" t="s">
        <v>17</v>
      </c>
      <c r="D2337" s="1" t="s">
        <v>111</v>
      </c>
      <c r="E2337" s="1" t="s">
        <v>111</v>
      </c>
      <c r="F2337" s="28" t="s">
        <v>1313</v>
      </c>
      <c r="G2337" s="28" t="s">
        <v>64</v>
      </c>
      <c r="H2337" s="5">
        <f t="shared" si="146"/>
        <v>-53990</v>
      </c>
      <c r="I2337" s="23">
        <f t="shared" si="147"/>
        <v>2.8282828282828283</v>
      </c>
      <c r="K2337" s="2">
        <v>495</v>
      </c>
    </row>
    <row r="2338" spans="2:11" ht="12.75">
      <c r="B2338" s="226">
        <v>3900</v>
      </c>
      <c r="C2338" s="1" t="s">
        <v>1352</v>
      </c>
      <c r="D2338" s="1" t="s">
        <v>111</v>
      </c>
      <c r="E2338" s="1" t="s">
        <v>111</v>
      </c>
      <c r="F2338" s="28" t="s">
        <v>1353</v>
      </c>
      <c r="G2338" s="28" t="s">
        <v>482</v>
      </c>
      <c r="H2338" s="5">
        <f t="shared" si="146"/>
        <v>-57890</v>
      </c>
      <c r="I2338" s="23">
        <f t="shared" si="147"/>
        <v>7.878787878787879</v>
      </c>
      <c r="K2338" s="2">
        <v>495</v>
      </c>
    </row>
    <row r="2339" spans="2:11" ht="12.75">
      <c r="B2339" s="226">
        <v>1400</v>
      </c>
      <c r="C2339" s="1" t="s">
        <v>1354</v>
      </c>
      <c r="D2339" s="1" t="s">
        <v>111</v>
      </c>
      <c r="E2339" s="1" t="s">
        <v>111</v>
      </c>
      <c r="F2339" s="28" t="s">
        <v>1355</v>
      </c>
      <c r="G2339" s="28" t="s">
        <v>482</v>
      </c>
      <c r="H2339" s="5">
        <f t="shared" si="146"/>
        <v>-59290</v>
      </c>
      <c r="I2339" s="23">
        <f t="shared" si="147"/>
        <v>2.8282828282828283</v>
      </c>
      <c r="K2339" s="2">
        <v>495</v>
      </c>
    </row>
    <row r="2340" spans="2:11" ht="12.75">
      <c r="B2340" s="226">
        <v>1500</v>
      </c>
      <c r="C2340" s="1" t="s">
        <v>1356</v>
      </c>
      <c r="D2340" s="1" t="s">
        <v>111</v>
      </c>
      <c r="E2340" s="1" t="s">
        <v>111</v>
      </c>
      <c r="F2340" s="28" t="s">
        <v>1357</v>
      </c>
      <c r="G2340" s="28" t="s">
        <v>482</v>
      </c>
      <c r="H2340" s="5">
        <f t="shared" si="146"/>
        <v>-60790</v>
      </c>
      <c r="I2340" s="23">
        <f t="shared" si="147"/>
        <v>3.0303030303030303</v>
      </c>
      <c r="K2340" s="2">
        <v>495</v>
      </c>
    </row>
    <row r="2341" spans="2:11" ht="12.75">
      <c r="B2341" s="226">
        <v>1972</v>
      </c>
      <c r="C2341" s="1" t="s">
        <v>1358</v>
      </c>
      <c r="D2341" s="1" t="s">
        <v>111</v>
      </c>
      <c r="E2341" s="1" t="s">
        <v>111</v>
      </c>
      <c r="F2341" s="28" t="s">
        <v>1357</v>
      </c>
      <c r="G2341" s="28" t="s">
        <v>482</v>
      </c>
      <c r="H2341" s="5">
        <f aca="true" t="shared" si="148" ref="H2341:H2367">H2340-B2341</f>
        <v>-62762</v>
      </c>
      <c r="I2341" s="23">
        <f t="shared" si="147"/>
        <v>3.9838383838383837</v>
      </c>
      <c r="K2341" s="2">
        <v>495</v>
      </c>
    </row>
    <row r="2342" spans="2:11" ht="12.75">
      <c r="B2342" s="226">
        <v>5000</v>
      </c>
      <c r="C2342" s="1" t="s">
        <v>1324</v>
      </c>
      <c r="D2342" s="1" t="s">
        <v>111</v>
      </c>
      <c r="E2342" s="1" t="s">
        <v>111</v>
      </c>
      <c r="F2342" s="28" t="s">
        <v>1359</v>
      </c>
      <c r="G2342" s="28" t="s">
        <v>482</v>
      </c>
      <c r="H2342" s="5">
        <f t="shared" si="148"/>
        <v>-67762</v>
      </c>
      <c r="I2342" s="23">
        <f t="shared" si="147"/>
        <v>10.1010101010101</v>
      </c>
      <c r="K2342" s="2">
        <v>495</v>
      </c>
    </row>
    <row r="2343" spans="2:11" ht="12.75">
      <c r="B2343" s="226">
        <v>1600</v>
      </c>
      <c r="C2343" s="1" t="s">
        <v>17</v>
      </c>
      <c r="D2343" s="1" t="s">
        <v>111</v>
      </c>
      <c r="E2343" s="1" t="s">
        <v>111</v>
      </c>
      <c r="F2343" s="28" t="s">
        <v>1313</v>
      </c>
      <c r="G2343" s="28" t="s">
        <v>482</v>
      </c>
      <c r="H2343" s="5">
        <f t="shared" si="148"/>
        <v>-69362</v>
      </c>
      <c r="I2343" s="23">
        <f t="shared" si="147"/>
        <v>3.2323232323232323</v>
      </c>
      <c r="K2343" s="2">
        <v>495</v>
      </c>
    </row>
    <row r="2344" spans="2:11" ht="12.75">
      <c r="B2344" s="226">
        <v>1000</v>
      </c>
      <c r="C2344" s="1" t="s">
        <v>1360</v>
      </c>
      <c r="D2344" s="1" t="s">
        <v>111</v>
      </c>
      <c r="E2344" s="1" t="s">
        <v>111</v>
      </c>
      <c r="F2344" s="28" t="s">
        <v>1361</v>
      </c>
      <c r="G2344" s="28" t="s">
        <v>484</v>
      </c>
      <c r="H2344" s="5">
        <f t="shared" si="148"/>
        <v>-70362</v>
      </c>
      <c r="I2344" s="23">
        <f t="shared" si="147"/>
        <v>2.0202020202020203</v>
      </c>
      <c r="K2344" s="2">
        <v>495</v>
      </c>
    </row>
    <row r="2345" spans="2:11" ht="12.75">
      <c r="B2345" s="226">
        <v>1800</v>
      </c>
      <c r="C2345" s="1" t="s">
        <v>1362</v>
      </c>
      <c r="D2345" s="1" t="s">
        <v>111</v>
      </c>
      <c r="E2345" s="1" t="s">
        <v>111</v>
      </c>
      <c r="F2345" s="28" t="s">
        <v>1363</v>
      </c>
      <c r="G2345" s="28" t="s">
        <v>254</v>
      </c>
      <c r="H2345" s="5">
        <f t="shared" si="148"/>
        <v>-72162</v>
      </c>
      <c r="I2345" s="23">
        <f t="shared" si="147"/>
        <v>3.6363636363636362</v>
      </c>
      <c r="K2345" s="2">
        <v>495</v>
      </c>
    </row>
    <row r="2346" spans="2:11" ht="12.75">
      <c r="B2346" s="226">
        <v>3000</v>
      </c>
      <c r="C2346" s="1" t="s">
        <v>1200</v>
      </c>
      <c r="D2346" s="1" t="s">
        <v>111</v>
      </c>
      <c r="E2346" s="1" t="s">
        <v>111</v>
      </c>
      <c r="F2346" s="28" t="s">
        <v>1363</v>
      </c>
      <c r="G2346" s="28" t="s">
        <v>254</v>
      </c>
      <c r="H2346" s="5">
        <f t="shared" si="148"/>
        <v>-75162</v>
      </c>
      <c r="I2346" s="23">
        <f t="shared" si="147"/>
        <v>6.0606060606060606</v>
      </c>
      <c r="K2346" s="2">
        <v>495</v>
      </c>
    </row>
    <row r="2347" spans="2:11" ht="12.75">
      <c r="B2347" s="226">
        <v>500</v>
      </c>
      <c r="C2347" s="1" t="s">
        <v>1364</v>
      </c>
      <c r="D2347" s="1" t="s">
        <v>111</v>
      </c>
      <c r="E2347" s="1" t="s">
        <v>111</v>
      </c>
      <c r="F2347" s="28" t="s">
        <v>1365</v>
      </c>
      <c r="G2347" s="28" t="s">
        <v>254</v>
      </c>
      <c r="H2347" s="5">
        <f t="shared" si="148"/>
        <v>-75662</v>
      </c>
      <c r="I2347" s="23">
        <f t="shared" si="147"/>
        <v>1.0101010101010102</v>
      </c>
      <c r="K2347" s="2">
        <v>495</v>
      </c>
    </row>
    <row r="2348" spans="2:11" ht="12.75">
      <c r="B2348" s="226">
        <v>500</v>
      </c>
      <c r="C2348" s="1" t="s">
        <v>1366</v>
      </c>
      <c r="D2348" s="1" t="s">
        <v>111</v>
      </c>
      <c r="E2348" s="1" t="s">
        <v>111</v>
      </c>
      <c r="F2348" s="28" t="s">
        <v>1367</v>
      </c>
      <c r="G2348" s="28" t="s">
        <v>251</v>
      </c>
      <c r="H2348" s="5">
        <f t="shared" si="148"/>
        <v>-76162</v>
      </c>
      <c r="I2348" s="23">
        <f t="shared" si="147"/>
        <v>1.0101010101010102</v>
      </c>
      <c r="K2348" s="2">
        <v>495</v>
      </c>
    </row>
    <row r="2349" spans="2:11" ht="12.75">
      <c r="B2349" s="226">
        <v>2850</v>
      </c>
      <c r="C2349" s="1" t="s">
        <v>1193</v>
      </c>
      <c r="D2349" s="1" t="s">
        <v>111</v>
      </c>
      <c r="E2349" s="1" t="s">
        <v>111</v>
      </c>
      <c r="F2349" s="28" t="s">
        <v>1368</v>
      </c>
      <c r="G2349" s="28" t="s">
        <v>251</v>
      </c>
      <c r="H2349" s="5">
        <f t="shared" si="148"/>
        <v>-79012</v>
      </c>
      <c r="I2349" s="23">
        <f t="shared" si="147"/>
        <v>5.757575757575758</v>
      </c>
      <c r="K2349" s="2">
        <v>495</v>
      </c>
    </row>
    <row r="2350" spans="2:11" ht="12.75">
      <c r="B2350" s="226">
        <v>13000</v>
      </c>
      <c r="C2350" s="1" t="s">
        <v>1190</v>
      </c>
      <c r="D2350" s="1" t="s">
        <v>111</v>
      </c>
      <c r="E2350" s="1" t="s">
        <v>111</v>
      </c>
      <c r="F2350" s="28" t="s">
        <v>1369</v>
      </c>
      <c r="G2350" s="28" t="s">
        <v>483</v>
      </c>
      <c r="H2350" s="5">
        <f t="shared" si="148"/>
        <v>-92012</v>
      </c>
      <c r="I2350" s="23">
        <f t="shared" si="147"/>
        <v>26.262626262626263</v>
      </c>
      <c r="K2350" s="2">
        <v>495</v>
      </c>
    </row>
    <row r="2351" spans="2:11" ht="12.75">
      <c r="B2351" s="226">
        <v>320</v>
      </c>
      <c r="C2351" s="1" t="s">
        <v>1370</v>
      </c>
      <c r="D2351" s="1" t="s">
        <v>111</v>
      </c>
      <c r="E2351" s="1" t="s">
        <v>111</v>
      </c>
      <c r="F2351" s="28" t="s">
        <v>1212</v>
      </c>
      <c r="G2351" s="28" t="s">
        <v>483</v>
      </c>
      <c r="H2351" s="5">
        <f t="shared" si="148"/>
        <v>-92332</v>
      </c>
      <c r="I2351" s="23">
        <f t="shared" si="147"/>
        <v>0.6464646464646465</v>
      </c>
      <c r="K2351" s="2">
        <v>495</v>
      </c>
    </row>
    <row r="2352" spans="2:11" ht="12.75">
      <c r="B2352" s="226">
        <v>1200</v>
      </c>
      <c r="C2352" s="1" t="s">
        <v>1371</v>
      </c>
      <c r="D2352" s="1" t="s">
        <v>111</v>
      </c>
      <c r="E2352" s="1" t="s">
        <v>111</v>
      </c>
      <c r="F2352" s="28" t="s">
        <v>1212</v>
      </c>
      <c r="G2352" s="28" t="s">
        <v>483</v>
      </c>
      <c r="H2352" s="5">
        <f t="shared" si="148"/>
        <v>-93532</v>
      </c>
      <c r="I2352" s="23">
        <f t="shared" si="147"/>
        <v>2.4242424242424243</v>
      </c>
      <c r="K2352" s="2">
        <v>495</v>
      </c>
    </row>
    <row r="2353" spans="2:11" ht="12.75">
      <c r="B2353" s="226">
        <v>250</v>
      </c>
      <c r="C2353" s="1" t="s">
        <v>1339</v>
      </c>
      <c r="D2353" s="1" t="s">
        <v>111</v>
      </c>
      <c r="E2353" s="1" t="s">
        <v>111</v>
      </c>
      <c r="F2353" s="28" t="s">
        <v>1212</v>
      </c>
      <c r="G2353" s="28" t="s">
        <v>483</v>
      </c>
      <c r="H2353" s="5">
        <f t="shared" si="148"/>
        <v>-93782</v>
      </c>
      <c r="I2353" s="23">
        <f t="shared" si="147"/>
        <v>0.5050505050505051</v>
      </c>
      <c r="K2353" s="2">
        <v>495</v>
      </c>
    </row>
    <row r="2354" spans="2:11" ht="12.75">
      <c r="B2354" s="226">
        <v>1475</v>
      </c>
      <c r="C2354" s="1" t="s">
        <v>1334</v>
      </c>
      <c r="D2354" s="1" t="s">
        <v>111</v>
      </c>
      <c r="E2354" s="1" t="s">
        <v>111</v>
      </c>
      <c r="F2354" s="28" t="s">
        <v>1372</v>
      </c>
      <c r="G2354" s="28" t="s">
        <v>485</v>
      </c>
      <c r="H2354" s="5">
        <f t="shared" si="148"/>
        <v>-95257</v>
      </c>
      <c r="I2354" s="23">
        <f t="shared" si="147"/>
        <v>2.9797979797979797</v>
      </c>
      <c r="K2354" s="2">
        <v>495</v>
      </c>
    </row>
    <row r="2355" spans="2:11" ht="12.75">
      <c r="B2355" s="226">
        <v>2160</v>
      </c>
      <c r="C2355" s="1" t="s">
        <v>1373</v>
      </c>
      <c r="D2355" s="1" t="s">
        <v>111</v>
      </c>
      <c r="E2355" s="1" t="s">
        <v>111</v>
      </c>
      <c r="F2355" s="28" t="s">
        <v>1374</v>
      </c>
      <c r="G2355" s="28" t="s">
        <v>485</v>
      </c>
      <c r="H2355" s="5">
        <f t="shared" si="148"/>
        <v>-97417</v>
      </c>
      <c r="I2355" s="23">
        <f t="shared" si="147"/>
        <v>4.363636363636363</v>
      </c>
      <c r="K2355" s="2">
        <v>495</v>
      </c>
    </row>
    <row r="2356" spans="2:11" ht="12.75">
      <c r="B2356" s="175">
        <v>5000</v>
      </c>
      <c r="C2356" s="1" t="s">
        <v>1324</v>
      </c>
      <c r="D2356" s="1" t="s">
        <v>111</v>
      </c>
      <c r="E2356" s="1" t="s">
        <v>111</v>
      </c>
      <c r="F2356" s="28" t="s">
        <v>1375</v>
      </c>
      <c r="G2356" s="28" t="s">
        <v>510</v>
      </c>
      <c r="H2356" s="5">
        <f t="shared" si="148"/>
        <v>-102417</v>
      </c>
      <c r="I2356" s="23">
        <f t="shared" si="147"/>
        <v>10.1010101010101</v>
      </c>
      <c r="K2356" s="2">
        <v>495</v>
      </c>
    </row>
    <row r="2357" spans="2:11" ht="12.75">
      <c r="B2357" s="226">
        <v>13000</v>
      </c>
      <c r="C2357" s="1" t="s">
        <v>1190</v>
      </c>
      <c r="D2357" s="1" t="s">
        <v>111</v>
      </c>
      <c r="E2357" s="1" t="s">
        <v>111</v>
      </c>
      <c r="F2357" s="28" t="s">
        <v>1376</v>
      </c>
      <c r="G2357" s="28" t="s">
        <v>256</v>
      </c>
      <c r="H2357" s="5">
        <f t="shared" si="148"/>
        <v>-115417</v>
      </c>
      <c r="I2357" s="23">
        <f t="shared" si="147"/>
        <v>26.262626262626263</v>
      </c>
      <c r="K2357" s="2">
        <v>495</v>
      </c>
    </row>
    <row r="2358" spans="2:11" ht="12.75">
      <c r="B2358" s="226">
        <v>2000</v>
      </c>
      <c r="C2358" s="1" t="s">
        <v>1377</v>
      </c>
      <c r="D2358" s="1" t="s">
        <v>111</v>
      </c>
      <c r="E2358" s="1" t="s">
        <v>111</v>
      </c>
      <c r="F2358" s="28" t="s">
        <v>1378</v>
      </c>
      <c r="G2358" s="28" t="s">
        <v>256</v>
      </c>
      <c r="H2358" s="5">
        <f t="shared" si="148"/>
        <v>-117417</v>
      </c>
      <c r="I2358" s="23">
        <f t="shared" si="147"/>
        <v>4.040404040404041</v>
      </c>
      <c r="K2358" s="2">
        <v>495</v>
      </c>
    </row>
    <row r="2359" spans="2:11" ht="12.75">
      <c r="B2359" s="226">
        <v>1000</v>
      </c>
      <c r="C2359" s="1" t="s">
        <v>1379</v>
      </c>
      <c r="D2359" s="1" t="s">
        <v>111</v>
      </c>
      <c r="E2359" s="1" t="s">
        <v>111</v>
      </c>
      <c r="F2359" s="28" t="s">
        <v>1380</v>
      </c>
      <c r="G2359" s="28" t="s">
        <v>256</v>
      </c>
      <c r="H2359" s="5">
        <f t="shared" si="148"/>
        <v>-118417</v>
      </c>
      <c r="I2359" s="23">
        <f t="shared" si="147"/>
        <v>2.0202020202020203</v>
      </c>
      <c r="K2359" s="2">
        <v>495</v>
      </c>
    </row>
    <row r="2360" spans="2:11" ht="12.75">
      <c r="B2360" s="226">
        <v>3250</v>
      </c>
      <c r="C2360" s="1" t="s">
        <v>1381</v>
      </c>
      <c r="D2360" s="1" t="s">
        <v>111</v>
      </c>
      <c r="E2360" s="1" t="s">
        <v>111</v>
      </c>
      <c r="F2360" s="28" t="s">
        <v>1382</v>
      </c>
      <c r="G2360" s="28" t="s">
        <v>260</v>
      </c>
      <c r="H2360" s="5">
        <f t="shared" si="148"/>
        <v>-121667</v>
      </c>
      <c r="I2360" s="23">
        <f t="shared" si="147"/>
        <v>6.565656565656566</v>
      </c>
      <c r="K2360" s="2">
        <v>495</v>
      </c>
    </row>
    <row r="2361" spans="2:11" ht="12.75">
      <c r="B2361" s="226">
        <v>13000</v>
      </c>
      <c r="C2361" s="1" t="s">
        <v>1190</v>
      </c>
      <c r="D2361" s="1" t="s">
        <v>111</v>
      </c>
      <c r="E2361" s="1" t="s">
        <v>111</v>
      </c>
      <c r="F2361" s="28" t="s">
        <v>1383</v>
      </c>
      <c r="G2361" s="28" t="s">
        <v>617</v>
      </c>
      <c r="H2361" s="5">
        <f t="shared" si="148"/>
        <v>-134667</v>
      </c>
      <c r="I2361" s="23">
        <f t="shared" si="147"/>
        <v>26.262626262626263</v>
      </c>
      <c r="K2361" s="2">
        <v>495</v>
      </c>
    </row>
    <row r="2362" spans="2:11" ht="12.75">
      <c r="B2362" s="226">
        <v>1500</v>
      </c>
      <c r="C2362" s="1" t="s">
        <v>1384</v>
      </c>
      <c r="D2362" s="1" t="s">
        <v>111</v>
      </c>
      <c r="E2362" s="1" t="s">
        <v>111</v>
      </c>
      <c r="F2362" s="28" t="s">
        <v>1385</v>
      </c>
      <c r="G2362" s="28" t="s">
        <v>617</v>
      </c>
      <c r="H2362" s="5">
        <f t="shared" si="148"/>
        <v>-136167</v>
      </c>
      <c r="I2362" s="23">
        <f t="shared" si="147"/>
        <v>3.0303030303030303</v>
      </c>
      <c r="K2362" s="2">
        <v>495</v>
      </c>
    </row>
    <row r="2363" spans="2:11" ht="12.75">
      <c r="B2363" s="226">
        <v>5000</v>
      </c>
      <c r="C2363" s="1" t="s">
        <v>1332</v>
      </c>
      <c r="D2363" s="1" t="s">
        <v>111</v>
      </c>
      <c r="E2363" s="1" t="s">
        <v>111</v>
      </c>
      <c r="F2363" s="28" t="s">
        <v>1386</v>
      </c>
      <c r="G2363" s="28" t="s">
        <v>617</v>
      </c>
      <c r="H2363" s="5">
        <f t="shared" si="148"/>
        <v>-141167</v>
      </c>
      <c r="I2363" s="23">
        <f t="shared" si="147"/>
        <v>10.1010101010101</v>
      </c>
      <c r="K2363" s="2">
        <v>495</v>
      </c>
    </row>
    <row r="2364" spans="2:11" ht="12.75">
      <c r="B2364" s="226">
        <v>1500</v>
      </c>
      <c r="C2364" s="1" t="s">
        <v>1387</v>
      </c>
      <c r="D2364" s="1" t="s">
        <v>111</v>
      </c>
      <c r="E2364" s="1" t="s">
        <v>111</v>
      </c>
      <c r="F2364" s="28" t="s">
        <v>1388</v>
      </c>
      <c r="G2364" s="28" t="s">
        <v>617</v>
      </c>
      <c r="H2364" s="5">
        <f t="shared" si="148"/>
        <v>-142667</v>
      </c>
      <c r="I2364" s="23">
        <f t="shared" si="147"/>
        <v>3.0303030303030303</v>
      </c>
      <c r="K2364" s="2">
        <v>495</v>
      </c>
    </row>
    <row r="2365" spans="2:11" ht="12.75">
      <c r="B2365" s="226">
        <v>900</v>
      </c>
      <c r="C2365" s="13" t="s">
        <v>110</v>
      </c>
      <c r="D2365" s="1" t="s">
        <v>111</v>
      </c>
      <c r="E2365" s="1" t="s">
        <v>111</v>
      </c>
      <c r="F2365" s="28" t="s">
        <v>1389</v>
      </c>
      <c r="G2365" s="28" t="s">
        <v>625</v>
      </c>
      <c r="H2365" s="5">
        <f t="shared" si="148"/>
        <v>-143567</v>
      </c>
      <c r="I2365" s="23">
        <f t="shared" si="147"/>
        <v>1.8181818181818181</v>
      </c>
      <c r="K2365" s="2">
        <v>495</v>
      </c>
    </row>
    <row r="2366" spans="2:11" ht="12.75">
      <c r="B2366" s="226">
        <v>200</v>
      </c>
      <c r="C2366" s="1" t="s">
        <v>1390</v>
      </c>
      <c r="D2366" s="13" t="s">
        <v>111</v>
      </c>
      <c r="E2366" s="1" t="s">
        <v>111</v>
      </c>
      <c r="F2366" s="28" t="s">
        <v>1189</v>
      </c>
      <c r="G2366" s="28" t="s">
        <v>345</v>
      </c>
      <c r="H2366" s="5">
        <f t="shared" si="148"/>
        <v>-143767</v>
      </c>
      <c r="I2366" s="23">
        <f t="shared" si="147"/>
        <v>0.40404040404040403</v>
      </c>
      <c r="K2366" s="2">
        <v>495</v>
      </c>
    </row>
    <row r="2367" spans="2:11" ht="12.75">
      <c r="B2367" s="226">
        <v>100</v>
      </c>
      <c r="C2367" s="1" t="s">
        <v>955</v>
      </c>
      <c r="D2367" s="13" t="s">
        <v>111</v>
      </c>
      <c r="E2367" s="1" t="s">
        <v>111</v>
      </c>
      <c r="F2367" s="28" t="s">
        <v>1189</v>
      </c>
      <c r="G2367" s="28" t="s">
        <v>345</v>
      </c>
      <c r="H2367" s="5">
        <f t="shared" si="148"/>
        <v>-143867</v>
      </c>
      <c r="I2367" s="23">
        <f t="shared" si="147"/>
        <v>0.20202020202020202</v>
      </c>
      <c r="K2367" s="2">
        <v>495</v>
      </c>
    </row>
    <row r="2368" spans="1:11" s="47" customFormat="1" ht="12.75">
      <c r="A2368" s="12"/>
      <c r="B2368" s="229">
        <f>SUM(B2311:B2367)</f>
        <v>143867</v>
      </c>
      <c r="C2368" s="12"/>
      <c r="D2368" s="12"/>
      <c r="E2368" s="12" t="s">
        <v>111</v>
      </c>
      <c r="F2368" s="19"/>
      <c r="G2368" s="19"/>
      <c r="H2368" s="44">
        <v>0</v>
      </c>
      <c r="I2368" s="46">
        <f t="shared" si="147"/>
        <v>290.64040404040406</v>
      </c>
      <c r="K2368" s="2">
        <v>495</v>
      </c>
    </row>
    <row r="2369" spans="2:11" ht="12.75">
      <c r="B2369" s="226"/>
      <c r="H2369" s="5">
        <f aca="true" t="shared" si="149" ref="H2369:H2403">H2368-B2369</f>
        <v>0</v>
      </c>
      <c r="I2369" s="23">
        <f t="shared" si="147"/>
        <v>0</v>
      </c>
      <c r="K2369" s="2">
        <v>495</v>
      </c>
    </row>
    <row r="2370" spans="2:11" ht="12.75">
      <c r="B2370" s="226"/>
      <c r="H2370" s="5">
        <f t="shared" si="149"/>
        <v>0</v>
      </c>
      <c r="I2370" s="23">
        <f t="shared" si="147"/>
        <v>0</v>
      </c>
      <c r="K2370" s="2">
        <v>495</v>
      </c>
    </row>
    <row r="2371" spans="2:11" ht="12.75">
      <c r="B2371" s="175">
        <v>800</v>
      </c>
      <c r="C2371" s="1" t="s">
        <v>1391</v>
      </c>
      <c r="D2371" s="13" t="s">
        <v>111</v>
      </c>
      <c r="E2371" s="1" t="s">
        <v>160</v>
      </c>
      <c r="F2371" s="28" t="s">
        <v>1392</v>
      </c>
      <c r="G2371" s="32" t="s">
        <v>10</v>
      </c>
      <c r="H2371" s="5">
        <f t="shared" si="149"/>
        <v>-800</v>
      </c>
      <c r="I2371" s="23">
        <f t="shared" si="147"/>
        <v>1.6161616161616161</v>
      </c>
      <c r="K2371" s="2">
        <v>495</v>
      </c>
    </row>
    <row r="2372" spans="2:11" ht="12.75">
      <c r="B2372" s="175">
        <v>1500</v>
      </c>
      <c r="C2372" s="1" t="s">
        <v>1391</v>
      </c>
      <c r="D2372" s="13" t="s">
        <v>111</v>
      </c>
      <c r="E2372" s="1" t="s">
        <v>160</v>
      </c>
      <c r="F2372" s="28" t="s">
        <v>1393</v>
      </c>
      <c r="G2372" s="32" t="s">
        <v>10</v>
      </c>
      <c r="H2372" s="5">
        <f t="shared" si="149"/>
        <v>-2300</v>
      </c>
      <c r="I2372" s="23">
        <f t="shared" si="147"/>
        <v>3.0303030303030303</v>
      </c>
      <c r="K2372" s="2">
        <v>495</v>
      </c>
    </row>
    <row r="2373" spans="2:11" ht="12.75">
      <c r="B2373" s="175">
        <v>500</v>
      </c>
      <c r="C2373" s="1" t="s">
        <v>1391</v>
      </c>
      <c r="D2373" s="13" t="s">
        <v>111</v>
      </c>
      <c r="E2373" s="1" t="s">
        <v>160</v>
      </c>
      <c r="F2373" s="31" t="s">
        <v>1394</v>
      </c>
      <c r="G2373" s="32" t="s">
        <v>12</v>
      </c>
      <c r="H2373" s="5">
        <f t="shared" si="149"/>
        <v>-2800</v>
      </c>
      <c r="I2373" s="23">
        <f t="shared" si="147"/>
        <v>1.0101010101010102</v>
      </c>
      <c r="K2373" s="2">
        <v>495</v>
      </c>
    </row>
    <row r="2374" spans="2:11" ht="12.75">
      <c r="B2374" s="226">
        <v>1300</v>
      </c>
      <c r="C2374" s="1" t="s">
        <v>1391</v>
      </c>
      <c r="D2374" s="13" t="s">
        <v>111</v>
      </c>
      <c r="E2374" s="1" t="s">
        <v>1395</v>
      </c>
      <c r="F2374" s="28" t="s">
        <v>1396</v>
      </c>
      <c r="G2374" s="28" t="s">
        <v>292</v>
      </c>
      <c r="H2374" s="5">
        <f t="shared" si="149"/>
        <v>-4100</v>
      </c>
      <c r="I2374" s="23">
        <f t="shared" si="147"/>
        <v>2.6262626262626263</v>
      </c>
      <c r="K2374" s="2">
        <v>495</v>
      </c>
    </row>
    <row r="2375" spans="2:11" ht="12.75">
      <c r="B2375" s="227">
        <v>1600</v>
      </c>
      <c r="C2375" s="1" t="s">
        <v>1391</v>
      </c>
      <c r="D2375" s="13" t="s">
        <v>111</v>
      </c>
      <c r="E2375" s="39" t="s">
        <v>1395</v>
      </c>
      <c r="F2375" s="28" t="s">
        <v>1397</v>
      </c>
      <c r="G2375" s="28" t="s">
        <v>292</v>
      </c>
      <c r="H2375" s="5">
        <f t="shared" si="149"/>
        <v>-5700</v>
      </c>
      <c r="I2375" s="23">
        <f t="shared" si="147"/>
        <v>3.2323232323232323</v>
      </c>
      <c r="J2375" s="38"/>
      <c r="K2375" s="2">
        <v>495</v>
      </c>
    </row>
    <row r="2376" spans="2:11" ht="12.75">
      <c r="B2376" s="226">
        <v>3500</v>
      </c>
      <c r="C2376" s="1" t="s">
        <v>1391</v>
      </c>
      <c r="D2376" s="13" t="s">
        <v>111</v>
      </c>
      <c r="E2376" s="1" t="s">
        <v>1395</v>
      </c>
      <c r="F2376" s="28" t="s">
        <v>1398</v>
      </c>
      <c r="G2376" s="28" t="s">
        <v>292</v>
      </c>
      <c r="H2376" s="5">
        <f t="shared" si="149"/>
        <v>-9200</v>
      </c>
      <c r="I2376" s="23">
        <f t="shared" si="147"/>
        <v>7.070707070707071</v>
      </c>
      <c r="K2376" s="2">
        <v>495</v>
      </c>
    </row>
    <row r="2377" spans="2:11" ht="12.75">
      <c r="B2377" s="226">
        <v>2000</v>
      </c>
      <c r="C2377" s="1" t="s">
        <v>1391</v>
      </c>
      <c r="D2377" s="13" t="s">
        <v>111</v>
      </c>
      <c r="E2377" s="1" t="s">
        <v>1395</v>
      </c>
      <c r="F2377" s="28" t="s">
        <v>1399</v>
      </c>
      <c r="G2377" s="28" t="s">
        <v>307</v>
      </c>
      <c r="H2377" s="5">
        <f t="shared" si="149"/>
        <v>-11200</v>
      </c>
      <c r="I2377" s="23">
        <f t="shared" si="147"/>
        <v>4.040404040404041</v>
      </c>
      <c r="K2377" s="2">
        <v>495</v>
      </c>
    </row>
    <row r="2378" spans="2:11" ht="12.75">
      <c r="B2378" s="226">
        <v>3500</v>
      </c>
      <c r="C2378" s="1" t="s">
        <v>1391</v>
      </c>
      <c r="D2378" s="13" t="s">
        <v>111</v>
      </c>
      <c r="E2378" s="1" t="s">
        <v>1395</v>
      </c>
      <c r="F2378" s="28" t="s">
        <v>1400</v>
      </c>
      <c r="G2378" s="28" t="s">
        <v>354</v>
      </c>
      <c r="H2378" s="5">
        <f t="shared" si="149"/>
        <v>-14700</v>
      </c>
      <c r="I2378" s="23">
        <f t="shared" si="147"/>
        <v>7.070707070707071</v>
      </c>
      <c r="K2378" s="2">
        <v>495</v>
      </c>
    </row>
    <row r="2379" spans="2:11" ht="12.75">
      <c r="B2379" s="226">
        <v>1200</v>
      </c>
      <c r="C2379" s="1" t="s">
        <v>1391</v>
      </c>
      <c r="D2379" s="13" t="s">
        <v>111</v>
      </c>
      <c r="E2379" s="1" t="s">
        <v>1395</v>
      </c>
      <c r="F2379" s="28" t="s">
        <v>1401</v>
      </c>
      <c r="G2379" s="28" t="s">
        <v>354</v>
      </c>
      <c r="H2379" s="5">
        <f t="shared" si="149"/>
        <v>-15900</v>
      </c>
      <c r="I2379" s="23">
        <f t="shared" si="147"/>
        <v>2.4242424242424243</v>
      </c>
      <c r="K2379" s="2">
        <v>495</v>
      </c>
    </row>
    <row r="2380" spans="2:11" ht="12.75">
      <c r="B2380" s="226">
        <v>1200</v>
      </c>
      <c r="C2380" s="1" t="s">
        <v>1391</v>
      </c>
      <c r="D2380" s="13" t="s">
        <v>111</v>
      </c>
      <c r="E2380" s="1" t="s">
        <v>1395</v>
      </c>
      <c r="F2380" s="28" t="s">
        <v>1402</v>
      </c>
      <c r="G2380" s="28" t="s">
        <v>354</v>
      </c>
      <c r="H2380" s="5">
        <f t="shared" si="149"/>
        <v>-17100</v>
      </c>
      <c r="I2380" s="23">
        <f t="shared" si="147"/>
        <v>2.4242424242424243</v>
      </c>
      <c r="K2380" s="2">
        <v>495</v>
      </c>
    </row>
    <row r="2381" spans="2:11" ht="12.75">
      <c r="B2381" s="226">
        <v>1300</v>
      </c>
      <c r="C2381" s="1" t="s">
        <v>1391</v>
      </c>
      <c r="D2381" s="13" t="s">
        <v>111</v>
      </c>
      <c r="E2381" s="1" t="s">
        <v>160</v>
      </c>
      <c r="F2381" s="28" t="s">
        <v>1403</v>
      </c>
      <c r="G2381" s="28" t="s">
        <v>31</v>
      </c>
      <c r="H2381" s="5">
        <f t="shared" si="149"/>
        <v>-18400</v>
      </c>
      <c r="I2381" s="23">
        <f t="shared" si="147"/>
        <v>2.6262626262626263</v>
      </c>
      <c r="K2381" s="2">
        <v>495</v>
      </c>
    </row>
    <row r="2382" spans="2:11" ht="12.75">
      <c r="B2382" s="226">
        <v>1300</v>
      </c>
      <c r="C2382" s="1" t="s">
        <v>1391</v>
      </c>
      <c r="D2382" s="13" t="s">
        <v>111</v>
      </c>
      <c r="E2382" s="1" t="s">
        <v>160</v>
      </c>
      <c r="F2382" s="28" t="s">
        <v>1348</v>
      </c>
      <c r="G2382" s="28" t="s">
        <v>31</v>
      </c>
      <c r="H2382" s="5">
        <f t="shared" si="149"/>
        <v>-19700</v>
      </c>
      <c r="I2382" s="23">
        <f t="shared" si="147"/>
        <v>2.6262626262626263</v>
      </c>
      <c r="K2382" s="2">
        <v>495</v>
      </c>
    </row>
    <row r="2383" spans="2:11" ht="12.75">
      <c r="B2383" s="226">
        <v>800</v>
      </c>
      <c r="C2383" s="1" t="s">
        <v>1391</v>
      </c>
      <c r="D2383" s="13" t="s">
        <v>111</v>
      </c>
      <c r="E2383" s="1" t="s">
        <v>160</v>
      </c>
      <c r="F2383" s="28" t="s">
        <v>1404</v>
      </c>
      <c r="G2383" s="28" t="s">
        <v>359</v>
      </c>
      <c r="H2383" s="5">
        <f t="shared" si="149"/>
        <v>-20500</v>
      </c>
      <c r="I2383" s="23">
        <f t="shared" si="147"/>
        <v>1.6161616161616161</v>
      </c>
      <c r="K2383" s="2">
        <v>495</v>
      </c>
    </row>
    <row r="2384" spans="2:11" ht="12.75">
      <c r="B2384" s="226">
        <v>1000</v>
      </c>
      <c r="C2384" s="1" t="s">
        <v>1391</v>
      </c>
      <c r="D2384" s="13" t="s">
        <v>111</v>
      </c>
      <c r="E2384" s="1" t="s">
        <v>160</v>
      </c>
      <c r="F2384" s="28" t="s">
        <v>1405</v>
      </c>
      <c r="G2384" s="28" t="s">
        <v>32</v>
      </c>
      <c r="H2384" s="5">
        <f t="shared" si="149"/>
        <v>-21500</v>
      </c>
      <c r="I2384" s="23">
        <f t="shared" si="147"/>
        <v>2.0202020202020203</v>
      </c>
      <c r="K2384" s="2">
        <v>495</v>
      </c>
    </row>
    <row r="2385" spans="2:11" ht="12.75">
      <c r="B2385" s="226">
        <v>1700</v>
      </c>
      <c r="C2385" s="1" t="s">
        <v>1391</v>
      </c>
      <c r="D2385" s="13" t="s">
        <v>111</v>
      </c>
      <c r="E2385" s="1" t="s">
        <v>1395</v>
      </c>
      <c r="F2385" s="28" t="s">
        <v>1406</v>
      </c>
      <c r="G2385" s="28" t="s">
        <v>345</v>
      </c>
      <c r="H2385" s="5">
        <f t="shared" si="149"/>
        <v>-23200</v>
      </c>
      <c r="I2385" s="23">
        <f t="shared" si="147"/>
        <v>3.4343434343434343</v>
      </c>
      <c r="K2385" s="2">
        <v>495</v>
      </c>
    </row>
    <row r="2386" spans="2:11" ht="12.75">
      <c r="B2386" s="226">
        <v>800</v>
      </c>
      <c r="C2386" s="1" t="s">
        <v>1391</v>
      </c>
      <c r="D2386" s="1" t="s">
        <v>111</v>
      </c>
      <c r="E2386" s="1" t="s">
        <v>1395</v>
      </c>
      <c r="F2386" s="28" t="s">
        <v>1407</v>
      </c>
      <c r="G2386" s="28" t="s">
        <v>254</v>
      </c>
      <c r="H2386" s="5">
        <f t="shared" si="149"/>
        <v>-24000</v>
      </c>
      <c r="I2386" s="23">
        <f t="shared" si="147"/>
        <v>1.6161616161616161</v>
      </c>
      <c r="K2386" s="2">
        <v>495</v>
      </c>
    </row>
    <row r="2387" spans="2:11" ht="12.75">
      <c r="B2387" s="226">
        <v>500</v>
      </c>
      <c r="C2387" s="1" t="s">
        <v>1391</v>
      </c>
      <c r="D2387" s="1" t="s">
        <v>111</v>
      </c>
      <c r="E2387" s="1" t="s">
        <v>160</v>
      </c>
      <c r="F2387" s="28" t="s">
        <v>1408</v>
      </c>
      <c r="G2387" s="28" t="s">
        <v>485</v>
      </c>
      <c r="H2387" s="5">
        <f t="shared" si="149"/>
        <v>-24500</v>
      </c>
      <c r="I2387" s="23">
        <f t="shared" si="147"/>
        <v>1.0101010101010102</v>
      </c>
      <c r="K2387" s="2">
        <v>495</v>
      </c>
    </row>
    <row r="2388" spans="2:11" ht="12.75">
      <c r="B2388" s="175">
        <v>1000</v>
      </c>
      <c r="C2388" s="1" t="s">
        <v>1391</v>
      </c>
      <c r="D2388" s="1" t="s">
        <v>111</v>
      </c>
      <c r="E2388" s="1" t="s">
        <v>160</v>
      </c>
      <c r="F2388" s="28" t="s">
        <v>1409</v>
      </c>
      <c r="G2388" s="28" t="s">
        <v>510</v>
      </c>
      <c r="H2388" s="5">
        <f t="shared" si="149"/>
        <v>-25500</v>
      </c>
      <c r="I2388" s="23">
        <f t="shared" si="147"/>
        <v>2.0202020202020203</v>
      </c>
      <c r="K2388" s="2">
        <v>495</v>
      </c>
    </row>
    <row r="2389" spans="2:11" ht="12.75">
      <c r="B2389" s="175">
        <v>3500</v>
      </c>
      <c r="C2389" s="1" t="s">
        <v>1391</v>
      </c>
      <c r="D2389" s="1" t="s">
        <v>111</v>
      </c>
      <c r="E2389" s="1" t="s">
        <v>160</v>
      </c>
      <c r="F2389" s="28" t="s">
        <v>1410</v>
      </c>
      <c r="G2389" s="28" t="s">
        <v>510</v>
      </c>
      <c r="H2389" s="5">
        <f t="shared" si="149"/>
        <v>-29000</v>
      </c>
      <c r="I2389" s="23">
        <f t="shared" si="147"/>
        <v>7.070707070707071</v>
      </c>
      <c r="K2389" s="2">
        <v>495</v>
      </c>
    </row>
    <row r="2390" spans="2:11" ht="12.75">
      <c r="B2390" s="226">
        <v>1000</v>
      </c>
      <c r="C2390" s="1" t="s">
        <v>1391</v>
      </c>
      <c r="D2390" s="1" t="s">
        <v>111</v>
      </c>
      <c r="E2390" s="1" t="s">
        <v>160</v>
      </c>
      <c r="F2390" s="28" t="s">
        <v>1411</v>
      </c>
      <c r="G2390" s="28" t="s">
        <v>256</v>
      </c>
      <c r="H2390" s="5">
        <f t="shared" si="149"/>
        <v>-30000</v>
      </c>
      <c r="I2390" s="23">
        <f t="shared" si="147"/>
        <v>2.0202020202020203</v>
      </c>
      <c r="K2390" s="2">
        <v>495</v>
      </c>
    </row>
    <row r="2391" spans="2:11" ht="12.75">
      <c r="B2391" s="226">
        <v>800</v>
      </c>
      <c r="C2391" s="1" t="s">
        <v>1391</v>
      </c>
      <c r="D2391" s="1" t="s">
        <v>111</v>
      </c>
      <c r="E2391" s="1" t="s">
        <v>160</v>
      </c>
      <c r="F2391" s="28" t="s">
        <v>1412</v>
      </c>
      <c r="G2391" s="28" t="s">
        <v>260</v>
      </c>
      <c r="H2391" s="5">
        <f t="shared" si="149"/>
        <v>-30800</v>
      </c>
      <c r="I2391" s="23">
        <f t="shared" si="147"/>
        <v>1.6161616161616161</v>
      </c>
      <c r="K2391" s="2">
        <v>495</v>
      </c>
    </row>
    <row r="2392" spans="2:11" ht="12.75">
      <c r="B2392" s="226">
        <v>3500</v>
      </c>
      <c r="C2392" s="1" t="s">
        <v>1391</v>
      </c>
      <c r="D2392" s="1" t="s">
        <v>111</v>
      </c>
      <c r="E2392" s="1" t="s">
        <v>160</v>
      </c>
      <c r="F2392" s="28" t="s">
        <v>1413</v>
      </c>
      <c r="G2392" s="28" t="s">
        <v>260</v>
      </c>
      <c r="H2392" s="5">
        <f t="shared" si="149"/>
        <v>-34300</v>
      </c>
      <c r="I2392" s="23">
        <f t="shared" si="147"/>
        <v>7.070707070707071</v>
      </c>
      <c r="K2392" s="2">
        <v>495</v>
      </c>
    </row>
    <row r="2393" spans="2:11" ht="12.75">
      <c r="B2393" s="226">
        <v>4000</v>
      </c>
      <c r="C2393" s="1" t="s">
        <v>1391</v>
      </c>
      <c r="D2393" s="1" t="s">
        <v>111</v>
      </c>
      <c r="E2393" s="1" t="s">
        <v>160</v>
      </c>
      <c r="F2393" s="28" t="s">
        <v>1414</v>
      </c>
      <c r="G2393" s="28" t="s">
        <v>617</v>
      </c>
      <c r="H2393" s="5">
        <f t="shared" si="149"/>
        <v>-38300</v>
      </c>
      <c r="I2393" s="23">
        <f t="shared" si="147"/>
        <v>8.080808080808081</v>
      </c>
      <c r="K2393" s="2">
        <v>495</v>
      </c>
    </row>
    <row r="2394" spans="2:11" ht="12.75">
      <c r="B2394" s="226">
        <v>4000</v>
      </c>
      <c r="C2394" s="1" t="s">
        <v>1391</v>
      </c>
      <c r="D2394" s="1" t="s">
        <v>111</v>
      </c>
      <c r="E2394" s="1" t="s">
        <v>160</v>
      </c>
      <c r="F2394" s="28" t="s">
        <v>1415</v>
      </c>
      <c r="G2394" s="28" t="s">
        <v>518</v>
      </c>
      <c r="H2394" s="5">
        <f t="shared" si="149"/>
        <v>-42300</v>
      </c>
      <c r="I2394" s="23">
        <f t="shared" si="147"/>
        <v>8.080808080808081</v>
      </c>
      <c r="K2394" s="2">
        <v>495</v>
      </c>
    </row>
    <row r="2395" spans="2:11" ht="12.75">
      <c r="B2395" s="226">
        <v>500</v>
      </c>
      <c r="C2395" s="1" t="s">
        <v>1391</v>
      </c>
      <c r="D2395" s="1" t="s">
        <v>111</v>
      </c>
      <c r="E2395" s="1" t="s">
        <v>160</v>
      </c>
      <c r="F2395" s="28" t="s">
        <v>1416</v>
      </c>
      <c r="G2395" s="28" t="s">
        <v>518</v>
      </c>
      <c r="H2395" s="5">
        <f t="shared" si="149"/>
        <v>-42800</v>
      </c>
      <c r="I2395" s="23">
        <f t="shared" si="147"/>
        <v>1.0101010101010102</v>
      </c>
      <c r="K2395" s="2">
        <v>495</v>
      </c>
    </row>
    <row r="2396" spans="2:11" ht="12.75">
      <c r="B2396" s="228">
        <v>800</v>
      </c>
      <c r="C2396" s="1" t="s">
        <v>1391</v>
      </c>
      <c r="D2396" s="1" t="s">
        <v>111</v>
      </c>
      <c r="E2396" s="1" t="s">
        <v>1395</v>
      </c>
      <c r="F2396" s="28" t="s">
        <v>1417</v>
      </c>
      <c r="G2396" s="28" t="s">
        <v>622</v>
      </c>
      <c r="H2396" s="5">
        <f t="shared" si="149"/>
        <v>-43600</v>
      </c>
      <c r="I2396" s="23">
        <f aca="true" t="shared" si="150" ref="I2396:I2421">+B2396/K2396</f>
        <v>1.6161616161616161</v>
      </c>
      <c r="K2396" s="2">
        <v>495</v>
      </c>
    </row>
    <row r="2397" spans="2:11" ht="12.75">
      <c r="B2397" s="228">
        <v>800</v>
      </c>
      <c r="C2397" s="1" t="s">
        <v>1391</v>
      </c>
      <c r="D2397" s="1" t="s">
        <v>111</v>
      </c>
      <c r="E2397" s="1" t="s">
        <v>1395</v>
      </c>
      <c r="F2397" s="28" t="s">
        <v>1418</v>
      </c>
      <c r="G2397" s="28" t="s">
        <v>622</v>
      </c>
      <c r="H2397" s="5">
        <f t="shared" si="149"/>
        <v>-44400</v>
      </c>
      <c r="I2397" s="23">
        <f t="shared" si="150"/>
        <v>1.6161616161616161</v>
      </c>
      <c r="K2397" s="2">
        <v>495</v>
      </c>
    </row>
    <row r="2398" spans="2:11" ht="12.75">
      <c r="B2398" s="226">
        <v>3500</v>
      </c>
      <c r="C2398" s="1" t="s">
        <v>1391</v>
      </c>
      <c r="D2398" s="1" t="s">
        <v>111</v>
      </c>
      <c r="E2398" s="1" t="s">
        <v>1395</v>
      </c>
      <c r="F2398" s="28" t="s">
        <v>1419</v>
      </c>
      <c r="G2398" s="28" t="s">
        <v>625</v>
      </c>
      <c r="H2398" s="5">
        <f t="shared" si="149"/>
        <v>-47900</v>
      </c>
      <c r="I2398" s="23">
        <f t="shared" si="150"/>
        <v>7.070707070707071</v>
      </c>
      <c r="K2398" s="2">
        <v>495</v>
      </c>
    </row>
    <row r="2399" spans="2:11" ht="12.75">
      <c r="B2399" s="226">
        <v>2000</v>
      </c>
      <c r="C2399" s="1" t="s">
        <v>1391</v>
      </c>
      <c r="D2399" s="1" t="s">
        <v>111</v>
      </c>
      <c r="E2399" s="1" t="s">
        <v>1395</v>
      </c>
      <c r="F2399" s="28" t="s">
        <v>1420</v>
      </c>
      <c r="G2399" s="28" t="s">
        <v>625</v>
      </c>
      <c r="H2399" s="5">
        <f t="shared" si="149"/>
        <v>-49900</v>
      </c>
      <c r="I2399" s="23">
        <f t="shared" si="150"/>
        <v>4.040404040404041</v>
      </c>
      <c r="K2399" s="2">
        <v>495</v>
      </c>
    </row>
    <row r="2400" spans="2:11" ht="12.75">
      <c r="B2400" s="175">
        <v>4500</v>
      </c>
      <c r="C2400" s="39" t="s">
        <v>1391</v>
      </c>
      <c r="D2400" s="13" t="s">
        <v>111</v>
      </c>
      <c r="E2400" s="1" t="s">
        <v>160</v>
      </c>
      <c r="F2400" s="28" t="s">
        <v>1421</v>
      </c>
      <c r="G2400" s="28" t="s">
        <v>254</v>
      </c>
      <c r="H2400" s="5">
        <f t="shared" si="149"/>
        <v>-54400</v>
      </c>
      <c r="I2400" s="23">
        <f t="shared" si="150"/>
        <v>9.090909090909092</v>
      </c>
      <c r="K2400" s="2">
        <v>495</v>
      </c>
    </row>
    <row r="2401" spans="2:11" ht="12.75">
      <c r="B2401" s="230">
        <v>1300</v>
      </c>
      <c r="C2401" s="39" t="s">
        <v>1391</v>
      </c>
      <c r="D2401" s="13" t="s">
        <v>111</v>
      </c>
      <c r="E2401" s="34" t="s">
        <v>1395</v>
      </c>
      <c r="F2401" s="32" t="s">
        <v>1422</v>
      </c>
      <c r="G2401" s="262">
        <v>39147</v>
      </c>
      <c r="H2401" s="5">
        <f t="shared" si="149"/>
        <v>-55700</v>
      </c>
      <c r="I2401" s="23">
        <f t="shared" si="150"/>
        <v>2.6262626262626263</v>
      </c>
      <c r="K2401" s="2">
        <v>495</v>
      </c>
    </row>
    <row r="2402" spans="2:11" ht="12.75">
      <c r="B2402" s="175">
        <v>2500</v>
      </c>
      <c r="C2402" s="13" t="s">
        <v>1391</v>
      </c>
      <c r="D2402" s="13" t="s">
        <v>111</v>
      </c>
      <c r="E2402" s="34" t="s">
        <v>1395</v>
      </c>
      <c r="F2402" s="31" t="s">
        <v>1423</v>
      </c>
      <c r="G2402" s="31" t="s">
        <v>617</v>
      </c>
      <c r="H2402" s="5">
        <f t="shared" si="149"/>
        <v>-58200</v>
      </c>
      <c r="I2402" s="23">
        <f t="shared" si="150"/>
        <v>5.05050505050505</v>
      </c>
      <c r="K2402" s="2">
        <v>495</v>
      </c>
    </row>
    <row r="2403" spans="2:11" ht="12.75">
      <c r="B2403" s="226">
        <v>15503</v>
      </c>
      <c r="C2403" s="1" t="s">
        <v>1391</v>
      </c>
      <c r="D2403" s="1" t="s">
        <v>111</v>
      </c>
      <c r="E2403" s="1" t="s">
        <v>1424</v>
      </c>
      <c r="F2403" s="28" t="s">
        <v>1425</v>
      </c>
      <c r="G2403" s="28" t="s">
        <v>485</v>
      </c>
      <c r="H2403" s="5">
        <f t="shared" si="149"/>
        <v>-73703</v>
      </c>
      <c r="I2403" s="23">
        <f t="shared" si="150"/>
        <v>31.31919191919192</v>
      </c>
      <c r="K2403" s="2">
        <v>495</v>
      </c>
    </row>
    <row r="2404" spans="1:11" s="47" customFormat="1" ht="12.75">
      <c r="A2404" s="12"/>
      <c r="B2404" s="229">
        <f>SUM(B2371:B2403)</f>
        <v>73703</v>
      </c>
      <c r="C2404" s="12"/>
      <c r="D2404" s="12"/>
      <c r="E2404" s="12" t="s">
        <v>160</v>
      </c>
      <c r="F2404" s="19"/>
      <c r="G2404" s="19"/>
      <c r="H2404" s="44">
        <v>0</v>
      </c>
      <c r="I2404" s="46">
        <f t="shared" si="150"/>
        <v>148.8949494949495</v>
      </c>
      <c r="K2404" s="2">
        <v>495</v>
      </c>
    </row>
    <row r="2405" spans="2:11" ht="12.75">
      <c r="B2405" s="226"/>
      <c r="H2405" s="5">
        <f>H2404-B2405</f>
        <v>0</v>
      </c>
      <c r="I2405" s="23">
        <f t="shared" si="150"/>
        <v>0</v>
      </c>
      <c r="K2405" s="2">
        <v>495</v>
      </c>
    </row>
    <row r="2406" spans="2:11" ht="12.75">
      <c r="B2406" s="226"/>
      <c r="H2406" s="5">
        <f>H2405-B2406</f>
        <v>0</v>
      </c>
      <c r="I2406" s="23">
        <f t="shared" si="150"/>
        <v>0</v>
      </c>
      <c r="K2406" s="2">
        <v>495</v>
      </c>
    </row>
    <row r="2407" spans="2:11" ht="12.75">
      <c r="B2407" s="226">
        <v>36900</v>
      </c>
      <c r="C2407" s="1" t="s">
        <v>161</v>
      </c>
      <c r="D2407" s="1" t="s">
        <v>111</v>
      </c>
      <c r="E2407" s="1" t="s">
        <v>1426</v>
      </c>
      <c r="F2407" s="255" t="s">
        <v>719</v>
      </c>
      <c r="G2407" s="31" t="s">
        <v>1427</v>
      </c>
      <c r="H2407" s="5">
        <f>H2406-B2407</f>
        <v>-36900</v>
      </c>
      <c r="I2407" s="23">
        <f t="shared" si="150"/>
        <v>74.54545454545455</v>
      </c>
      <c r="J2407" s="23"/>
      <c r="K2407" s="2">
        <v>495</v>
      </c>
    </row>
    <row r="2408" spans="2:11" ht="12.75">
      <c r="B2408" s="226">
        <v>18484</v>
      </c>
      <c r="C2408" s="1" t="s">
        <v>161</v>
      </c>
      <c r="D2408" s="1" t="s">
        <v>111</v>
      </c>
      <c r="E2408" s="1" t="s">
        <v>1428</v>
      </c>
      <c r="F2408" s="255" t="s">
        <v>719</v>
      </c>
      <c r="G2408" s="31" t="s">
        <v>1427</v>
      </c>
      <c r="H2408" s="5">
        <f>H2407-B2408</f>
        <v>-55384</v>
      </c>
      <c r="I2408" s="23">
        <f t="shared" si="150"/>
        <v>37.34141414141414</v>
      </c>
      <c r="J2408" s="23"/>
      <c r="K2408" s="2">
        <v>495</v>
      </c>
    </row>
    <row r="2409" spans="1:11" s="47" customFormat="1" ht="12.75">
      <c r="A2409" s="12"/>
      <c r="B2409" s="229">
        <f>SUM(B2407:B2408)</f>
        <v>55384</v>
      </c>
      <c r="C2409" s="12" t="s">
        <v>161</v>
      </c>
      <c r="D2409" s="12"/>
      <c r="E2409" s="12"/>
      <c r="F2409" s="80"/>
      <c r="G2409" s="19"/>
      <c r="H2409" s="44">
        <v>0</v>
      </c>
      <c r="I2409" s="23">
        <f t="shared" si="150"/>
        <v>111.88686868686868</v>
      </c>
      <c r="J2409" s="46"/>
      <c r="K2409" s="2">
        <v>495</v>
      </c>
    </row>
    <row r="2410" spans="2:11" ht="12.75">
      <c r="B2410" s="226"/>
      <c r="H2410" s="5">
        <f>H2409-B2410</f>
        <v>0</v>
      </c>
      <c r="I2410" s="23">
        <f t="shared" si="150"/>
        <v>0</v>
      </c>
      <c r="K2410" s="2">
        <v>495</v>
      </c>
    </row>
    <row r="2411" spans="2:11" ht="12.75">
      <c r="B2411" s="226"/>
      <c r="H2411" s="5">
        <f>H2410-B2411</f>
        <v>0</v>
      </c>
      <c r="I2411" s="23">
        <f t="shared" si="150"/>
        <v>0</v>
      </c>
      <c r="K2411" s="2">
        <v>495</v>
      </c>
    </row>
    <row r="2412" spans="2:11" ht="12.75">
      <c r="B2412" s="175">
        <v>175000</v>
      </c>
      <c r="C2412" s="1" t="s">
        <v>1429</v>
      </c>
      <c r="D2412" s="13" t="s">
        <v>111</v>
      </c>
      <c r="E2412" s="13" t="s">
        <v>162</v>
      </c>
      <c r="F2412" s="28" t="s">
        <v>1430</v>
      </c>
      <c r="G2412" s="31" t="s">
        <v>10</v>
      </c>
      <c r="H2412" s="5">
        <f>H2411-B2412</f>
        <v>-175000</v>
      </c>
      <c r="I2412" s="23">
        <f t="shared" si="150"/>
        <v>353.5353535353535</v>
      </c>
      <c r="J2412" s="23"/>
      <c r="K2412" s="2">
        <v>495</v>
      </c>
    </row>
    <row r="2413" spans="2:11" ht="12.75">
      <c r="B2413" s="175">
        <v>9100</v>
      </c>
      <c r="C2413" s="1" t="s">
        <v>1431</v>
      </c>
      <c r="D2413" s="13" t="s">
        <v>111</v>
      </c>
      <c r="E2413" s="1" t="s">
        <v>162</v>
      </c>
      <c r="F2413" s="248" t="s">
        <v>1432</v>
      </c>
      <c r="G2413" s="31" t="s">
        <v>14</v>
      </c>
      <c r="H2413" s="5">
        <f>H2412-B2413</f>
        <v>-184100</v>
      </c>
      <c r="I2413" s="23">
        <f t="shared" si="150"/>
        <v>18.383838383838384</v>
      </c>
      <c r="J2413" s="23"/>
      <c r="K2413" s="2">
        <v>495</v>
      </c>
    </row>
    <row r="2414" spans="2:11" ht="12.75">
      <c r="B2414" s="226">
        <v>46879</v>
      </c>
      <c r="C2414" s="1" t="s">
        <v>1433</v>
      </c>
      <c r="D2414" s="13" t="s">
        <v>111</v>
      </c>
      <c r="E2414" s="1" t="s">
        <v>1434</v>
      </c>
      <c r="F2414" s="28" t="s">
        <v>1435</v>
      </c>
      <c r="G2414" s="31" t="s">
        <v>32</v>
      </c>
      <c r="H2414" s="5">
        <f>H2413-B2414</f>
        <v>-230979</v>
      </c>
      <c r="I2414" s="23">
        <f t="shared" si="150"/>
        <v>94.70505050505051</v>
      </c>
      <c r="J2414" s="23"/>
      <c r="K2414" s="2">
        <v>495</v>
      </c>
    </row>
    <row r="2415" spans="1:11" s="47" customFormat="1" ht="12.75">
      <c r="A2415" s="12"/>
      <c r="B2415" s="229">
        <f>SUM(B2412:B2414)</f>
        <v>230979</v>
      </c>
      <c r="C2415" s="12"/>
      <c r="D2415" s="12"/>
      <c r="E2415" s="12" t="s">
        <v>162</v>
      </c>
      <c r="F2415" s="19"/>
      <c r="G2415" s="19"/>
      <c r="H2415" s="44">
        <v>0</v>
      </c>
      <c r="I2415" s="46">
        <f t="shared" si="150"/>
        <v>466.6242424242424</v>
      </c>
      <c r="J2415" s="46"/>
      <c r="K2415" s="2">
        <v>495</v>
      </c>
    </row>
    <row r="2416" spans="8:11" ht="12.75">
      <c r="H2416" s="5">
        <f>H2415-B2416</f>
        <v>0</v>
      </c>
      <c r="I2416" s="23">
        <f t="shared" si="150"/>
        <v>0</v>
      </c>
      <c r="K2416" s="2">
        <v>495</v>
      </c>
    </row>
    <row r="2417" spans="8:11" ht="12.75">
      <c r="H2417" s="5">
        <f>H2416-B2417</f>
        <v>0</v>
      </c>
      <c r="I2417" s="23">
        <f t="shared" si="150"/>
        <v>0</v>
      </c>
      <c r="K2417" s="2">
        <v>495</v>
      </c>
    </row>
    <row r="2418" spans="2:11" ht="12.75">
      <c r="B2418" s="89">
        <v>10000</v>
      </c>
      <c r="C2418" s="1" t="s">
        <v>1436</v>
      </c>
      <c r="E2418" s="1" t="s">
        <v>984</v>
      </c>
      <c r="G2418" s="28" t="s">
        <v>307</v>
      </c>
      <c r="H2418" s="5">
        <f>H2417-B2418</f>
        <v>-10000</v>
      </c>
      <c r="I2418" s="23">
        <f t="shared" si="150"/>
        <v>20.2020202020202</v>
      </c>
      <c r="K2418" s="2">
        <v>495</v>
      </c>
    </row>
    <row r="2419" spans="2:11" ht="12.75">
      <c r="B2419" s="147">
        <v>110000</v>
      </c>
      <c r="C2419" s="1" t="s">
        <v>1436</v>
      </c>
      <c r="D2419" s="1" t="s">
        <v>163</v>
      </c>
      <c r="F2419" s="28" t="s">
        <v>719</v>
      </c>
      <c r="G2419" s="31" t="s">
        <v>345</v>
      </c>
      <c r="H2419" s="5">
        <f>H2418-B2419</f>
        <v>-120000</v>
      </c>
      <c r="I2419" s="23">
        <f>+B2419/K2419</f>
        <v>222.22222222222223</v>
      </c>
      <c r="J2419" s="23"/>
      <c r="K2419" s="2">
        <v>495</v>
      </c>
    </row>
    <row r="2420" spans="1:11" s="47" customFormat="1" ht="12.75">
      <c r="A2420" s="12"/>
      <c r="B2420" s="90">
        <f>SUM(B2418:B2419)</f>
        <v>120000</v>
      </c>
      <c r="C2420" s="12" t="s">
        <v>159</v>
      </c>
      <c r="D2420" s="12"/>
      <c r="E2420" s="12"/>
      <c r="F2420" s="19"/>
      <c r="G2420" s="19"/>
      <c r="H2420" s="44">
        <v>0</v>
      </c>
      <c r="I2420" s="46">
        <f t="shared" si="150"/>
        <v>242.42424242424244</v>
      </c>
      <c r="J2420" s="46"/>
      <c r="K2420" s="2">
        <v>495</v>
      </c>
    </row>
    <row r="2421" spans="8:11" ht="12.75">
      <c r="H2421" s="5">
        <f>H2420-B2421</f>
        <v>0</v>
      </c>
      <c r="I2421" s="23">
        <f t="shared" si="150"/>
        <v>0</v>
      </c>
      <c r="K2421" s="2">
        <v>495</v>
      </c>
    </row>
    <row r="2422" spans="8:11" ht="12.75">
      <c r="H2422" s="5">
        <f>H2421-B2422</f>
        <v>0</v>
      </c>
      <c r="I2422" s="42">
        <f>+B2422/K2422</f>
        <v>0</v>
      </c>
      <c r="K2422" s="2">
        <v>495</v>
      </c>
    </row>
    <row r="2423" spans="8:11" ht="12.75">
      <c r="H2423" s="5">
        <f>H2422-B2423</f>
        <v>0</v>
      </c>
      <c r="I2423" s="42">
        <f>+B2423/K2423</f>
        <v>0</v>
      </c>
      <c r="K2423" s="2">
        <v>495</v>
      </c>
    </row>
    <row r="2424" spans="8:11" ht="12.75">
      <c r="H2424" s="5">
        <f>H2423-B2424</f>
        <v>0</v>
      </c>
      <c r="I2424" s="42">
        <f>+B2424/K2424</f>
        <v>0</v>
      </c>
      <c r="K2424" s="2">
        <v>495</v>
      </c>
    </row>
    <row r="2425" spans="1:11" s="73" customFormat="1" ht="13.5" thickBot="1">
      <c r="A2425" s="68"/>
      <c r="B2425" s="99">
        <f>+B17</f>
        <v>8733423</v>
      </c>
      <c r="C2425" s="97" t="s">
        <v>220</v>
      </c>
      <c r="D2425" s="66"/>
      <c r="E2425" s="66"/>
      <c r="F2425" s="70"/>
      <c r="G2425" s="70"/>
      <c r="H2425" s="71">
        <f>H2424-B2425</f>
        <v>-8733423</v>
      </c>
      <c r="I2425" s="278">
        <f>+B2425/K2425</f>
        <v>17643.27878787879</v>
      </c>
      <c r="J2425" s="100"/>
      <c r="K2425" s="2">
        <v>495</v>
      </c>
    </row>
    <row r="2426" spans="2:11" ht="12.75">
      <c r="B2426" s="35"/>
      <c r="C2426" s="13"/>
      <c r="D2426" s="13"/>
      <c r="E2426" s="36"/>
      <c r="G2426" s="37"/>
      <c r="H2426" s="5">
        <v>0</v>
      </c>
      <c r="I2426" s="23">
        <v>0</v>
      </c>
      <c r="J2426" s="23"/>
      <c r="K2426" s="2">
        <v>495</v>
      </c>
    </row>
    <row r="2427" spans="1:11" ht="12.75">
      <c r="A2427" s="13"/>
      <c r="B2427" s="101" t="s">
        <v>164</v>
      </c>
      <c r="C2427" s="102" t="s">
        <v>165</v>
      </c>
      <c r="D2427" s="102"/>
      <c r="E2427" s="102"/>
      <c r="F2427" s="103"/>
      <c r="G2427" s="103"/>
      <c r="H2427" s="101"/>
      <c r="I2427" s="104" t="s">
        <v>166</v>
      </c>
      <c r="J2427" s="105"/>
      <c r="K2427" s="2">
        <v>495</v>
      </c>
    </row>
    <row r="2428" spans="1:11" ht="12.75">
      <c r="A2428" s="13"/>
      <c r="B2428" s="106">
        <f>+B1071+B766+B734</f>
        <v>76100</v>
      </c>
      <c r="C2428" s="107" t="s">
        <v>167</v>
      </c>
      <c r="D2428" s="107" t="s">
        <v>168</v>
      </c>
      <c r="E2428" s="107" t="s">
        <v>219</v>
      </c>
      <c r="F2428" s="108"/>
      <c r="G2428" s="108"/>
      <c r="H2428" s="101">
        <f>H2427-B2428</f>
        <v>-76100</v>
      </c>
      <c r="I2428" s="104">
        <f aca="true" t="shared" si="151" ref="I2428:I2433">+B2428/K2428</f>
        <v>153.73737373737373</v>
      </c>
      <c r="J2428" s="105"/>
      <c r="K2428" s="2">
        <v>495</v>
      </c>
    </row>
    <row r="2429" spans="1:11" s="113" customFormat="1" ht="12.75">
      <c r="A2429" s="109"/>
      <c r="B2429" s="110">
        <f>+B1755+B1750+B2420-B2063-B2054-B1953+B1952+B1951+B1950+B1949+B1948+B1947</f>
        <v>1536325</v>
      </c>
      <c r="C2429" s="111" t="s">
        <v>169</v>
      </c>
      <c r="D2429" s="111" t="s">
        <v>168</v>
      </c>
      <c r="E2429" s="240" t="s">
        <v>219</v>
      </c>
      <c r="F2429" s="112"/>
      <c r="G2429" s="112"/>
      <c r="H2429" s="101">
        <f>H2428-B2429</f>
        <v>-1612425</v>
      </c>
      <c r="I2429" s="104">
        <f t="shared" si="151"/>
        <v>3103.686868686869</v>
      </c>
      <c r="J2429" s="105"/>
      <c r="K2429" s="2">
        <v>495</v>
      </c>
    </row>
    <row r="2430" spans="1:11" s="118" customFormat="1" ht="12.75">
      <c r="A2430" s="114"/>
      <c r="B2430" s="115">
        <f>+B2247-B2420+B2114-B2240-B2239+B2068+B1402-B1750+B1350+B1344+B1340+B1333</f>
        <v>3284658</v>
      </c>
      <c r="C2430" s="116" t="s">
        <v>170</v>
      </c>
      <c r="D2430" s="116" t="s">
        <v>168</v>
      </c>
      <c r="E2430" s="239" t="s">
        <v>219</v>
      </c>
      <c r="F2430" s="117"/>
      <c r="G2430" s="117"/>
      <c r="H2430" s="101">
        <f>H2429-B2430</f>
        <v>-4897083</v>
      </c>
      <c r="I2430" s="104">
        <f t="shared" si="151"/>
        <v>6635.672727272728</v>
      </c>
      <c r="J2430" s="105"/>
      <c r="K2430" s="2">
        <v>495</v>
      </c>
    </row>
    <row r="2431" spans="1:11" s="118" customFormat="1" ht="12.75">
      <c r="A2431" s="114"/>
      <c r="B2431" s="119">
        <f>+B2240+B2239+B1314+B20-B734-B766-B1071-B23-B105-B140-B170-B226-B261-B1350-B1344-B1340-B1333</f>
        <v>2654590</v>
      </c>
      <c r="C2431" s="120" t="s">
        <v>171</v>
      </c>
      <c r="D2431" s="120" t="s">
        <v>168</v>
      </c>
      <c r="E2431" s="107" t="s">
        <v>219</v>
      </c>
      <c r="F2431" s="117"/>
      <c r="G2431" s="117"/>
      <c r="H2431" s="101">
        <f>H2430-B2431</f>
        <v>-7551673</v>
      </c>
      <c r="I2431" s="104">
        <f t="shared" si="151"/>
        <v>5362.80808080808</v>
      </c>
      <c r="J2431" s="105"/>
      <c r="K2431" s="2">
        <v>495</v>
      </c>
    </row>
    <row r="2432" spans="1:11" s="118" customFormat="1" ht="12.75">
      <c r="A2432" s="114"/>
      <c r="B2432" s="241">
        <f>+B2063+B2054+B23+B105+B140+B170+B226+B1953-B1947-B1948-B1949-B1950-B1951-B1952+B261</f>
        <v>1181750</v>
      </c>
      <c r="C2432" s="237" t="s">
        <v>218</v>
      </c>
      <c r="D2432" s="237" t="s">
        <v>168</v>
      </c>
      <c r="E2432" s="238" t="s">
        <v>219</v>
      </c>
      <c r="F2432" s="117"/>
      <c r="G2432" s="117"/>
      <c r="H2432" s="101">
        <f>H2431-B2432</f>
        <v>-8733423</v>
      </c>
      <c r="I2432" s="104">
        <f t="shared" si="151"/>
        <v>2387.373737373737</v>
      </c>
      <c r="J2432" s="105"/>
      <c r="K2432" s="43">
        <v>495</v>
      </c>
    </row>
    <row r="2433" spans="1:11" ht="12.75">
      <c r="A2433" s="13"/>
      <c r="B2433" s="121">
        <f>SUM(B2428:B2432)</f>
        <v>8733423</v>
      </c>
      <c r="C2433" s="122" t="s">
        <v>172</v>
      </c>
      <c r="D2433" s="123"/>
      <c r="E2433" s="123"/>
      <c r="F2433" s="124"/>
      <c r="G2433" s="124"/>
      <c r="H2433" s="125"/>
      <c r="I2433" s="126">
        <f t="shared" si="151"/>
        <v>17643.27878787879</v>
      </c>
      <c r="J2433" s="127"/>
      <c r="K2433" s="43">
        <v>495</v>
      </c>
    </row>
    <row r="2434" spans="1:11" ht="12.75">
      <c r="A2434" s="13"/>
      <c r="I2434" s="23"/>
      <c r="J2434" s="23"/>
      <c r="K2434" s="43"/>
    </row>
    <row r="2435" spans="1:11" ht="12.75">
      <c r="A2435" s="13"/>
      <c r="B2435" s="128">
        <v>-1251924</v>
      </c>
      <c r="C2435" s="129" t="s">
        <v>167</v>
      </c>
      <c r="D2435" s="129" t="s">
        <v>173</v>
      </c>
      <c r="E2435" s="129"/>
      <c r="F2435" s="130" t="s">
        <v>174</v>
      </c>
      <c r="G2435" s="131"/>
      <c r="H2435" s="5">
        <v>1251924</v>
      </c>
      <c r="I2435" s="23">
        <v>-2430.9203883495147</v>
      </c>
      <c r="J2435" s="23"/>
      <c r="K2435" s="43">
        <v>515</v>
      </c>
    </row>
    <row r="2436" spans="1:11" ht="12.75">
      <c r="A2436" s="13"/>
      <c r="B2436" s="132">
        <v>1304333</v>
      </c>
      <c r="C2436" s="129" t="s">
        <v>167</v>
      </c>
      <c r="D2436" s="129" t="s">
        <v>175</v>
      </c>
      <c r="E2436" s="129"/>
      <c r="F2436" s="130"/>
      <c r="G2436" s="131"/>
      <c r="H2436" s="5">
        <v>-52409</v>
      </c>
      <c r="I2436" s="23">
        <v>2532.685436893204</v>
      </c>
      <c r="J2436" s="23"/>
      <c r="K2436" s="43">
        <v>515</v>
      </c>
    </row>
    <row r="2437" spans="1:11" ht="12.75">
      <c r="A2437" s="13"/>
      <c r="B2437" s="128">
        <v>-1251924</v>
      </c>
      <c r="C2437" s="129" t="s">
        <v>167</v>
      </c>
      <c r="D2437" s="129" t="s">
        <v>176</v>
      </c>
      <c r="E2437" s="129"/>
      <c r="F2437" s="130" t="s">
        <v>174</v>
      </c>
      <c r="G2437" s="131" t="s">
        <v>177</v>
      </c>
      <c r="H2437" s="5">
        <v>1199515</v>
      </c>
      <c r="I2437" s="23">
        <v>-2407.5461538461536</v>
      </c>
      <c r="J2437" s="23"/>
      <c r="K2437" s="43">
        <v>520</v>
      </c>
    </row>
    <row r="2438" spans="1:11" ht="12.75">
      <c r="A2438" s="13"/>
      <c r="B2438" s="128">
        <v>2409350</v>
      </c>
      <c r="C2438" s="129" t="s">
        <v>167</v>
      </c>
      <c r="D2438" s="129" t="s">
        <v>178</v>
      </c>
      <c r="E2438" s="129"/>
      <c r="F2438" s="130"/>
      <c r="G2438" s="131"/>
      <c r="H2438" s="5">
        <v>-1209835</v>
      </c>
      <c r="I2438" s="23">
        <v>4633.365384615385</v>
      </c>
      <c r="J2438" s="23"/>
      <c r="K2438" s="43">
        <v>520</v>
      </c>
    </row>
    <row r="2439" spans="1:11" ht="12.75">
      <c r="A2439" s="13"/>
      <c r="B2439" s="128">
        <v>-997424</v>
      </c>
      <c r="C2439" s="129" t="s">
        <v>167</v>
      </c>
      <c r="D2439" s="129" t="s">
        <v>179</v>
      </c>
      <c r="E2439" s="129"/>
      <c r="F2439" s="130" t="s">
        <v>180</v>
      </c>
      <c r="G2439" s="133" t="s">
        <v>181</v>
      </c>
      <c r="H2439" s="5">
        <v>-212411</v>
      </c>
      <c r="I2439" s="23">
        <v>-1918.123076923077</v>
      </c>
      <c r="J2439" s="23"/>
      <c r="K2439" s="43">
        <v>520</v>
      </c>
    </row>
    <row r="2440" spans="1:11" ht="12.75">
      <c r="A2440" s="13"/>
      <c r="B2440" s="128">
        <v>-2810896</v>
      </c>
      <c r="C2440" s="129" t="s">
        <v>167</v>
      </c>
      <c r="D2440" s="129" t="s">
        <v>179</v>
      </c>
      <c r="E2440" s="129"/>
      <c r="F2440" s="130" t="s">
        <v>180</v>
      </c>
      <c r="G2440" s="133" t="s">
        <v>182</v>
      </c>
      <c r="H2440" s="5">
        <v>2598485</v>
      </c>
      <c r="I2440" s="23">
        <v>-5405.569230769231</v>
      </c>
      <c r="J2440" s="23"/>
      <c r="K2440" s="43">
        <v>520</v>
      </c>
    </row>
    <row r="2441" spans="1:11" ht="12.75">
      <c r="A2441" s="13"/>
      <c r="B2441" s="128">
        <v>898600</v>
      </c>
      <c r="C2441" s="129" t="s">
        <v>167</v>
      </c>
      <c r="D2441" s="129" t="s">
        <v>183</v>
      </c>
      <c r="E2441" s="129"/>
      <c r="F2441" s="130"/>
      <c r="G2441" s="131"/>
      <c r="H2441" s="5">
        <v>1699885</v>
      </c>
      <c r="I2441" s="23">
        <v>1728.076923076923</v>
      </c>
      <c r="J2441" s="23"/>
      <c r="K2441" s="43">
        <v>520</v>
      </c>
    </row>
    <row r="2442" spans="1:11" ht="12.75">
      <c r="A2442" s="13"/>
      <c r="B2442" s="128">
        <v>673850</v>
      </c>
      <c r="C2442" s="129" t="s">
        <v>167</v>
      </c>
      <c r="D2442" s="129" t="s">
        <v>184</v>
      </c>
      <c r="E2442" s="129"/>
      <c r="F2442" s="130"/>
      <c r="G2442" s="131"/>
      <c r="H2442" s="5">
        <v>1026035</v>
      </c>
      <c r="I2442" s="23">
        <v>1308.4466019417475</v>
      </c>
      <c r="J2442" s="23"/>
      <c r="K2442" s="43">
        <v>515</v>
      </c>
    </row>
    <row r="2443" spans="1:11" ht="12.75">
      <c r="A2443" s="13"/>
      <c r="B2443" s="128">
        <v>3257815</v>
      </c>
      <c r="C2443" s="129" t="s">
        <v>167</v>
      </c>
      <c r="D2443" s="129" t="s">
        <v>185</v>
      </c>
      <c r="E2443" s="129"/>
      <c r="F2443" s="130"/>
      <c r="G2443" s="131"/>
      <c r="H2443" s="5">
        <v>-2231780</v>
      </c>
      <c r="I2443" s="23">
        <v>6325.854368932039</v>
      </c>
      <c r="J2443" s="23"/>
      <c r="K2443" s="43">
        <v>515</v>
      </c>
    </row>
    <row r="2444" spans="1:11" ht="12.75">
      <c r="A2444" s="13"/>
      <c r="B2444" s="128">
        <v>1842313.4</v>
      </c>
      <c r="C2444" s="129" t="s">
        <v>167</v>
      </c>
      <c r="D2444" s="129" t="s">
        <v>186</v>
      </c>
      <c r="E2444" s="129"/>
      <c r="F2444" s="130"/>
      <c r="G2444" s="131"/>
      <c r="H2444" s="5">
        <v>-4074093.4</v>
      </c>
      <c r="I2444" s="23">
        <v>3542.91038461538</v>
      </c>
      <c r="J2444" s="23"/>
      <c r="K2444" s="43">
        <v>520</v>
      </c>
    </row>
    <row r="2445" spans="1:11" ht="12.75">
      <c r="A2445" s="13"/>
      <c r="B2445" s="128">
        <v>-2865205</v>
      </c>
      <c r="C2445" s="129" t="s">
        <v>167</v>
      </c>
      <c r="D2445" s="129" t="s">
        <v>187</v>
      </c>
      <c r="E2445" s="129"/>
      <c r="F2445" s="130" t="s">
        <v>180</v>
      </c>
      <c r="G2445" s="131" t="s">
        <v>188</v>
      </c>
      <c r="H2445" s="5">
        <v>-1208888.4</v>
      </c>
      <c r="I2445" s="23">
        <v>3542.9103846153844</v>
      </c>
      <c r="J2445" s="23"/>
      <c r="K2445" s="43">
        <v>505</v>
      </c>
    </row>
    <row r="2446" spans="1:11" ht="12.75">
      <c r="A2446" s="13"/>
      <c r="B2446" s="128">
        <v>1228333</v>
      </c>
      <c r="C2446" s="129" t="s">
        <v>167</v>
      </c>
      <c r="D2446" s="129" t="s">
        <v>189</v>
      </c>
      <c r="E2446" s="129"/>
      <c r="F2446" s="130"/>
      <c r="G2446" s="131"/>
      <c r="H2446" s="5">
        <v>-2437221.4</v>
      </c>
      <c r="I2446" s="23">
        <v>2432.342574257426</v>
      </c>
      <c r="J2446" s="23"/>
      <c r="K2446" s="43">
        <v>505</v>
      </c>
    </row>
    <row r="2447" spans="1:11" ht="12.75">
      <c r="A2447" s="13"/>
      <c r="B2447" s="128">
        <v>132500</v>
      </c>
      <c r="C2447" s="129" t="s">
        <v>167</v>
      </c>
      <c r="D2447" s="129" t="s">
        <v>190</v>
      </c>
      <c r="E2447" s="129"/>
      <c r="F2447" s="130"/>
      <c r="G2447" s="131"/>
      <c r="H2447" s="5">
        <v>-2569721.4</v>
      </c>
      <c r="I2447" s="23">
        <v>265</v>
      </c>
      <c r="J2447" s="23"/>
      <c r="K2447" s="43">
        <v>500</v>
      </c>
    </row>
    <row r="2448" spans="1:11" ht="12.75">
      <c r="A2448" s="13"/>
      <c r="B2448" s="128">
        <v>-2915395</v>
      </c>
      <c r="C2448" s="129" t="s">
        <v>167</v>
      </c>
      <c r="D2448" s="129" t="s">
        <v>191</v>
      </c>
      <c r="E2448" s="129"/>
      <c r="F2448" s="130" t="s">
        <v>192</v>
      </c>
      <c r="G2448" s="131" t="s">
        <v>193</v>
      </c>
      <c r="H2448" s="5">
        <v>345673.6</v>
      </c>
      <c r="I2448" s="23">
        <v>-5773.059405940594</v>
      </c>
      <c r="J2448" s="23"/>
      <c r="K2448" s="43">
        <v>505</v>
      </c>
    </row>
    <row r="2449" spans="1:11" ht="12.75">
      <c r="A2449" s="13"/>
      <c r="B2449" s="128">
        <v>187532</v>
      </c>
      <c r="C2449" s="129" t="s">
        <v>167</v>
      </c>
      <c r="D2449" s="129" t="s">
        <v>194</v>
      </c>
      <c r="E2449" s="129"/>
      <c r="F2449" s="130"/>
      <c r="G2449" s="131"/>
      <c r="H2449" s="5">
        <v>158141.6</v>
      </c>
      <c r="I2449" s="23">
        <v>371.35049504950496</v>
      </c>
      <c r="J2449" s="23"/>
      <c r="K2449" s="43">
        <v>505</v>
      </c>
    </row>
    <row r="2450" spans="1:11" ht="12.75">
      <c r="A2450" s="13"/>
      <c r="B2450" s="128">
        <v>82000</v>
      </c>
      <c r="C2450" s="129" t="s">
        <v>167</v>
      </c>
      <c r="D2450" s="129" t="s">
        <v>195</v>
      </c>
      <c r="E2450" s="129"/>
      <c r="F2450" s="130"/>
      <c r="G2450" s="131"/>
      <c r="H2450" s="5">
        <v>76141.6000000001</v>
      </c>
      <c r="I2450" s="23">
        <v>164</v>
      </c>
      <c r="J2450" s="23"/>
      <c r="K2450" s="43">
        <v>500</v>
      </c>
    </row>
    <row r="2451" spans="1:11" ht="12.75">
      <c r="A2451" s="13"/>
      <c r="B2451" s="128">
        <f>+B2428</f>
        <v>76100</v>
      </c>
      <c r="C2451" s="129" t="s">
        <v>167</v>
      </c>
      <c r="D2451" s="129" t="s">
        <v>197</v>
      </c>
      <c r="E2451" s="129"/>
      <c r="F2451" s="130"/>
      <c r="G2451" s="131"/>
      <c r="H2451" s="5">
        <f>H2450-B2451</f>
        <v>41.60000000009313</v>
      </c>
      <c r="I2451" s="23">
        <f>+B2451/K2451</f>
        <v>153.73737373737373</v>
      </c>
      <c r="J2451" s="23"/>
      <c r="K2451" s="43">
        <v>495</v>
      </c>
    </row>
    <row r="2452" spans="1:11" s="47" customFormat="1" ht="12.75">
      <c r="A2452" s="12"/>
      <c r="B2452" s="134">
        <f>SUM(B2435:B2451)</f>
        <v>-41.60000000009313</v>
      </c>
      <c r="C2452" s="135" t="s">
        <v>167</v>
      </c>
      <c r="D2452" s="135" t="s">
        <v>198</v>
      </c>
      <c r="E2452" s="135"/>
      <c r="F2452" s="136" t="s">
        <v>199</v>
      </c>
      <c r="G2452" s="136"/>
      <c r="H2452" s="98"/>
      <c r="I2452" s="46">
        <f>+B2452/K2452</f>
        <v>-0.08404040404059218</v>
      </c>
      <c r="J2452" s="46"/>
      <c r="K2452" s="43">
        <v>495</v>
      </c>
    </row>
    <row r="2453" spans="1:11" ht="12.75">
      <c r="A2453" s="13"/>
      <c r="B2453" s="137"/>
      <c r="C2453" s="138"/>
      <c r="D2453" s="138"/>
      <c r="E2453" s="138"/>
      <c r="F2453" s="133"/>
      <c r="G2453" s="133"/>
      <c r="H2453" s="30"/>
      <c r="I2453" s="23"/>
      <c r="J2453" s="23"/>
      <c r="K2453" s="43"/>
    </row>
    <row r="2454" spans="1:11" ht="12.75">
      <c r="A2454" s="13"/>
      <c r="B2454" s="139"/>
      <c r="C2454" s="140"/>
      <c r="D2454" s="140"/>
      <c r="E2454" s="140"/>
      <c r="F2454" s="141"/>
      <c r="G2454" s="141"/>
      <c r="H2454" s="30"/>
      <c r="I2454" s="42"/>
      <c r="J2454" s="42"/>
      <c r="K2454" s="43"/>
    </row>
    <row r="2455" spans="1:11" s="16" customFormat="1" ht="12.75">
      <c r="A2455" s="13"/>
      <c r="B2455" s="142"/>
      <c r="C2455" s="143"/>
      <c r="D2455" s="143"/>
      <c r="E2455" s="143"/>
      <c r="F2455" s="144"/>
      <c r="G2455" s="144"/>
      <c r="H2455" s="145"/>
      <c r="I2455" s="146"/>
      <c r="J2455" s="146"/>
      <c r="K2455" s="43"/>
    </row>
    <row r="2456" spans="9:11" ht="12.75">
      <c r="I2456" s="23"/>
      <c r="J2456" s="23"/>
      <c r="K2456" s="43"/>
    </row>
    <row r="2457" spans="1:11" s="149" customFormat="1" ht="12.75">
      <c r="A2457" s="109"/>
      <c r="B2457" s="147">
        <v>-1456</v>
      </c>
      <c r="C2457" s="109" t="s">
        <v>169</v>
      </c>
      <c r="D2457" s="109" t="s">
        <v>200</v>
      </c>
      <c r="E2457" s="109"/>
      <c r="F2457" s="148"/>
      <c r="G2457" s="148"/>
      <c r="H2457" s="145">
        <v>1456</v>
      </c>
      <c r="I2457" s="42">
        <v>-2.696296296296296</v>
      </c>
      <c r="J2457" s="42"/>
      <c r="K2457" s="150">
        <v>540</v>
      </c>
    </row>
    <row r="2458" spans="1:11" s="149" customFormat="1" ht="12.75">
      <c r="A2458" s="109"/>
      <c r="B2458" s="147">
        <v>-1604510</v>
      </c>
      <c r="C2458" s="109" t="s">
        <v>169</v>
      </c>
      <c r="D2458" s="109" t="s">
        <v>201</v>
      </c>
      <c r="E2458" s="109"/>
      <c r="F2458" s="148"/>
      <c r="G2458" s="148"/>
      <c r="H2458" s="145">
        <v>1605966</v>
      </c>
      <c r="I2458" s="42">
        <v>-2944.0550458715597</v>
      </c>
      <c r="J2458" s="42"/>
      <c r="K2458" s="150">
        <v>545</v>
      </c>
    </row>
    <row r="2459" spans="1:11" s="149" customFormat="1" ht="12.75">
      <c r="A2459" s="109"/>
      <c r="B2459" s="147">
        <v>1603660</v>
      </c>
      <c r="C2459" s="109" t="s">
        <v>169</v>
      </c>
      <c r="D2459" s="109" t="s">
        <v>202</v>
      </c>
      <c r="E2459" s="109"/>
      <c r="F2459" s="148"/>
      <c r="G2459" s="148"/>
      <c r="H2459" s="145">
        <v>2306</v>
      </c>
      <c r="I2459" s="42">
        <v>2997.495327102804</v>
      </c>
      <c r="J2459" s="42"/>
      <c r="K2459" s="150">
        <v>535</v>
      </c>
    </row>
    <row r="2460" spans="1:11" s="149" customFormat="1" ht="12.75">
      <c r="A2460" s="109"/>
      <c r="B2460" s="147">
        <v>-1595182</v>
      </c>
      <c r="C2460" s="109" t="s">
        <v>169</v>
      </c>
      <c r="D2460" s="109" t="s">
        <v>173</v>
      </c>
      <c r="E2460" s="109"/>
      <c r="F2460" s="148"/>
      <c r="G2460" s="148"/>
      <c r="H2460" s="145">
        <v>1597488</v>
      </c>
      <c r="I2460" s="42">
        <v>-3097.440776699029</v>
      </c>
      <c r="J2460" s="42"/>
      <c r="K2460" s="150">
        <v>515</v>
      </c>
    </row>
    <row r="2461" spans="1:11" s="149" customFormat="1" ht="12.75">
      <c r="A2461" s="109"/>
      <c r="B2461" s="151">
        <v>1551010</v>
      </c>
      <c r="C2461" s="109" t="s">
        <v>169</v>
      </c>
      <c r="D2461" s="109" t="s">
        <v>175</v>
      </c>
      <c r="E2461" s="109"/>
      <c r="F2461" s="148"/>
      <c r="G2461" s="148"/>
      <c r="H2461" s="145">
        <v>46478</v>
      </c>
      <c r="I2461" s="42">
        <v>3011.669902912621</v>
      </c>
      <c r="J2461" s="42"/>
      <c r="K2461" s="150">
        <v>515</v>
      </c>
    </row>
    <row r="2462" spans="1:11" s="149" customFormat="1" ht="12.75">
      <c r="A2462" s="109"/>
      <c r="B2462" s="147">
        <v>-1618322</v>
      </c>
      <c r="C2462" s="109" t="s">
        <v>169</v>
      </c>
      <c r="D2462" s="109" t="s">
        <v>176</v>
      </c>
      <c r="E2462" s="148"/>
      <c r="G2462" s="148"/>
      <c r="H2462" s="145">
        <v>1664800</v>
      </c>
      <c r="I2462" s="42">
        <v>-3112.1576923076923</v>
      </c>
      <c r="J2462" s="42"/>
      <c r="K2462" s="150">
        <v>520</v>
      </c>
    </row>
    <row r="2463" spans="1:11" s="149" customFormat="1" ht="12.75">
      <c r="A2463" s="109"/>
      <c r="B2463" s="147">
        <v>1777600</v>
      </c>
      <c r="C2463" s="109" t="s">
        <v>169</v>
      </c>
      <c r="D2463" s="109" t="s">
        <v>178</v>
      </c>
      <c r="E2463" s="109"/>
      <c r="F2463" s="148"/>
      <c r="G2463" s="148"/>
      <c r="H2463" s="145">
        <v>-112800</v>
      </c>
      <c r="I2463" s="42">
        <v>3418.4615384615386</v>
      </c>
      <c r="J2463" s="42"/>
      <c r="K2463" s="150">
        <v>520</v>
      </c>
    </row>
    <row r="2464" spans="1:11" s="149" customFormat="1" ht="12.75">
      <c r="A2464" s="109"/>
      <c r="B2464" s="147">
        <v>-1625449</v>
      </c>
      <c r="C2464" s="109" t="s">
        <v>169</v>
      </c>
      <c r="D2464" s="109" t="s">
        <v>179</v>
      </c>
      <c r="E2464" s="148"/>
      <c r="G2464" s="148"/>
      <c r="H2464" s="145">
        <v>1512649</v>
      </c>
      <c r="I2464" s="42">
        <v>-3125.8634615384617</v>
      </c>
      <c r="J2464" s="42"/>
      <c r="K2464" s="150">
        <v>520</v>
      </c>
    </row>
    <row r="2465" spans="1:11" s="149" customFormat="1" ht="12.75">
      <c r="A2465" s="109"/>
      <c r="B2465" s="147">
        <v>2007800</v>
      </c>
      <c r="C2465" s="109" t="s">
        <v>169</v>
      </c>
      <c r="D2465" s="109" t="s">
        <v>183</v>
      </c>
      <c r="E2465" s="109"/>
      <c r="F2465" s="148"/>
      <c r="G2465" s="148"/>
      <c r="H2465" s="145">
        <v>-495151</v>
      </c>
      <c r="I2465" s="42">
        <v>3861.153846153846</v>
      </c>
      <c r="J2465" s="42"/>
      <c r="K2465" s="150">
        <v>520</v>
      </c>
    </row>
    <row r="2466" spans="1:11" s="149" customFormat="1" ht="12.75">
      <c r="A2466" s="109"/>
      <c r="B2466" s="147">
        <v>-1622927</v>
      </c>
      <c r="C2466" s="109" t="s">
        <v>169</v>
      </c>
      <c r="D2466" s="109" t="s">
        <v>203</v>
      </c>
      <c r="E2466" s="148"/>
      <c r="G2466" s="148"/>
      <c r="H2466" s="145">
        <v>1127776</v>
      </c>
      <c r="I2466" s="42">
        <v>-3151.314563106796</v>
      </c>
      <c r="J2466" s="42"/>
      <c r="K2466" s="150">
        <v>515</v>
      </c>
    </row>
    <row r="2467" spans="1:11" s="149" customFormat="1" ht="12.75">
      <c r="A2467" s="109"/>
      <c r="B2467" s="147">
        <v>1204525</v>
      </c>
      <c r="C2467" s="109" t="s">
        <v>169</v>
      </c>
      <c r="D2467" s="109" t="s">
        <v>184</v>
      </c>
      <c r="E2467" s="148"/>
      <c r="G2467" s="148"/>
      <c r="H2467" s="145">
        <v>-76749</v>
      </c>
      <c r="I2467" s="42">
        <v>2338.883495145631</v>
      </c>
      <c r="J2467" s="42"/>
      <c r="K2467" s="150">
        <v>515</v>
      </c>
    </row>
    <row r="2468" spans="1:11" s="149" customFormat="1" ht="12.75">
      <c r="A2468" s="109"/>
      <c r="B2468" s="147">
        <v>-1647847</v>
      </c>
      <c r="C2468" s="109" t="s">
        <v>169</v>
      </c>
      <c r="D2468" s="109" t="s">
        <v>204</v>
      </c>
      <c r="E2468" s="148"/>
      <c r="G2468" s="148"/>
      <c r="H2468" s="145">
        <v>1571098</v>
      </c>
      <c r="I2468" s="42">
        <v>-3199.7029126213592</v>
      </c>
      <c r="J2468" s="42"/>
      <c r="K2468" s="150">
        <v>515</v>
      </c>
    </row>
    <row r="2469" spans="1:11" s="149" customFormat="1" ht="12.75">
      <c r="A2469" s="109"/>
      <c r="B2469" s="147">
        <v>1537250</v>
      </c>
      <c r="C2469" s="109" t="s">
        <v>169</v>
      </c>
      <c r="D2469" s="109" t="s">
        <v>185</v>
      </c>
      <c r="E2469" s="109"/>
      <c r="F2469" s="148"/>
      <c r="G2469" s="148"/>
      <c r="H2469" s="145">
        <v>33848</v>
      </c>
      <c r="I2469" s="42">
        <v>2984.9514563106795</v>
      </c>
      <c r="J2469" s="42"/>
      <c r="K2469" s="150">
        <v>515</v>
      </c>
    </row>
    <row r="2470" spans="1:11" s="149" customFormat="1" ht="12.75">
      <c r="A2470" s="109"/>
      <c r="B2470" s="147">
        <v>-1988429</v>
      </c>
      <c r="C2470" s="109" t="s">
        <v>169</v>
      </c>
      <c r="D2470" s="109" t="s">
        <v>205</v>
      </c>
      <c r="E2470" s="148"/>
      <c r="G2470" s="148"/>
      <c r="H2470" s="145">
        <v>2022277</v>
      </c>
      <c r="I2470" s="42">
        <v>-3823.901923076923</v>
      </c>
      <c r="J2470" s="42"/>
      <c r="K2470" s="150">
        <v>520</v>
      </c>
    </row>
    <row r="2471" spans="1:11" s="149" customFormat="1" ht="12.75">
      <c r="A2471" s="109"/>
      <c r="B2471" s="147">
        <v>1970325</v>
      </c>
      <c r="C2471" s="109" t="s">
        <v>169</v>
      </c>
      <c r="D2471" s="109" t="s">
        <v>186</v>
      </c>
      <c r="E2471" s="148"/>
      <c r="G2471" s="148"/>
      <c r="H2471" s="145">
        <v>51952</v>
      </c>
      <c r="I2471" s="42">
        <v>3789.0865384615386</v>
      </c>
      <c r="J2471" s="42"/>
      <c r="K2471" s="150">
        <v>520</v>
      </c>
    </row>
    <row r="2472" spans="1:11" s="149" customFormat="1" ht="12.75">
      <c r="A2472" s="109"/>
      <c r="B2472" s="147">
        <v>-1655432</v>
      </c>
      <c r="C2472" s="109" t="s">
        <v>169</v>
      </c>
      <c r="D2472" s="109" t="s">
        <v>187</v>
      </c>
      <c r="E2472" s="148"/>
      <c r="G2472" s="148"/>
      <c r="H2472" s="145">
        <v>1707384</v>
      </c>
      <c r="I2472" s="42">
        <v>3789.0865384615386</v>
      </c>
      <c r="J2472" s="42"/>
      <c r="K2472" s="150">
        <v>505</v>
      </c>
    </row>
    <row r="2473" spans="1:11" s="149" customFormat="1" ht="12.75">
      <c r="A2473" s="109"/>
      <c r="B2473" s="147">
        <v>1552325</v>
      </c>
      <c r="C2473" s="109" t="s">
        <v>169</v>
      </c>
      <c r="D2473" s="109" t="s">
        <v>189</v>
      </c>
      <c r="E2473" s="109"/>
      <c r="F2473" s="148"/>
      <c r="G2473" s="148"/>
      <c r="H2473" s="145">
        <v>155059</v>
      </c>
      <c r="I2473" s="42">
        <v>3073.910891089109</v>
      </c>
      <c r="J2473" s="42"/>
      <c r="K2473" s="150">
        <v>505</v>
      </c>
    </row>
    <row r="2474" spans="1:11" s="149" customFormat="1" ht="12.75">
      <c r="A2474" s="109"/>
      <c r="B2474" s="147">
        <v>-1650201</v>
      </c>
      <c r="C2474" s="109" t="s">
        <v>169</v>
      </c>
      <c r="D2474" s="109" t="s">
        <v>206</v>
      </c>
      <c r="E2474" s="109"/>
      <c r="F2474" s="148"/>
      <c r="G2474" s="148"/>
      <c r="H2474" s="145">
        <v>1805260</v>
      </c>
      <c r="I2474" s="42">
        <v>-3300.402</v>
      </c>
      <c r="J2474" s="42"/>
      <c r="K2474" s="150">
        <v>500</v>
      </c>
    </row>
    <row r="2475" spans="1:11" s="149" customFormat="1" ht="12.75">
      <c r="A2475" s="109"/>
      <c r="B2475" s="147">
        <v>2297362</v>
      </c>
      <c r="C2475" s="109" t="s">
        <v>169</v>
      </c>
      <c r="D2475" s="109" t="s">
        <v>190</v>
      </c>
      <c r="E2475" s="109"/>
      <c r="F2475" s="148"/>
      <c r="G2475" s="148"/>
      <c r="H2475" s="145">
        <v>-492102</v>
      </c>
      <c r="I2475" s="42">
        <v>4594.724</v>
      </c>
      <c r="J2475" s="42"/>
      <c r="K2475" s="150">
        <v>500</v>
      </c>
    </row>
    <row r="2476" spans="1:11" s="149" customFormat="1" ht="12.75">
      <c r="A2476" s="109"/>
      <c r="B2476" s="147">
        <v>-1654230</v>
      </c>
      <c r="C2476" s="109" t="s">
        <v>169</v>
      </c>
      <c r="D2476" s="109" t="s">
        <v>191</v>
      </c>
      <c r="E2476" s="109"/>
      <c r="F2476" s="148"/>
      <c r="G2476" s="148"/>
      <c r="H2476" s="145">
        <v>1162128</v>
      </c>
      <c r="I2476" s="42">
        <v>-3275.70297029703</v>
      </c>
      <c r="J2476" s="42"/>
      <c r="K2476" s="150">
        <v>505</v>
      </c>
    </row>
    <row r="2477" spans="1:11" s="149" customFormat="1" ht="12.75">
      <c r="A2477" s="109"/>
      <c r="B2477" s="147">
        <v>1433090</v>
      </c>
      <c r="C2477" s="109" t="s">
        <v>169</v>
      </c>
      <c r="D2477" s="109" t="s">
        <v>194</v>
      </c>
      <c r="E2477" s="109"/>
      <c r="F2477" s="148"/>
      <c r="G2477" s="148"/>
      <c r="H2477" s="145">
        <v>-270962</v>
      </c>
      <c r="I2477" s="42">
        <v>2837.80198019802</v>
      </c>
      <c r="J2477" s="42"/>
      <c r="K2477" s="150">
        <v>505</v>
      </c>
    </row>
    <row r="2478" spans="1:11" s="149" customFormat="1" ht="12.75">
      <c r="A2478" s="109"/>
      <c r="B2478" s="147">
        <v>-1680928</v>
      </c>
      <c r="C2478" s="109" t="s">
        <v>169</v>
      </c>
      <c r="D2478" s="109" t="s">
        <v>207</v>
      </c>
      <c r="E2478" s="109"/>
      <c r="F2478" s="148"/>
      <c r="G2478" s="148"/>
      <c r="H2478" s="145">
        <v>1409966</v>
      </c>
      <c r="I2478" s="42">
        <v>-3361.856</v>
      </c>
      <c r="J2478" s="42"/>
      <c r="K2478" s="150">
        <v>500</v>
      </c>
    </row>
    <row r="2479" spans="1:11" s="149" customFormat="1" ht="12.75">
      <c r="A2479" s="109"/>
      <c r="B2479" s="147">
        <v>1528870</v>
      </c>
      <c r="C2479" s="109" t="s">
        <v>169</v>
      </c>
      <c r="D2479" s="109" t="s">
        <v>195</v>
      </c>
      <c r="E2479" s="109"/>
      <c r="F2479" s="148"/>
      <c r="G2479" s="148"/>
      <c r="H2479" s="145">
        <v>-118904</v>
      </c>
      <c r="I2479" s="42">
        <v>3057.74</v>
      </c>
      <c r="J2479" s="42"/>
      <c r="K2479" s="150">
        <v>500</v>
      </c>
    </row>
    <row r="2480" spans="1:11" s="149" customFormat="1" ht="12.75">
      <c r="A2480" s="109"/>
      <c r="B2480" s="147">
        <v>-1655313</v>
      </c>
      <c r="C2480" s="109" t="s">
        <v>169</v>
      </c>
      <c r="D2480" s="109" t="s">
        <v>196</v>
      </c>
      <c r="E2480" s="109"/>
      <c r="F2480" s="148"/>
      <c r="G2480" s="148"/>
      <c r="H2480" s="5">
        <f>H2479-B2480</f>
        <v>1536409</v>
      </c>
      <c r="I2480" s="23">
        <f>+B2480/K2480</f>
        <v>-3344.0666666666666</v>
      </c>
      <c r="J2480" s="42"/>
      <c r="K2480" s="150">
        <v>495</v>
      </c>
    </row>
    <row r="2481" spans="1:11" s="149" customFormat="1" ht="12.75">
      <c r="A2481" s="109"/>
      <c r="B2481" s="147">
        <f>+B2429</f>
        <v>1536325</v>
      </c>
      <c r="C2481" s="109" t="s">
        <v>169</v>
      </c>
      <c r="D2481" s="109" t="s">
        <v>197</v>
      </c>
      <c r="E2481" s="109"/>
      <c r="F2481" s="148"/>
      <c r="G2481" s="148"/>
      <c r="H2481" s="5">
        <f>H2480-B2481</f>
        <v>84</v>
      </c>
      <c r="I2481" s="23">
        <f>+B2481/K2481</f>
        <v>3103.686868686869</v>
      </c>
      <c r="J2481" s="42"/>
      <c r="K2481" s="150">
        <v>495</v>
      </c>
    </row>
    <row r="2482" spans="1:11" s="155" customFormat="1" ht="12.75">
      <c r="A2482" s="152"/>
      <c r="B2482" s="90">
        <f>SUM(B2457:B2481)</f>
        <v>-84</v>
      </c>
      <c r="C2482" s="152" t="s">
        <v>169</v>
      </c>
      <c r="D2482" s="152" t="s">
        <v>198</v>
      </c>
      <c r="E2482" s="152"/>
      <c r="F2482" s="153"/>
      <c r="G2482" s="153"/>
      <c r="H2482" s="154"/>
      <c r="I2482" s="209">
        <f>+B2482/K2482</f>
        <v>-0.1696969696969697</v>
      </c>
      <c r="J2482" s="46"/>
      <c r="K2482" s="43">
        <v>495</v>
      </c>
    </row>
    <row r="2483" spans="9:11" ht="12.75">
      <c r="I2483" s="23"/>
      <c r="J2483" s="23"/>
      <c r="K2483" s="43"/>
    </row>
    <row r="2484" spans="9:11" ht="12.75">
      <c r="I2484" s="23"/>
      <c r="J2484" s="23"/>
      <c r="K2484" s="43"/>
    </row>
    <row r="2485" spans="9:11" ht="12.75">
      <c r="I2485" s="23"/>
      <c r="J2485" s="23"/>
      <c r="K2485" s="43"/>
    </row>
    <row r="2486" spans="9:11" ht="12.75">
      <c r="I2486" s="23"/>
      <c r="J2486" s="23"/>
      <c r="K2486" s="210"/>
    </row>
    <row r="2487" spans="1:11" s="160" customFormat="1" ht="12.75">
      <c r="A2487" s="156"/>
      <c r="B2487" s="157">
        <v>21</v>
      </c>
      <c r="C2487" s="156" t="s">
        <v>171</v>
      </c>
      <c r="D2487" s="156" t="s">
        <v>208</v>
      </c>
      <c r="E2487" s="156"/>
      <c r="F2487" s="158"/>
      <c r="G2487" s="158"/>
      <c r="H2487" s="5">
        <v>-21</v>
      </c>
      <c r="I2487" s="159">
        <v>0.042</v>
      </c>
      <c r="J2487" s="159"/>
      <c r="K2487" s="210">
        <v>500</v>
      </c>
    </row>
    <row r="2488" spans="1:11" s="160" customFormat="1" ht="12.75">
      <c r="A2488" s="156"/>
      <c r="B2488" s="157">
        <v>-12134583</v>
      </c>
      <c r="C2488" s="156" t="s">
        <v>171</v>
      </c>
      <c r="D2488" s="156" t="s">
        <v>209</v>
      </c>
      <c r="E2488" s="156"/>
      <c r="F2488" s="158"/>
      <c r="G2488" s="158"/>
      <c r="H2488" s="5">
        <v>12134562</v>
      </c>
      <c r="I2488" s="159">
        <v>-24269.166</v>
      </c>
      <c r="J2488" s="159"/>
      <c r="K2488" s="210">
        <v>500</v>
      </c>
    </row>
    <row r="2489" spans="1:11" s="160" customFormat="1" ht="12.75">
      <c r="A2489" s="156"/>
      <c r="B2489" s="157">
        <v>2475014</v>
      </c>
      <c r="C2489" s="156" t="s">
        <v>171</v>
      </c>
      <c r="D2489" s="156" t="s">
        <v>194</v>
      </c>
      <c r="E2489" s="156"/>
      <c r="F2489" s="158"/>
      <c r="G2489" s="158"/>
      <c r="H2489" s="5">
        <v>9659548</v>
      </c>
      <c r="I2489" s="159">
        <v>4901.0178217821785</v>
      </c>
      <c r="J2489" s="159"/>
      <c r="K2489" s="210">
        <v>505</v>
      </c>
    </row>
    <row r="2490" spans="1:11" s="160" customFormat="1" ht="12.75">
      <c r="A2490" s="156"/>
      <c r="B2490" s="157">
        <v>2707867</v>
      </c>
      <c r="C2490" s="156" t="s">
        <v>171</v>
      </c>
      <c r="D2490" s="156" t="s">
        <v>195</v>
      </c>
      <c r="E2490" s="156"/>
      <c r="F2490" s="158"/>
      <c r="G2490" s="158"/>
      <c r="H2490" s="5">
        <v>6951681</v>
      </c>
      <c r="I2490" s="159">
        <v>5415.734</v>
      </c>
      <c r="J2490" s="159"/>
      <c r="K2490" s="210">
        <v>500</v>
      </c>
    </row>
    <row r="2491" spans="1:11" s="160" customFormat="1" ht="12.75">
      <c r="A2491" s="156"/>
      <c r="B2491" s="157">
        <f>+B2431</f>
        <v>2654590</v>
      </c>
      <c r="C2491" s="156" t="s">
        <v>171</v>
      </c>
      <c r="D2491" s="156" t="s">
        <v>197</v>
      </c>
      <c r="E2491" s="156"/>
      <c r="F2491" s="158"/>
      <c r="G2491" s="158"/>
      <c r="H2491" s="5">
        <f>H2490-B2491</f>
        <v>4297091</v>
      </c>
      <c r="I2491" s="23">
        <f>+B2491/K2491</f>
        <v>5362.80808080808</v>
      </c>
      <c r="J2491" s="159"/>
      <c r="K2491" s="210">
        <v>495</v>
      </c>
    </row>
    <row r="2492" spans="1:11" s="166" customFormat="1" ht="12.75">
      <c r="A2492" s="161"/>
      <c r="B2492" s="162">
        <f>SUM(B2487:B2491)</f>
        <v>-4297091</v>
      </c>
      <c r="C2492" s="161" t="s">
        <v>171</v>
      </c>
      <c r="D2492" s="161" t="s">
        <v>210</v>
      </c>
      <c r="E2492" s="161"/>
      <c r="F2492" s="163"/>
      <c r="G2492" s="163"/>
      <c r="H2492" s="164"/>
      <c r="I2492" s="183">
        <f>+B2492/K2492</f>
        <v>-8680.99191919192</v>
      </c>
      <c r="J2492" s="165"/>
      <c r="K2492" s="210">
        <v>495</v>
      </c>
    </row>
    <row r="2493" spans="1:11" s="171" customFormat="1" ht="12.75">
      <c r="A2493" s="114"/>
      <c r="B2493" s="167"/>
      <c r="C2493" s="114"/>
      <c r="D2493" s="114"/>
      <c r="E2493" s="114"/>
      <c r="F2493" s="168"/>
      <c r="G2493" s="168"/>
      <c r="H2493" s="169"/>
      <c r="I2493" s="170"/>
      <c r="J2493" s="170"/>
      <c r="K2493" s="172"/>
    </row>
    <row r="2494" spans="1:11" s="171" customFormat="1" ht="12.75">
      <c r="A2494" s="114"/>
      <c r="B2494" s="167"/>
      <c r="C2494" s="114"/>
      <c r="D2494" s="114"/>
      <c r="E2494" s="114"/>
      <c r="F2494" s="168"/>
      <c r="G2494" s="168"/>
      <c r="H2494" s="169"/>
      <c r="I2494" s="170"/>
      <c r="J2494" s="170"/>
      <c r="K2494" s="172"/>
    </row>
    <row r="2495" spans="1:11" s="16" customFormat="1" ht="12.75">
      <c r="A2495" s="13"/>
      <c r="B2495" s="173">
        <v>2019950</v>
      </c>
      <c r="C2495" s="174" t="s">
        <v>211</v>
      </c>
      <c r="D2495" s="174" t="s">
        <v>175</v>
      </c>
      <c r="E2495" s="143"/>
      <c r="F2495" s="144"/>
      <c r="G2495" s="144"/>
      <c r="H2495" s="145">
        <v>-2019950</v>
      </c>
      <c r="I2495" s="42">
        <v>3922.233009708738</v>
      </c>
      <c r="J2495" s="42"/>
      <c r="K2495" s="43">
        <v>515</v>
      </c>
    </row>
    <row r="2496" spans="1:11" s="16" customFormat="1" ht="12.75">
      <c r="A2496" s="13"/>
      <c r="B2496" s="175">
        <v>1817475</v>
      </c>
      <c r="C2496" s="174" t="s">
        <v>211</v>
      </c>
      <c r="D2496" s="174" t="s">
        <v>178</v>
      </c>
      <c r="E2496" s="143"/>
      <c r="F2496" s="144"/>
      <c r="G2496" s="144"/>
      <c r="H2496" s="145">
        <v>-3837425</v>
      </c>
      <c r="I2496" s="42">
        <v>3495.144230769231</v>
      </c>
      <c r="J2496" s="42"/>
      <c r="K2496" s="43">
        <v>520</v>
      </c>
    </row>
    <row r="2497" spans="1:11" s="16" customFormat="1" ht="12.75">
      <c r="A2497" s="13"/>
      <c r="B2497" s="175">
        <v>1578250</v>
      </c>
      <c r="C2497" s="174" t="s">
        <v>211</v>
      </c>
      <c r="D2497" s="174" t="s">
        <v>183</v>
      </c>
      <c r="E2497" s="143"/>
      <c r="F2497" s="144"/>
      <c r="G2497" s="144"/>
      <c r="H2497" s="145">
        <v>-5415675</v>
      </c>
      <c r="I2497" s="42">
        <v>3035.096153846154</v>
      </c>
      <c r="J2497" s="42"/>
      <c r="K2497" s="43">
        <v>520</v>
      </c>
    </row>
    <row r="2498" spans="1:11" s="16" customFormat="1" ht="12.75">
      <c r="A2498" s="13"/>
      <c r="B2498" s="175">
        <v>1325150</v>
      </c>
      <c r="C2498" s="174" t="s">
        <v>211</v>
      </c>
      <c r="D2498" s="174" t="s">
        <v>184</v>
      </c>
      <c r="E2498" s="143"/>
      <c r="F2498" s="144"/>
      <c r="G2498" s="144"/>
      <c r="H2498" s="145">
        <v>-6740825</v>
      </c>
      <c r="I2498" s="42">
        <v>2573.106796116505</v>
      </c>
      <c r="J2498" s="42"/>
      <c r="K2498" s="43">
        <v>515</v>
      </c>
    </row>
    <row r="2499" spans="1:11" s="16" customFormat="1" ht="12.75">
      <c r="A2499" s="13"/>
      <c r="B2499" s="176">
        <v>-19079085</v>
      </c>
      <c r="C2499" s="174" t="s">
        <v>211</v>
      </c>
      <c r="D2499" s="174" t="s">
        <v>204</v>
      </c>
      <c r="E2499" s="143"/>
      <c r="F2499" s="144"/>
      <c r="G2499" s="144"/>
      <c r="H2499" s="145">
        <v>12338260</v>
      </c>
      <c r="I2499" s="177">
        <v>-37046.76699029126</v>
      </c>
      <c r="J2499" s="177"/>
      <c r="K2499" s="43">
        <v>515</v>
      </c>
    </row>
    <row r="2500" spans="1:11" s="16" customFormat="1" ht="12.75">
      <c r="A2500" s="13"/>
      <c r="B2500" s="175">
        <v>1419475</v>
      </c>
      <c r="C2500" s="174" t="s">
        <v>211</v>
      </c>
      <c r="D2500" s="174" t="s">
        <v>185</v>
      </c>
      <c r="E2500" s="143"/>
      <c r="F2500" s="144"/>
      <c r="G2500" s="144"/>
      <c r="H2500" s="145">
        <v>10918785</v>
      </c>
      <c r="I2500" s="42">
        <v>2756.26213592233</v>
      </c>
      <c r="J2500" s="42"/>
      <c r="K2500" s="43">
        <v>515</v>
      </c>
    </row>
    <row r="2501" spans="1:11" s="16" customFormat="1" ht="12.75">
      <c r="A2501" s="13"/>
      <c r="B2501" s="175">
        <v>1379570</v>
      </c>
      <c r="C2501" s="174" t="s">
        <v>211</v>
      </c>
      <c r="D2501" s="174" t="s">
        <v>186</v>
      </c>
      <c r="E2501" s="143"/>
      <c r="F2501" s="144"/>
      <c r="G2501" s="144"/>
      <c r="H2501" s="145">
        <v>9539215</v>
      </c>
      <c r="I2501" s="42">
        <v>2653.019230769231</v>
      </c>
      <c r="J2501" s="42"/>
      <c r="K2501" s="43">
        <v>520</v>
      </c>
    </row>
    <row r="2502" spans="1:11" s="16" customFormat="1" ht="12.75">
      <c r="A2502" s="13"/>
      <c r="B2502" s="175">
        <v>1602350</v>
      </c>
      <c r="C2502" s="174" t="s">
        <v>211</v>
      </c>
      <c r="D2502" s="174" t="s">
        <v>189</v>
      </c>
      <c r="E2502" s="143"/>
      <c r="F2502" s="144"/>
      <c r="G2502" s="144"/>
      <c r="H2502" s="145">
        <v>7936865</v>
      </c>
      <c r="I2502" s="42">
        <v>3172.970297029703</v>
      </c>
      <c r="J2502" s="42"/>
      <c r="K2502" s="43">
        <v>505</v>
      </c>
    </row>
    <row r="2503" spans="1:11" s="16" customFormat="1" ht="12.75">
      <c r="A2503" s="13"/>
      <c r="B2503" s="175">
        <v>2305220</v>
      </c>
      <c r="C2503" s="174" t="s">
        <v>211</v>
      </c>
      <c r="D2503" s="174" t="s">
        <v>190</v>
      </c>
      <c r="E2503" s="143"/>
      <c r="F2503" s="144"/>
      <c r="G2503" s="144"/>
      <c r="H2503" s="145">
        <v>5631645</v>
      </c>
      <c r="I2503" s="42">
        <v>4610.44</v>
      </c>
      <c r="J2503" s="42"/>
      <c r="K2503" s="43">
        <v>500</v>
      </c>
    </row>
    <row r="2504" spans="1:11" s="16" customFormat="1" ht="12.75">
      <c r="A2504" s="13"/>
      <c r="B2504" s="175">
        <v>-4692081</v>
      </c>
      <c r="C2504" s="174" t="s">
        <v>211</v>
      </c>
      <c r="D2504" s="174" t="s">
        <v>191</v>
      </c>
      <c r="E2504" s="143"/>
      <c r="F2504" s="178" t="s">
        <v>192</v>
      </c>
      <c r="G2504" s="178" t="s">
        <v>193</v>
      </c>
      <c r="H2504" s="145">
        <v>10323726</v>
      </c>
      <c r="I2504" s="42">
        <v>-9291.249504950494</v>
      </c>
      <c r="J2504" s="42"/>
      <c r="K2504" s="43">
        <v>505</v>
      </c>
    </row>
    <row r="2505" spans="1:11" s="16" customFormat="1" ht="12.75">
      <c r="A2505" s="13"/>
      <c r="B2505" s="175">
        <v>2559326</v>
      </c>
      <c r="C2505" s="174" t="s">
        <v>211</v>
      </c>
      <c r="D2505" s="174" t="s">
        <v>194</v>
      </c>
      <c r="E2505" s="143"/>
      <c r="F2505" s="144"/>
      <c r="G2505" s="144"/>
      <c r="H2505" s="145">
        <v>7764400</v>
      </c>
      <c r="I2505" s="42">
        <v>5067.972277227723</v>
      </c>
      <c r="J2505" s="42"/>
      <c r="K2505" s="43">
        <v>505</v>
      </c>
    </row>
    <row r="2506" spans="1:11" s="16" customFormat="1" ht="12.75">
      <c r="A2506" s="13"/>
      <c r="B2506" s="175">
        <v>2367149</v>
      </c>
      <c r="C2506" s="174" t="s">
        <v>211</v>
      </c>
      <c r="D2506" s="174" t="s">
        <v>195</v>
      </c>
      <c r="E2506" s="143"/>
      <c r="F2506" s="144"/>
      <c r="G2506" s="144"/>
      <c r="H2506" s="145">
        <v>5397251</v>
      </c>
      <c r="I2506" s="42">
        <v>4734.298</v>
      </c>
      <c r="J2506" s="42"/>
      <c r="K2506" s="43">
        <v>500</v>
      </c>
    </row>
    <row r="2507" spans="1:11" s="16" customFormat="1" ht="12.75">
      <c r="A2507" s="13"/>
      <c r="B2507" s="175">
        <f>+B2430</f>
        <v>3284658</v>
      </c>
      <c r="C2507" s="174" t="s">
        <v>211</v>
      </c>
      <c r="D2507" s="174" t="s">
        <v>197</v>
      </c>
      <c r="E2507" s="143"/>
      <c r="F2507" s="144"/>
      <c r="G2507" s="144"/>
      <c r="H2507" s="5">
        <f>H2506-B2507</f>
        <v>2112593</v>
      </c>
      <c r="I2507" s="23">
        <f>+B2507/K2507</f>
        <v>6635.672727272728</v>
      </c>
      <c r="J2507" s="42"/>
      <c r="K2507" s="43">
        <v>495</v>
      </c>
    </row>
    <row r="2508" spans="1:11" s="47" customFormat="1" ht="12.75">
      <c r="A2508" s="12"/>
      <c r="B2508" s="179">
        <f>SUM(B2495:B2507)</f>
        <v>-2112593</v>
      </c>
      <c r="C2508" s="180" t="s">
        <v>211</v>
      </c>
      <c r="D2508" s="180" t="s">
        <v>212</v>
      </c>
      <c r="E2508" s="181"/>
      <c r="F2508" s="182"/>
      <c r="G2508" s="182"/>
      <c r="H2508" s="154"/>
      <c r="I2508" s="183">
        <f>+B2508/K2508</f>
        <v>-4267.864646464646</v>
      </c>
      <c r="J2508" s="183"/>
      <c r="K2508" s="43">
        <v>495</v>
      </c>
    </row>
    <row r="2509" spans="9:11" ht="12.75">
      <c r="I2509" s="23"/>
      <c r="J2509" s="23"/>
      <c r="K2509" s="43"/>
    </row>
    <row r="2510" spans="9:11" ht="12.75">
      <c r="I2510" s="23"/>
      <c r="J2510" s="23"/>
      <c r="K2510" s="43"/>
    </row>
    <row r="2511" spans="9:11" ht="12.75">
      <c r="I2511" s="23"/>
      <c r="J2511" s="23"/>
      <c r="K2511" s="43"/>
    </row>
    <row r="2512" spans="2:11" ht="12.75">
      <c r="B2512" s="8">
        <v>-4717657</v>
      </c>
      <c r="C2512" s="211" t="s">
        <v>218</v>
      </c>
      <c r="D2512" s="211" t="s">
        <v>196</v>
      </c>
      <c r="E2512" s="211"/>
      <c r="F2512" s="212" t="s">
        <v>192</v>
      </c>
      <c r="G2512" s="212" t="s">
        <v>31</v>
      </c>
      <c r="H2512" s="5">
        <f>H2511-B2512</f>
        <v>4717657</v>
      </c>
      <c r="I2512" s="23">
        <f>+B2512/K2512</f>
        <v>-9530.620202020202</v>
      </c>
      <c r="J2512" s="23"/>
      <c r="K2512" s="43">
        <v>495</v>
      </c>
    </row>
    <row r="2513" spans="2:11" ht="12.75">
      <c r="B2513" s="8">
        <f>+B2432</f>
        <v>1181750</v>
      </c>
      <c r="C2513" s="211" t="s">
        <v>218</v>
      </c>
      <c r="D2513" s="211" t="s">
        <v>197</v>
      </c>
      <c r="E2513" s="211"/>
      <c r="F2513" s="212"/>
      <c r="G2513" s="212"/>
      <c r="H2513" s="5">
        <f>H2512-B2513</f>
        <v>3535907</v>
      </c>
      <c r="I2513" s="23">
        <f>+B2513/K2513</f>
        <v>2387.373737373737</v>
      </c>
      <c r="J2513" s="23"/>
      <c r="K2513" s="43">
        <v>495</v>
      </c>
    </row>
    <row r="2514" spans="1:11" s="47" customFormat="1" ht="12.75">
      <c r="A2514" s="12"/>
      <c r="B2514" s="213">
        <f>SUM(B2512:B2513)</f>
        <v>-3535907</v>
      </c>
      <c r="C2514" s="181" t="s">
        <v>218</v>
      </c>
      <c r="D2514" s="181" t="s">
        <v>212</v>
      </c>
      <c r="E2514" s="181"/>
      <c r="F2514" s="182"/>
      <c r="G2514" s="182"/>
      <c r="H2514" s="44"/>
      <c r="I2514" s="183">
        <f>+B2514/K2514</f>
        <v>-7143.246464646465</v>
      </c>
      <c r="J2514" s="46"/>
      <c r="K2514" s="43">
        <v>495</v>
      </c>
    </row>
    <row r="2515" spans="9:11" ht="12.75">
      <c r="I2515" s="23"/>
      <c r="J2515" s="23"/>
      <c r="K2515" s="43">
        <v>495</v>
      </c>
    </row>
    <row r="2516" spans="1:11" ht="12.75">
      <c r="A2516" s="13"/>
      <c r="B2516" s="175"/>
      <c r="C2516" s="174"/>
      <c r="D2516" s="174"/>
      <c r="E2516" s="174"/>
      <c r="F2516" s="178"/>
      <c r="G2516" s="178"/>
      <c r="H2516" s="30"/>
      <c r="I2516" s="42"/>
      <c r="J2516" s="42"/>
      <c r="K2516" s="43">
        <v>495</v>
      </c>
    </row>
    <row r="2517" spans="1:11" ht="12.75">
      <c r="A2517" s="13"/>
      <c r="B2517" s="175"/>
      <c r="C2517" s="174"/>
      <c r="D2517" s="174"/>
      <c r="E2517" s="174"/>
      <c r="F2517" s="178"/>
      <c r="G2517" s="178"/>
      <c r="H2517" s="30"/>
      <c r="I2517" s="42"/>
      <c r="J2517" s="42"/>
      <c r="K2517" s="43">
        <v>495</v>
      </c>
    </row>
    <row r="2518" spans="1:11" ht="13.5" thickBot="1">
      <c r="A2518" s="68"/>
      <c r="B2518" s="184">
        <v>525000</v>
      </c>
      <c r="C2518" s="97" t="s">
        <v>213</v>
      </c>
      <c r="D2518" s="97"/>
      <c r="E2518" s="97"/>
      <c r="F2518" s="185"/>
      <c r="G2518" s="185"/>
      <c r="H2518" s="99"/>
      <c r="I2518" s="72">
        <f>+B2518/K2518</f>
        <v>1060.6060606060605</v>
      </c>
      <c r="J2518" s="72"/>
      <c r="K2518" s="43">
        <v>495</v>
      </c>
    </row>
    <row r="2519" spans="1:11" ht="12.75">
      <c r="A2519" s="13"/>
      <c r="B2519" s="186"/>
      <c r="I2519" s="23"/>
      <c r="J2519" s="23"/>
      <c r="K2519" s="43"/>
    </row>
    <row r="2520" spans="1:11" ht="12.75">
      <c r="A2520" s="13"/>
      <c r="B2520" s="186">
        <v>525000</v>
      </c>
      <c r="C2520" s="1" t="s">
        <v>214</v>
      </c>
      <c r="D2520" s="1" t="s">
        <v>215</v>
      </c>
      <c r="F2520" s="28" t="s">
        <v>216</v>
      </c>
      <c r="G2520" s="28" t="s">
        <v>718</v>
      </c>
      <c r="H2520" s="5">
        <v>-525000</v>
      </c>
      <c r="I2520" s="23">
        <f>+B2520/K2520</f>
        <v>1060.6060606060605</v>
      </c>
      <c r="J2520" s="23"/>
      <c r="K2520" s="43">
        <v>495</v>
      </c>
    </row>
    <row r="2521" spans="1:11" s="47" customFormat="1" ht="12.75">
      <c r="A2521" s="12"/>
      <c r="B2521" s="187">
        <v>525000</v>
      </c>
      <c r="C2521" s="12"/>
      <c r="D2521" s="12" t="s">
        <v>215</v>
      </c>
      <c r="E2521" s="12"/>
      <c r="F2521" s="19"/>
      <c r="G2521" s="19"/>
      <c r="H2521" s="44">
        <v>0</v>
      </c>
      <c r="I2521" s="46">
        <f>+B2521/K2521</f>
        <v>1060.6060606060605</v>
      </c>
      <c r="J2521" s="46"/>
      <c r="K2521" s="43">
        <v>495</v>
      </c>
    </row>
    <row r="2522" spans="1:11" ht="12.75">
      <c r="A2522" s="13"/>
      <c r="I2522" s="23"/>
      <c r="J2522" s="23"/>
      <c r="K2522" s="43"/>
    </row>
    <row r="2523" spans="9:11" ht="12.75">
      <c r="I2523" s="23"/>
      <c r="K2523" s="2"/>
    </row>
    <row r="2524" spans="9:11" ht="12.75">
      <c r="I2524" s="23"/>
      <c r="K2524" s="2"/>
    </row>
    <row r="2525" spans="9:11" ht="12.75" hidden="1">
      <c r="I2525" s="23"/>
      <c r="K2525" s="2"/>
    </row>
    <row r="2526" spans="9:11" ht="12.75" hidden="1">
      <c r="I2526" s="23"/>
      <c r="K2526" s="2"/>
    </row>
    <row r="2527" spans="9:11" ht="12.75" hidden="1">
      <c r="I2527" s="23"/>
      <c r="K2527" s="2"/>
    </row>
    <row r="2528" spans="9:11" ht="12.75" hidden="1">
      <c r="I2528" s="23"/>
      <c r="K2528" s="2"/>
    </row>
    <row r="2529" spans="9:11" ht="12.75" hidden="1">
      <c r="I2529" s="23"/>
      <c r="K2529" s="2"/>
    </row>
    <row r="2530" spans="9:11" ht="12.75" hidden="1">
      <c r="I2530" s="23"/>
      <c r="K2530" s="2"/>
    </row>
    <row r="2531" spans="9:11" ht="12.75" hidden="1">
      <c r="I2531" s="23"/>
      <c r="K2531" s="2"/>
    </row>
    <row r="2532" spans="9:11" ht="12.75" hidden="1">
      <c r="I2532" s="23"/>
      <c r="K2532" s="2"/>
    </row>
    <row r="2533" spans="9:11" ht="12.75" hidden="1">
      <c r="I2533" s="23"/>
      <c r="K2533" s="2"/>
    </row>
    <row r="2534" spans="9:11" ht="12.75" hidden="1">
      <c r="I2534" s="23"/>
      <c r="K2534" s="2"/>
    </row>
    <row r="2535" spans="9:11" ht="12.75" hidden="1">
      <c r="I2535" s="23"/>
      <c r="K2535" s="2"/>
    </row>
    <row r="2536" spans="9:11" ht="12.75" hidden="1">
      <c r="I2536" s="23"/>
      <c r="K2536" s="2"/>
    </row>
    <row r="2537" spans="9:11" ht="12.75" hidden="1">
      <c r="I2537" s="23"/>
      <c r="K2537" s="2"/>
    </row>
    <row r="2538" spans="9:11" ht="12.75" hidden="1">
      <c r="I2538" s="23"/>
      <c r="K2538" s="2"/>
    </row>
    <row r="2539" spans="9:11" ht="12.75" hidden="1">
      <c r="I2539" s="23"/>
      <c r="K2539" s="2"/>
    </row>
    <row r="2540" spans="9:11" ht="12.75" hidden="1">
      <c r="I2540" s="23"/>
      <c r="K2540" s="2"/>
    </row>
    <row r="2541" spans="9:11" ht="12.75" hidden="1">
      <c r="I2541" s="23"/>
      <c r="K2541" s="2"/>
    </row>
    <row r="2542" spans="9:11" ht="12.75" hidden="1">
      <c r="I2542" s="23"/>
      <c r="K2542" s="2"/>
    </row>
    <row r="2543" spans="9:11" ht="12.75" hidden="1">
      <c r="I2543" s="23"/>
      <c r="K2543" s="2"/>
    </row>
    <row r="2544" spans="9:11" ht="12.75" hidden="1">
      <c r="I2544" s="23"/>
      <c r="K2544" s="2"/>
    </row>
    <row r="2545" spans="9:11" ht="12.75" hidden="1">
      <c r="I2545" s="23"/>
      <c r="K2545" s="2"/>
    </row>
    <row r="2546" spans="9:11" ht="12.75" hidden="1">
      <c r="I2546" s="23"/>
      <c r="K2546" s="2"/>
    </row>
    <row r="2547" spans="9:11" ht="12.75" hidden="1">
      <c r="I2547" s="23"/>
      <c r="K2547" s="2"/>
    </row>
    <row r="2548" spans="9:11" ht="12.75" hidden="1">
      <c r="I2548" s="23"/>
      <c r="K2548" s="2"/>
    </row>
    <row r="2549" spans="9:11" ht="12.75" hidden="1">
      <c r="I2549" s="23"/>
      <c r="K2549" s="2"/>
    </row>
    <row r="2550" spans="9:11" ht="12.75" hidden="1">
      <c r="I2550" s="23"/>
      <c r="K2550" s="2"/>
    </row>
    <row r="2551" spans="9:11" ht="12.75" hidden="1">
      <c r="I2551" s="23"/>
      <c r="K2551" s="2"/>
    </row>
    <row r="2552" spans="9:11" ht="12.75" hidden="1">
      <c r="I2552" s="23"/>
      <c r="K2552" s="2"/>
    </row>
    <row r="2553" spans="9:11" ht="12.75" hidden="1">
      <c r="I2553" s="23"/>
      <c r="K2553" s="2"/>
    </row>
    <row r="2554" spans="9:11" ht="12.75" hidden="1">
      <c r="I2554" s="23"/>
      <c r="K2554" s="2"/>
    </row>
    <row r="2555" spans="9:11" ht="12.75" hidden="1">
      <c r="I2555" s="23"/>
      <c r="K2555" s="2"/>
    </row>
    <row r="2556" spans="9:11" ht="12.75" hidden="1">
      <c r="I2556" s="23"/>
      <c r="K2556" s="2"/>
    </row>
    <row r="2557" spans="9:11" ht="12.75" hidden="1">
      <c r="I2557" s="23"/>
      <c r="K2557" s="2"/>
    </row>
    <row r="2558" spans="9:11" ht="12.75" hidden="1">
      <c r="I2558" s="23"/>
      <c r="K2558" s="2"/>
    </row>
    <row r="2559" spans="9:11" ht="12.75" hidden="1">
      <c r="I2559" s="23"/>
      <c r="K2559" s="2"/>
    </row>
    <row r="2560" spans="9:11" ht="12.75" hidden="1">
      <c r="I2560" s="23"/>
      <c r="K2560" s="2"/>
    </row>
    <row r="2561" spans="9:11" ht="12.75" hidden="1">
      <c r="I2561" s="23"/>
      <c r="K2561" s="2"/>
    </row>
    <row r="2562" spans="9:11" ht="12.75" hidden="1">
      <c r="I2562" s="23"/>
      <c r="K2562" s="2"/>
    </row>
    <row r="2563" spans="9:11" ht="12.75" hidden="1">
      <c r="I2563" s="23"/>
      <c r="K2563" s="2"/>
    </row>
    <row r="2564" spans="9:11" ht="12.75" hidden="1">
      <c r="I2564" s="23"/>
      <c r="K2564" s="2"/>
    </row>
    <row r="2565" spans="9:11" ht="12.75" hidden="1">
      <c r="I2565" s="23"/>
      <c r="K2565" s="2"/>
    </row>
    <row r="2566" spans="9:11" ht="12.75" hidden="1">
      <c r="I2566" s="23"/>
      <c r="K2566" s="2"/>
    </row>
    <row r="2567" spans="9:11" ht="12.75" hidden="1">
      <c r="I2567" s="23"/>
      <c r="K2567" s="2"/>
    </row>
    <row r="2568" spans="9:11" ht="12.75" hidden="1">
      <c r="I2568" s="23"/>
      <c r="K2568" s="2"/>
    </row>
    <row r="2569" spans="9:11" ht="12.75" hidden="1">
      <c r="I2569" s="23"/>
      <c r="K2569" s="2"/>
    </row>
    <row r="2570" spans="9:11" ht="12.75" hidden="1">
      <c r="I2570" s="23"/>
      <c r="K2570" s="2"/>
    </row>
    <row r="2571" spans="9:11" ht="12.75" hidden="1">
      <c r="I2571" s="23"/>
      <c r="K2571" s="2"/>
    </row>
    <row r="2572" spans="9:11" ht="12.75" hidden="1">
      <c r="I2572" s="23"/>
      <c r="K2572" s="2"/>
    </row>
    <row r="2573" spans="9:11" ht="12.75" hidden="1">
      <c r="I2573" s="23"/>
      <c r="K2573" s="2"/>
    </row>
    <row r="2574" spans="9:11" ht="12.75" hidden="1">
      <c r="I2574" s="23"/>
      <c r="K2574" s="2"/>
    </row>
    <row r="2575" spans="9:11" ht="12.75" hidden="1">
      <c r="I2575" s="23"/>
      <c r="K2575" s="2"/>
    </row>
    <row r="2576" spans="2:11" ht="12.75" hidden="1">
      <c r="B2576" s="33"/>
      <c r="C2576" s="34"/>
      <c r="D2576" s="13"/>
      <c r="E2576" s="34"/>
      <c r="G2576" s="32"/>
      <c r="I2576" s="23"/>
      <c r="K2576" s="2"/>
    </row>
    <row r="2577" spans="2:11" ht="12.75" hidden="1">
      <c r="B2577" s="35"/>
      <c r="C2577" s="13"/>
      <c r="D2577" s="13"/>
      <c r="E2577" s="36"/>
      <c r="G2577" s="37"/>
      <c r="I2577" s="23"/>
      <c r="K2577" s="2"/>
    </row>
    <row r="2578" spans="2:11" ht="12.75" hidden="1">
      <c r="B2578" s="30"/>
      <c r="C2578" s="13"/>
      <c r="D2578" s="13"/>
      <c r="E2578" s="13"/>
      <c r="G2578" s="31"/>
      <c r="I2578" s="23"/>
      <c r="K2578" s="2"/>
    </row>
    <row r="2579" spans="1:11" s="16" customFormat="1" ht="12.75" hidden="1">
      <c r="A2579" s="13"/>
      <c r="B2579" s="30"/>
      <c r="C2579" s="13"/>
      <c r="D2579" s="13"/>
      <c r="E2579" s="13"/>
      <c r="F2579" s="28"/>
      <c r="G2579" s="31"/>
      <c r="H2579" s="5"/>
      <c r="I2579" s="42"/>
      <c r="K2579" s="43"/>
    </row>
    <row r="2580" spans="3:11" ht="12.75" hidden="1">
      <c r="C2580" s="13"/>
      <c r="D2580" s="13"/>
      <c r="I2580" s="23"/>
      <c r="K2580" s="2"/>
    </row>
    <row r="2581" spans="9:11" ht="12.75" hidden="1">
      <c r="I2581" s="23"/>
      <c r="K2581" s="2"/>
    </row>
    <row r="2582" spans="9:11" ht="12.75" hidden="1">
      <c r="I2582" s="23"/>
      <c r="K2582" s="2"/>
    </row>
    <row r="2583" spans="2:12" ht="12.75" hidden="1">
      <c r="B2583" s="38"/>
      <c r="C2583" s="39"/>
      <c r="D2583" s="39"/>
      <c r="E2583" s="39"/>
      <c r="G2583" s="40"/>
      <c r="I2583" s="23"/>
      <c r="J2583" s="38"/>
      <c r="K2583" s="38"/>
      <c r="L2583" s="41"/>
    </row>
    <row r="2584" spans="9:11" ht="12.75" hidden="1">
      <c r="I2584" s="23"/>
      <c r="K2584" s="2"/>
    </row>
    <row r="2585" spans="9:11" ht="12.75" hidden="1">
      <c r="I2585" s="23"/>
      <c r="K2585" s="2"/>
    </row>
    <row r="2586" spans="9:11" ht="12.75" hidden="1">
      <c r="I2586" s="23"/>
      <c r="K2586" s="2"/>
    </row>
    <row r="2587" spans="9:11" ht="12.75" hidden="1">
      <c r="I2587" s="23"/>
      <c r="K2587" s="2"/>
    </row>
    <row r="2588" spans="9:11" ht="12.75" hidden="1">
      <c r="I2588" s="23"/>
      <c r="K2588" s="2"/>
    </row>
    <row r="2589" spans="9:11" ht="12.75" hidden="1">
      <c r="I2589" s="23"/>
      <c r="K2589" s="2"/>
    </row>
    <row r="2590" spans="9:11" ht="12.75" hidden="1">
      <c r="I2590" s="23"/>
      <c r="K2590" s="2"/>
    </row>
    <row r="2591" spans="9:11" ht="12.75" hidden="1">
      <c r="I2591" s="23"/>
      <c r="K2591" s="2"/>
    </row>
    <row r="2592" spans="8:11" ht="12.75" hidden="1">
      <c r="H2592" s="5">
        <f aca="true" t="shared" si="152" ref="H2592:H2655">H2591-B2592</f>
        <v>0</v>
      </c>
      <c r="I2592" s="23">
        <f aca="true" t="shared" si="153" ref="I2592:I2655">+B2592/K2592</f>
        <v>0</v>
      </c>
      <c r="K2592" s="2">
        <v>500</v>
      </c>
    </row>
    <row r="2593" spans="8:11" ht="12.75" hidden="1">
      <c r="H2593" s="5">
        <f t="shared" si="152"/>
        <v>0</v>
      </c>
      <c r="I2593" s="23">
        <f t="shared" si="153"/>
        <v>0</v>
      </c>
      <c r="K2593" s="2">
        <v>500</v>
      </c>
    </row>
    <row r="2594" spans="8:11" ht="12.75" hidden="1">
      <c r="H2594" s="5">
        <f t="shared" si="152"/>
        <v>0</v>
      </c>
      <c r="I2594" s="23">
        <f t="shared" si="153"/>
        <v>0</v>
      </c>
      <c r="K2594" s="2">
        <v>500</v>
      </c>
    </row>
    <row r="2595" spans="8:11" ht="12.75" hidden="1">
      <c r="H2595" s="5">
        <f t="shared" si="152"/>
        <v>0</v>
      </c>
      <c r="I2595" s="23">
        <f t="shared" si="153"/>
        <v>0</v>
      </c>
      <c r="K2595" s="2">
        <v>500</v>
      </c>
    </row>
    <row r="2596" spans="8:11" ht="12.75" hidden="1">
      <c r="H2596" s="5">
        <f t="shared" si="152"/>
        <v>0</v>
      </c>
      <c r="I2596" s="23">
        <f t="shared" si="153"/>
        <v>0</v>
      </c>
      <c r="K2596" s="2">
        <v>500</v>
      </c>
    </row>
    <row r="2597" spans="8:11" ht="12.75" hidden="1">
      <c r="H2597" s="5">
        <f t="shared" si="152"/>
        <v>0</v>
      </c>
      <c r="I2597" s="23">
        <f t="shared" si="153"/>
        <v>0</v>
      </c>
      <c r="K2597" s="2">
        <v>500</v>
      </c>
    </row>
    <row r="2598" spans="8:11" ht="12.75" hidden="1">
      <c r="H2598" s="5">
        <f t="shared" si="152"/>
        <v>0</v>
      </c>
      <c r="I2598" s="23">
        <f t="shared" si="153"/>
        <v>0</v>
      </c>
      <c r="K2598" s="2">
        <v>500</v>
      </c>
    </row>
    <row r="2599" spans="8:11" ht="12.75" hidden="1">
      <c r="H2599" s="5">
        <f t="shared" si="152"/>
        <v>0</v>
      </c>
      <c r="I2599" s="23">
        <f t="shared" si="153"/>
        <v>0</v>
      </c>
      <c r="K2599" s="2">
        <v>500</v>
      </c>
    </row>
    <row r="2600" spans="8:11" ht="12.75" hidden="1">
      <c r="H2600" s="5">
        <f t="shared" si="152"/>
        <v>0</v>
      </c>
      <c r="I2600" s="23">
        <f t="shared" si="153"/>
        <v>0</v>
      </c>
      <c r="K2600" s="2">
        <v>500</v>
      </c>
    </row>
    <row r="2601" spans="8:11" ht="12.75" hidden="1">
      <c r="H2601" s="5">
        <f t="shared" si="152"/>
        <v>0</v>
      </c>
      <c r="I2601" s="23">
        <f t="shared" si="153"/>
        <v>0</v>
      </c>
      <c r="K2601" s="2">
        <v>500</v>
      </c>
    </row>
    <row r="2602" spans="8:11" ht="12.75" hidden="1">
      <c r="H2602" s="5">
        <f t="shared" si="152"/>
        <v>0</v>
      </c>
      <c r="I2602" s="23">
        <f t="shared" si="153"/>
        <v>0</v>
      </c>
      <c r="K2602" s="2">
        <v>500</v>
      </c>
    </row>
    <row r="2603" spans="8:11" ht="12.75" hidden="1">
      <c r="H2603" s="5">
        <f t="shared" si="152"/>
        <v>0</v>
      </c>
      <c r="I2603" s="23">
        <f t="shared" si="153"/>
        <v>0</v>
      </c>
      <c r="K2603" s="2">
        <v>500</v>
      </c>
    </row>
    <row r="2604" spans="8:11" ht="12.75" hidden="1">
      <c r="H2604" s="5">
        <f t="shared" si="152"/>
        <v>0</v>
      </c>
      <c r="I2604" s="23">
        <f t="shared" si="153"/>
        <v>0</v>
      </c>
      <c r="K2604" s="2">
        <v>500</v>
      </c>
    </row>
    <row r="2605" spans="8:11" ht="12.75" hidden="1">
      <c r="H2605" s="5">
        <f t="shared" si="152"/>
        <v>0</v>
      </c>
      <c r="I2605" s="23">
        <f t="shared" si="153"/>
        <v>0</v>
      </c>
      <c r="K2605" s="2">
        <v>500</v>
      </c>
    </row>
    <row r="2606" spans="8:11" ht="12.75" hidden="1">
      <c r="H2606" s="5">
        <f t="shared" si="152"/>
        <v>0</v>
      </c>
      <c r="I2606" s="23">
        <f t="shared" si="153"/>
        <v>0</v>
      </c>
      <c r="K2606" s="2">
        <v>500</v>
      </c>
    </row>
    <row r="2607" spans="8:11" ht="12.75" hidden="1">
      <c r="H2607" s="5">
        <f t="shared" si="152"/>
        <v>0</v>
      </c>
      <c r="I2607" s="23">
        <f t="shared" si="153"/>
        <v>0</v>
      </c>
      <c r="K2607" s="2">
        <v>500</v>
      </c>
    </row>
    <row r="2608" spans="8:11" ht="12.75" hidden="1">
      <c r="H2608" s="5">
        <f t="shared" si="152"/>
        <v>0</v>
      </c>
      <c r="I2608" s="23">
        <f t="shared" si="153"/>
        <v>0</v>
      </c>
      <c r="K2608" s="2">
        <v>500</v>
      </c>
    </row>
    <row r="2609" spans="8:11" ht="12.75" hidden="1">
      <c r="H2609" s="5">
        <f t="shared" si="152"/>
        <v>0</v>
      </c>
      <c r="I2609" s="23">
        <f t="shared" si="153"/>
        <v>0</v>
      </c>
      <c r="K2609" s="2">
        <v>500</v>
      </c>
    </row>
    <row r="2610" spans="8:11" ht="12.75" hidden="1">
      <c r="H2610" s="5">
        <f t="shared" si="152"/>
        <v>0</v>
      </c>
      <c r="I2610" s="23">
        <f t="shared" si="153"/>
        <v>0</v>
      </c>
      <c r="K2610" s="2">
        <v>500</v>
      </c>
    </row>
    <row r="2611" spans="8:11" ht="12.75" hidden="1">
      <c r="H2611" s="5">
        <f t="shared" si="152"/>
        <v>0</v>
      </c>
      <c r="I2611" s="23">
        <f t="shared" si="153"/>
        <v>0</v>
      </c>
      <c r="K2611" s="2">
        <v>500</v>
      </c>
    </row>
    <row r="2612" spans="8:11" ht="12.75" hidden="1">
      <c r="H2612" s="5">
        <f t="shared" si="152"/>
        <v>0</v>
      </c>
      <c r="I2612" s="23">
        <f t="shared" si="153"/>
        <v>0</v>
      </c>
      <c r="K2612" s="2">
        <v>500</v>
      </c>
    </row>
    <row r="2613" spans="8:11" ht="12.75" hidden="1">
      <c r="H2613" s="5">
        <f t="shared" si="152"/>
        <v>0</v>
      </c>
      <c r="I2613" s="23">
        <f t="shared" si="153"/>
        <v>0</v>
      </c>
      <c r="K2613" s="2">
        <v>500</v>
      </c>
    </row>
    <row r="2614" spans="8:11" ht="12.75" hidden="1">
      <c r="H2614" s="5">
        <f t="shared" si="152"/>
        <v>0</v>
      </c>
      <c r="I2614" s="23">
        <f t="shared" si="153"/>
        <v>0</v>
      </c>
      <c r="K2614" s="2">
        <v>500</v>
      </c>
    </row>
    <row r="2615" spans="8:11" ht="12.75" hidden="1">
      <c r="H2615" s="5">
        <f t="shared" si="152"/>
        <v>0</v>
      </c>
      <c r="I2615" s="23">
        <f t="shared" si="153"/>
        <v>0</v>
      </c>
      <c r="K2615" s="2">
        <v>500</v>
      </c>
    </row>
    <row r="2616" spans="8:11" ht="12.75" hidden="1">
      <c r="H2616" s="5">
        <f t="shared" si="152"/>
        <v>0</v>
      </c>
      <c r="I2616" s="23">
        <f t="shared" si="153"/>
        <v>0</v>
      </c>
      <c r="K2616" s="2">
        <v>500</v>
      </c>
    </row>
    <row r="2617" spans="8:11" ht="12.75" hidden="1">
      <c r="H2617" s="5">
        <f t="shared" si="152"/>
        <v>0</v>
      </c>
      <c r="I2617" s="23">
        <f t="shared" si="153"/>
        <v>0</v>
      </c>
      <c r="K2617" s="2">
        <v>500</v>
      </c>
    </row>
    <row r="2618" spans="8:11" ht="12.75" hidden="1">
      <c r="H2618" s="5">
        <f t="shared" si="152"/>
        <v>0</v>
      </c>
      <c r="I2618" s="23">
        <f t="shared" si="153"/>
        <v>0</v>
      </c>
      <c r="K2618" s="2">
        <v>500</v>
      </c>
    </row>
    <row r="2619" spans="8:11" ht="12.75" hidden="1">
      <c r="H2619" s="5">
        <f t="shared" si="152"/>
        <v>0</v>
      </c>
      <c r="I2619" s="23">
        <f t="shared" si="153"/>
        <v>0</v>
      </c>
      <c r="K2619" s="2">
        <v>500</v>
      </c>
    </row>
    <row r="2620" spans="8:11" ht="12.75" hidden="1">
      <c r="H2620" s="5">
        <f t="shared" si="152"/>
        <v>0</v>
      </c>
      <c r="I2620" s="23">
        <f t="shared" si="153"/>
        <v>0</v>
      </c>
      <c r="K2620" s="2">
        <v>500</v>
      </c>
    </row>
    <row r="2621" spans="8:11" ht="12.75" hidden="1">
      <c r="H2621" s="5">
        <f t="shared" si="152"/>
        <v>0</v>
      </c>
      <c r="I2621" s="23">
        <f t="shared" si="153"/>
        <v>0</v>
      </c>
      <c r="K2621" s="2">
        <v>500</v>
      </c>
    </row>
    <row r="2622" spans="8:11" ht="12.75" hidden="1">
      <c r="H2622" s="5">
        <f t="shared" si="152"/>
        <v>0</v>
      </c>
      <c r="I2622" s="23">
        <f t="shared" si="153"/>
        <v>0</v>
      </c>
      <c r="K2622" s="2">
        <v>500</v>
      </c>
    </row>
    <row r="2623" spans="8:11" ht="12.75" hidden="1">
      <c r="H2623" s="5">
        <f t="shared" si="152"/>
        <v>0</v>
      </c>
      <c r="I2623" s="23">
        <f t="shared" si="153"/>
        <v>0</v>
      </c>
      <c r="K2623" s="2">
        <v>500</v>
      </c>
    </row>
    <row r="2624" spans="8:11" ht="12.75" hidden="1">
      <c r="H2624" s="5">
        <f t="shared" si="152"/>
        <v>0</v>
      </c>
      <c r="I2624" s="23">
        <f t="shared" si="153"/>
        <v>0</v>
      </c>
      <c r="K2624" s="2">
        <v>500</v>
      </c>
    </row>
    <row r="2625" spans="8:11" ht="12.75" hidden="1">
      <c r="H2625" s="5">
        <f t="shared" si="152"/>
        <v>0</v>
      </c>
      <c r="I2625" s="23">
        <f t="shared" si="153"/>
        <v>0</v>
      </c>
      <c r="K2625" s="2">
        <v>500</v>
      </c>
    </row>
    <row r="2626" spans="8:11" ht="12.75" hidden="1">
      <c r="H2626" s="5">
        <f t="shared" si="152"/>
        <v>0</v>
      </c>
      <c r="I2626" s="23">
        <f t="shared" si="153"/>
        <v>0</v>
      </c>
      <c r="K2626" s="2">
        <v>500</v>
      </c>
    </row>
    <row r="2627" spans="8:11" ht="12.75" hidden="1">
      <c r="H2627" s="5">
        <f t="shared" si="152"/>
        <v>0</v>
      </c>
      <c r="I2627" s="23">
        <f t="shared" si="153"/>
        <v>0</v>
      </c>
      <c r="K2627" s="2">
        <v>500</v>
      </c>
    </row>
    <row r="2628" spans="8:11" ht="12.75" hidden="1">
      <c r="H2628" s="5">
        <f t="shared" si="152"/>
        <v>0</v>
      </c>
      <c r="I2628" s="23">
        <f t="shared" si="153"/>
        <v>0</v>
      </c>
      <c r="K2628" s="2">
        <v>500</v>
      </c>
    </row>
    <row r="2629" spans="8:11" ht="12.75" hidden="1">
      <c r="H2629" s="5">
        <f t="shared" si="152"/>
        <v>0</v>
      </c>
      <c r="I2629" s="23">
        <f t="shared" si="153"/>
        <v>0</v>
      </c>
      <c r="K2629" s="2">
        <v>500</v>
      </c>
    </row>
    <row r="2630" spans="8:11" ht="12.75" hidden="1">
      <c r="H2630" s="5">
        <f t="shared" si="152"/>
        <v>0</v>
      </c>
      <c r="I2630" s="23">
        <f t="shared" si="153"/>
        <v>0</v>
      </c>
      <c r="K2630" s="2">
        <v>500</v>
      </c>
    </row>
    <row r="2631" spans="8:11" ht="12.75" hidden="1">
      <c r="H2631" s="5">
        <f t="shared" si="152"/>
        <v>0</v>
      </c>
      <c r="I2631" s="23">
        <f t="shared" si="153"/>
        <v>0</v>
      </c>
      <c r="K2631" s="2">
        <v>500</v>
      </c>
    </row>
    <row r="2632" spans="8:11" ht="12.75" hidden="1">
      <c r="H2632" s="5">
        <f t="shared" si="152"/>
        <v>0</v>
      </c>
      <c r="I2632" s="23">
        <f t="shared" si="153"/>
        <v>0</v>
      </c>
      <c r="K2632" s="2">
        <v>500</v>
      </c>
    </row>
    <row r="2633" spans="8:11" ht="12.75" hidden="1">
      <c r="H2633" s="5">
        <f t="shared" si="152"/>
        <v>0</v>
      </c>
      <c r="I2633" s="23">
        <f t="shared" si="153"/>
        <v>0</v>
      </c>
      <c r="K2633" s="2">
        <v>500</v>
      </c>
    </row>
    <row r="2634" spans="8:11" ht="12.75" hidden="1">
      <c r="H2634" s="5">
        <f t="shared" si="152"/>
        <v>0</v>
      </c>
      <c r="I2634" s="23">
        <f t="shared" si="153"/>
        <v>0</v>
      </c>
      <c r="K2634" s="2">
        <v>500</v>
      </c>
    </row>
    <row r="2635" spans="8:11" ht="12.75" hidden="1">
      <c r="H2635" s="5">
        <f t="shared" si="152"/>
        <v>0</v>
      </c>
      <c r="I2635" s="23">
        <f t="shared" si="153"/>
        <v>0</v>
      </c>
      <c r="K2635" s="2">
        <v>500</v>
      </c>
    </row>
    <row r="2636" spans="8:11" ht="12.75" hidden="1">
      <c r="H2636" s="5">
        <f t="shared" si="152"/>
        <v>0</v>
      </c>
      <c r="I2636" s="23">
        <f t="shared" si="153"/>
        <v>0</v>
      </c>
      <c r="K2636" s="2">
        <v>500</v>
      </c>
    </row>
    <row r="2637" spans="8:11" ht="12.75" hidden="1">
      <c r="H2637" s="5">
        <f t="shared" si="152"/>
        <v>0</v>
      </c>
      <c r="I2637" s="23">
        <f t="shared" si="153"/>
        <v>0</v>
      </c>
      <c r="K2637" s="2">
        <v>500</v>
      </c>
    </row>
    <row r="2638" spans="8:11" ht="12.75" hidden="1">
      <c r="H2638" s="5">
        <f t="shared" si="152"/>
        <v>0</v>
      </c>
      <c r="I2638" s="23">
        <f t="shared" si="153"/>
        <v>0</v>
      </c>
      <c r="K2638" s="2">
        <v>500</v>
      </c>
    </row>
    <row r="2639" spans="8:11" ht="12.75" hidden="1">
      <c r="H2639" s="5">
        <f t="shared" si="152"/>
        <v>0</v>
      </c>
      <c r="I2639" s="23">
        <f t="shared" si="153"/>
        <v>0</v>
      </c>
      <c r="K2639" s="2">
        <v>500</v>
      </c>
    </row>
    <row r="2640" spans="8:11" ht="12.75" hidden="1">
      <c r="H2640" s="5">
        <f t="shared" si="152"/>
        <v>0</v>
      </c>
      <c r="I2640" s="23">
        <f t="shared" si="153"/>
        <v>0</v>
      </c>
      <c r="K2640" s="2">
        <v>500</v>
      </c>
    </row>
    <row r="2641" spans="8:11" ht="12.75" hidden="1">
      <c r="H2641" s="5">
        <f t="shared" si="152"/>
        <v>0</v>
      </c>
      <c r="I2641" s="23">
        <f t="shared" si="153"/>
        <v>0</v>
      </c>
      <c r="K2641" s="2">
        <v>500</v>
      </c>
    </row>
    <row r="2642" spans="8:11" ht="12.75" hidden="1">
      <c r="H2642" s="5">
        <f t="shared" si="152"/>
        <v>0</v>
      </c>
      <c r="I2642" s="23">
        <f t="shared" si="153"/>
        <v>0</v>
      </c>
      <c r="K2642" s="2">
        <v>500</v>
      </c>
    </row>
    <row r="2643" spans="8:11" ht="12.75" hidden="1">
      <c r="H2643" s="5">
        <f t="shared" si="152"/>
        <v>0</v>
      </c>
      <c r="I2643" s="23">
        <f t="shared" si="153"/>
        <v>0</v>
      </c>
      <c r="K2643" s="2">
        <v>500</v>
      </c>
    </row>
    <row r="2644" spans="8:11" ht="12.75" hidden="1">
      <c r="H2644" s="5">
        <f t="shared" si="152"/>
        <v>0</v>
      </c>
      <c r="I2644" s="23">
        <f t="shared" si="153"/>
        <v>0</v>
      </c>
      <c r="K2644" s="2">
        <v>500</v>
      </c>
    </row>
    <row r="2645" spans="8:11" ht="12.75" hidden="1">
      <c r="H2645" s="5">
        <f t="shared" si="152"/>
        <v>0</v>
      </c>
      <c r="I2645" s="23">
        <f t="shared" si="153"/>
        <v>0</v>
      </c>
      <c r="K2645" s="2">
        <v>500</v>
      </c>
    </row>
    <row r="2646" spans="8:11" ht="12.75" hidden="1">
      <c r="H2646" s="5">
        <f t="shared" si="152"/>
        <v>0</v>
      </c>
      <c r="I2646" s="23">
        <f t="shared" si="153"/>
        <v>0</v>
      </c>
      <c r="K2646" s="2">
        <v>500</v>
      </c>
    </row>
    <row r="2647" spans="8:11" ht="12.75" hidden="1">
      <c r="H2647" s="5">
        <f t="shared" si="152"/>
        <v>0</v>
      </c>
      <c r="I2647" s="23">
        <f t="shared" si="153"/>
        <v>0</v>
      </c>
      <c r="K2647" s="2">
        <v>500</v>
      </c>
    </row>
    <row r="2648" spans="8:11" ht="12.75" hidden="1">
      <c r="H2648" s="5">
        <f t="shared" si="152"/>
        <v>0</v>
      </c>
      <c r="I2648" s="23">
        <f t="shared" si="153"/>
        <v>0</v>
      </c>
      <c r="K2648" s="2">
        <v>500</v>
      </c>
    </row>
    <row r="2649" spans="8:11" ht="12.75" hidden="1">
      <c r="H2649" s="5">
        <f t="shared" si="152"/>
        <v>0</v>
      </c>
      <c r="I2649" s="23">
        <f t="shared" si="153"/>
        <v>0</v>
      </c>
      <c r="K2649" s="2">
        <v>500</v>
      </c>
    </row>
    <row r="2650" spans="8:11" ht="12.75" hidden="1">
      <c r="H2650" s="5">
        <f t="shared" si="152"/>
        <v>0</v>
      </c>
      <c r="I2650" s="23">
        <f t="shared" si="153"/>
        <v>0</v>
      </c>
      <c r="K2650" s="2">
        <v>500</v>
      </c>
    </row>
    <row r="2651" spans="8:11" ht="12.75" hidden="1">
      <c r="H2651" s="5">
        <f t="shared" si="152"/>
        <v>0</v>
      </c>
      <c r="I2651" s="23">
        <f t="shared" si="153"/>
        <v>0</v>
      </c>
      <c r="K2651" s="2">
        <v>500</v>
      </c>
    </row>
    <row r="2652" spans="8:11" ht="12.75" hidden="1">
      <c r="H2652" s="5">
        <f t="shared" si="152"/>
        <v>0</v>
      </c>
      <c r="I2652" s="23">
        <f t="shared" si="153"/>
        <v>0</v>
      </c>
      <c r="K2652" s="2">
        <v>500</v>
      </c>
    </row>
    <row r="2653" spans="8:11" ht="12.75" hidden="1">
      <c r="H2653" s="5">
        <f t="shared" si="152"/>
        <v>0</v>
      </c>
      <c r="I2653" s="23">
        <f t="shared" si="153"/>
        <v>0</v>
      </c>
      <c r="K2653" s="2">
        <v>500</v>
      </c>
    </row>
    <row r="2654" spans="8:11" ht="12.75" hidden="1">
      <c r="H2654" s="5">
        <f t="shared" si="152"/>
        <v>0</v>
      </c>
      <c r="I2654" s="23">
        <f t="shared" si="153"/>
        <v>0</v>
      </c>
      <c r="K2654" s="2">
        <v>500</v>
      </c>
    </row>
    <row r="2655" spans="8:11" ht="12.75" hidden="1">
      <c r="H2655" s="5">
        <f t="shared" si="152"/>
        <v>0</v>
      </c>
      <c r="I2655" s="23">
        <f t="shared" si="153"/>
        <v>0</v>
      </c>
      <c r="K2655" s="2">
        <v>500</v>
      </c>
    </row>
    <row r="2656" spans="8:11" ht="12.75" hidden="1">
      <c r="H2656" s="5">
        <f aca="true" t="shared" si="154" ref="H2656:H2719">H2655-B2656</f>
        <v>0</v>
      </c>
      <c r="I2656" s="23">
        <f aca="true" t="shared" si="155" ref="I2656:I2719">+B2656/K2656</f>
        <v>0</v>
      </c>
      <c r="K2656" s="2">
        <v>500</v>
      </c>
    </row>
    <row r="2657" spans="8:11" ht="12.75" hidden="1">
      <c r="H2657" s="5">
        <f t="shared" si="154"/>
        <v>0</v>
      </c>
      <c r="I2657" s="23">
        <f t="shared" si="155"/>
        <v>0</v>
      </c>
      <c r="K2657" s="2">
        <v>500</v>
      </c>
    </row>
    <row r="2658" spans="8:11" ht="12.75" hidden="1">
      <c r="H2658" s="5">
        <f t="shared" si="154"/>
        <v>0</v>
      </c>
      <c r="I2658" s="23">
        <f t="shared" si="155"/>
        <v>0</v>
      </c>
      <c r="K2658" s="2">
        <v>500</v>
      </c>
    </row>
    <row r="2659" spans="8:11" ht="12.75" hidden="1">
      <c r="H2659" s="5">
        <f t="shared" si="154"/>
        <v>0</v>
      </c>
      <c r="I2659" s="23">
        <f t="shared" si="155"/>
        <v>0</v>
      </c>
      <c r="K2659" s="2">
        <v>500</v>
      </c>
    </row>
    <row r="2660" spans="8:11" ht="12.75" hidden="1">
      <c r="H2660" s="5">
        <f t="shared" si="154"/>
        <v>0</v>
      </c>
      <c r="I2660" s="23">
        <f t="shared" si="155"/>
        <v>0</v>
      </c>
      <c r="K2660" s="2">
        <v>500</v>
      </c>
    </row>
    <row r="2661" spans="8:11" ht="12.75" hidden="1">
      <c r="H2661" s="5">
        <f t="shared" si="154"/>
        <v>0</v>
      </c>
      <c r="I2661" s="23">
        <f t="shared" si="155"/>
        <v>0</v>
      </c>
      <c r="K2661" s="2">
        <v>500</v>
      </c>
    </row>
    <row r="2662" spans="8:11" ht="12.75" hidden="1">
      <c r="H2662" s="5">
        <f t="shared" si="154"/>
        <v>0</v>
      </c>
      <c r="I2662" s="23">
        <f t="shared" si="155"/>
        <v>0</v>
      </c>
      <c r="K2662" s="2">
        <v>500</v>
      </c>
    </row>
    <row r="2663" spans="2:11" ht="12.75" hidden="1">
      <c r="B2663" s="56"/>
      <c r="H2663" s="5">
        <f t="shared" si="154"/>
        <v>0</v>
      </c>
      <c r="I2663" s="23">
        <f t="shared" si="155"/>
        <v>0</v>
      </c>
      <c r="K2663" s="2">
        <v>500</v>
      </c>
    </row>
    <row r="2664" spans="8:11" ht="12.75" hidden="1">
      <c r="H2664" s="5">
        <f t="shared" si="154"/>
        <v>0</v>
      </c>
      <c r="I2664" s="23">
        <f t="shared" si="155"/>
        <v>0</v>
      </c>
      <c r="K2664" s="2">
        <v>500</v>
      </c>
    </row>
    <row r="2665" spans="8:11" ht="12.75" hidden="1">
      <c r="H2665" s="5">
        <f t="shared" si="154"/>
        <v>0</v>
      </c>
      <c r="I2665" s="23">
        <f t="shared" si="155"/>
        <v>0</v>
      </c>
      <c r="K2665" s="2">
        <v>500</v>
      </c>
    </row>
    <row r="2666" spans="8:11" ht="12.75" hidden="1">
      <c r="H2666" s="5">
        <f t="shared" si="154"/>
        <v>0</v>
      </c>
      <c r="I2666" s="23">
        <f t="shared" si="155"/>
        <v>0</v>
      </c>
      <c r="K2666" s="2">
        <v>500</v>
      </c>
    </row>
    <row r="2667" spans="8:11" ht="12.75" hidden="1">
      <c r="H2667" s="5">
        <f t="shared" si="154"/>
        <v>0</v>
      </c>
      <c r="I2667" s="23">
        <f t="shared" si="155"/>
        <v>0</v>
      </c>
      <c r="K2667" s="2">
        <v>500</v>
      </c>
    </row>
    <row r="2668" spans="2:11" ht="12.75" hidden="1">
      <c r="B2668" s="6"/>
      <c r="H2668" s="5">
        <f t="shared" si="154"/>
        <v>0</v>
      </c>
      <c r="I2668" s="23">
        <f t="shared" si="155"/>
        <v>0</v>
      </c>
      <c r="K2668" s="2">
        <v>500</v>
      </c>
    </row>
    <row r="2669" spans="3:11" ht="12.75" hidden="1">
      <c r="C2669" s="64"/>
      <c r="H2669" s="5">
        <f t="shared" si="154"/>
        <v>0</v>
      </c>
      <c r="I2669" s="23">
        <f t="shared" si="155"/>
        <v>0</v>
      </c>
      <c r="K2669" s="2">
        <v>500</v>
      </c>
    </row>
    <row r="2670" spans="8:11" ht="12.75" hidden="1">
      <c r="H2670" s="5">
        <f t="shared" si="154"/>
        <v>0</v>
      </c>
      <c r="I2670" s="23">
        <f t="shared" si="155"/>
        <v>0</v>
      </c>
      <c r="K2670" s="2">
        <v>500</v>
      </c>
    </row>
    <row r="2671" spans="2:11" ht="12.75" hidden="1">
      <c r="B2671" s="7"/>
      <c r="H2671" s="5">
        <f t="shared" si="154"/>
        <v>0</v>
      </c>
      <c r="I2671" s="23">
        <f t="shared" si="155"/>
        <v>0</v>
      </c>
      <c r="K2671" s="2">
        <v>500</v>
      </c>
    </row>
    <row r="2672" spans="8:11" ht="12.75" hidden="1">
      <c r="H2672" s="5">
        <f t="shared" si="154"/>
        <v>0</v>
      </c>
      <c r="I2672" s="23">
        <f t="shared" si="155"/>
        <v>0</v>
      </c>
      <c r="K2672" s="2">
        <v>500</v>
      </c>
    </row>
    <row r="2673" spans="8:11" ht="12.75" hidden="1">
      <c r="H2673" s="5">
        <f t="shared" si="154"/>
        <v>0</v>
      </c>
      <c r="I2673" s="23">
        <f t="shared" si="155"/>
        <v>0</v>
      </c>
      <c r="K2673" s="2">
        <v>500</v>
      </c>
    </row>
    <row r="2674" spans="8:11" ht="12.75" hidden="1">
      <c r="H2674" s="5">
        <f t="shared" si="154"/>
        <v>0</v>
      </c>
      <c r="I2674" s="23">
        <f t="shared" si="155"/>
        <v>0</v>
      </c>
      <c r="K2674" s="2">
        <v>500</v>
      </c>
    </row>
    <row r="2675" spans="8:11" ht="12.75" hidden="1">
      <c r="H2675" s="5">
        <f t="shared" si="154"/>
        <v>0</v>
      </c>
      <c r="I2675" s="23">
        <f t="shared" si="155"/>
        <v>0</v>
      </c>
      <c r="K2675" s="2">
        <v>500</v>
      </c>
    </row>
    <row r="2676" spans="8:11" ht="12.75" hidden="1">
      <c r="H2676" s="5">
        <f t="shared" si="154"/>
        <v>0</v>
      </c>
      <c r="I2676" s="23">
        <f t="shared" si="155"/>
        <v>0</v>
      </c>
      <c r="K2676" s="2">
        <v>500</v>
      </c>
    </row>
    <row r="2677" spans="8:11" ht="12.75" hidden="1">
      <c r="H2677" s="5">
        <f t="shared" si="154"/>
        <v>0</v>
      </c>
      <c r="I2677" s="23">
        <f t="shared" si="155"/>
        <v>0</v>
      </c>
      <c r="K2677" s="2">
        <v>500</v>
      </c>
    </row>
    <row r="2678" spans="8:11" ht="12.75" hidden="1">
      <c r="H2678" s="5">
        <f t="shared" si="154"/>
        <v>0</v>
      </c>
      <c r="I2678" s="23">
        <f t="shared" si="155"/>
        <v>0</v>
      </c>
      <c r="K2678" s="2">
        <v>500</v>
      </c>
    </row>
    <row r="2679" spans="8:11" ht="12.75" hidden="1">
      <c r="H2679" s="5">
        <f t="shared" si="154"/>
        <v>0</v>
      </c>
      <c r="I2679" s="23">
        <f t="shared" si="155"/>
        <v>0</v>
      </c>
      <c r="K2679" s="2">
        <v>500</v>
      </c>
    </row>
    <row r="2680" spans="8:11" ht="12.75" hidden="1">
      <c r="H2680" s="5">
        <f t="shared" si="154"/>
        <v>0</v>
      </c>
      <c r="I2680" s="23">
        <f t="shared" si="155"/>
        <v>0</v>
      </c>
      <c r="K2680" s="2">
        <v>500</v>
      </c>
    </row>
    <row r="2681" spans="8:11" ht="12.75" hidden="1">
      <c r="H2681" s="5">
        <f t="shared" si="154"/>
        <v>0</v>
      </c>
      <c r="I2681" s="23">
        <f t="shared" si="155"/>
        <v>0</v>
      </c>
      <c r="K2681" s="2">
        <v>500</v>
      </c>
    </row>
    <row r="2682" spans="8:11" ht="12.75" hidden="1">
      <c r="H2682" s="5">
        <f t="shared" si="154"/>
        <v>0</v>
      </c>
      <c r="I2682" s="23">
        <f t="shared" si="155"/>
        <v>0</v>
      </c>
      <c r="K2682" s="2">
        <v>500</v>
      </c>
    </row>
    <row r="2683" spans="8:11" ht="12.75" hidden="1">
      <c r="H2683" s="5">
        <f t="shared" si="154"/>
        <v>0</v>
      </c>
      <c r="I2683" s="23">
        <f t="shared" si="155"/>
        <v>0</v>
      </c>
      <c r="K2683" s="2">
        <v>500</v>
      </c>
    </row>
    <row r="2684" spans="8:11" ht="12.75" hidden="1">
      <c r="H2684" s="5">
        <f t="shared" si="154"/>
        <v>0</v>
      </c>
      <c r="I2684" s="23">
        <f t="shared" si="155"/>
        <v>0</v>
      </c>
      <c r="K2684" s="2">
        <v>500</v>
      </c>
    </row>
    <row r="2685" spans="8:11" ht="12.75" hidden="1">
      <c r="H2685" s="5">
        <f t="shared" si="154"/>
        <v>0</v>
      </c>
      <c r="I2685" s="23">
        <f t="shared" si="155"/>
        <v>0</v>
      </c>
      <c r="K2685" s="2">
        <v>500</v>
      </c>
    </row>
    <row r="2686" spans="8:11" ht="12.75" hidden="1">
      <c r="H2686" s="5">
        <f t="shared" si="154"/>
        <v>0</v>
      </c>
      <c r="I2686" s="23">
        <f t="shared" si="155"/>
        <v>0</v>
      </c>
      <c r="K2686" s="2">
        <v>500</v>
      </c>
    </row>
    <row r="2687" spans="8:11" ht="12.75" hidden="1">
      <c r="H2687" s="5">
        <f t="shared" si="154"/>
        <v>0</v>
      </c>
      <c r="I2687" s="23">
        <f t="shared" si="155"/>
        <v>0</v>
      </c>
      <c r="K2687" s="2">
        <v>500</v>
      </c>
    </row>
    <row r="2688" spans="8:11" ht="12.75" hidden="1">
      <c r="H2688" s="5">
        <f t="shared" si="154"/>
        <v>0</v>
      </c>
      <c r="I2688" s="23">
        <f t="shared" si="155"/>
        <v>0</v>
      </c>
      <c r="K2688" s="2">
        <v>500</v>
      </c>
    </row>
    <row r="2689" spans="8:11" ht="12.75" hidden="1">
      <c r="H2689" s="5">
        <f t="shared" si="154"/>
        <v>0</v>
      </c>
      <c r="I2689" s="23">
        <f t="shared" si="155"/>
        <v>0</v>
      </c>
      <c r="K2689" s="2">
        <v>500</v>
      </c>
    </row>
    <row r="2690" spans="2:11" ht="12.75" hidden="1">
      <c r="B2690" s="57"/>
      <c r="H2690" s="5">
        <f t="shared" si="154"/>
        <v>0</v>
      </c>
      <c r="I2690" s="23">
        <f t="shared" si="155"/>
        <v>0</v>
      </c>
      <c r="K2690" s="2">
        <v>500</v>
      </c>
    </row>
    <row r="2691" spans="2:11" ht="12.75" hidden="1">
      <c r="B2691" s="7"/>
      <c r="H2691" s="5">
        <f t="shared" si="154"/>
        <v>0</v>
      </c>
      <c r="I2691" s="23">
        <f t="shared" si="155"/>
        <v>0</v>
      </c>
      <c r="K2691" s="2">
        <v>500</v>
      </c>
    </row>
    <row r="2692" spans="2:11" ht="12.75" hidden="1">
      <c r="B2692" s="7"/>
      <c r="H2692" s="5">
        <f t="shared" si="154"/>
        <v>0</v>
      </c>
      <c r="I2692" s="23">
        <f t="shared" si="155"/>
        <v>0</v>
      </c>
      <c r="K2692" s="2">
        <v>500</v>
      </c>
    </row>
    <row r="2693" spans="8:11" ht="12.75" hidden="1">
      <c r="H2693" s="5">
        <f t="shared" si="154"/>
        <v>0</v>
      </c>
      <c r="I2693" s="23">
        <f t="shared" si="155"/>
        <v>0</v>
      </c>
      <c r="K2693" s="2">
        <v>500</v>
      </c>
    </row>
    <row r="2694" spans="2:11" ht="12.75" hidden="1">
      <c r="B2694" s="8"/>
      <c r="H2694" s="5">
        <f t="shared" si="154"/>
        <v>0</v>
      </c>
      <c r="I2694" s="23">
        <f t="shared" si="155"/>
        <v>0</v>
      </c>
      <c r="K2694" s="2">
        <v>500</v>
      </c>
    </row>
    <row r="2695" spans="2:11" ht="12.75" hidden="1">
      <c r="B2695" s="8"/>
      <c r="H2695" s="5">
        <f t="shared" si="154"/>
        <v>0</v>
      </c>
      <c r="I2695" s="23">
        <f t="shared" si="155"/>
        <v>0</v>
      </c>
      <c r="K2695" s="2">
        <v>500</v>
      </c>
    </row>
    <row r="2696" spans="2:11" ht="12.75" hidden="1">
      <c r="B2696" s="8"/>
      <c r="H2696" s="5">
        <f t="shared" si="154"/>
        <v>0</v>
      </c>
      <c r="I2696" s="23">
        <f t="shared" si="155"/>
        <v>0</v>
      </c>
      <c r="K2696" s="2">
        <v>500</v>
      </c>
    </row>
    <row r="2697" spans="2:11" ht="12.75" hidden="1">
      <c r="B2697" s="8"/>
      <c r="H2697" s="5">
        <f t="shared" si="154"/>
        <v>0</v>
      </c>
      <c r="I2697" s="23">
        <f t="shared" si="155"/>
        <v>0</v>
      </c>
      <c r="K2697" s="2">
        <v>500</v>
      </c>
    </row>
    <row r="2698" spans="2:11" ht="12.75" hidden="1">
      <c r="B2698" s="8"/>
      <c r="H2698" s="5">
        <f t="shared" si="154"/>
        <v>0</v>
      </c>
      <c r="I2698" s="23">
        <f t="shared" si="155"/>
        <v>0</v>
      </c>
      <c r="K2698" s="2">
        <v>500</v>
      </c>
    </row>
    <row r="2699" spans="2:11" ht="12.75" hidden="1">
      <c r="B2699" s="8"/>
      <c r="H2699" s="5">
        <f t="shared" si="154"/>
        <v>0</v>
      </c>
      <c r="I2699" s="23">
        <f t="shared" si="155"/>
        <v>0</v>
      </c>
      <c r="K2699" s="2">
        <v>500</v>
      </c>
    </row>
    <row r="2700" spans="2:11" ht="12.75" hidden="1">
      <c r="B2700" s="8"/>
      <c r="H2700" s="5">
        <f t="shared" si="154"/>
        <v>0</v>
      </c>
      <c r="I2700" s="23">
        <f t="shared" si="155"/>
        <v>0</v>
      </c>
      <c r="K2700" s="2">
        <v>500</v>
      </c>
    </row>
    <row r="2701" spans="2:11" ht="12.75" hidden="1">
      <c r="B2701" s="8"/>
      <c r="H2701" s="5">
        <f t="shared" si="154"/>
        <v>0</v>
      </c>
      <c r="I2701" s="23">
        <f t="shared" si="155"/>
        <v>0</v>
      </c>
      <c r="K2701" s="2">
        <v>500</v>
      </c>
    </row>
    <row r="2702" spans="2:11" ht="12.75" hidden="1">
      <c r="B2702" s="8"/>
      <c r="H2702" s="5">
        <f t="shared" si="154"/>
        <v>0</v>
      </c>
      <c r="I2702" s="23">
        <f t="shared" si="155"/>
        <v>0</v>
      </c>
      <c r="K2702" s="2">
        <v>500</v>
      </c>
    </row>
    <row r="2703" spans="2:11" ht="12.75" hidden="1">
      <c r="B2703" s="8"/>
      <c r="H2703" s="5">
        <f t="shared" si="154"/>
        <v>0</v>
      </c>
      <c r="I2703" s="23">
        <f t="shared" si="155"/>
        <v>0</v>
      </c>
      <c r="K2703" s="2">
        <v>500</v>
      </c>
    </row>
    <row r="2704" spans="2:11" ht="12.75" hidden="1">
      <c r="B2704" s="8"/>
      <c r="H2704" s="5">
        <f t="shared" si="154"/>
        <v>0</v>
      </c>
      <c r="I2704" s="23">
        <f t="shared" si="155"/>
        <v>0</v>
      </c>
      <c r="K2704" s="2">
        <v>500</v>
      </c>
    </row>
    <row r="2705" spans="2:11" ht="12.75" hidden="1">
      <c r="B2705" s="8"/>
      <c r="H2705" s="5">
        <f t="shared" si="154"/>
        <v>0</v>
      </c>
      <c r="I2705" s="23">
        <f t="shared" si="155"/>
        <v>0</v>
      </c>
      <c r="K2705" s="2">
        <v>500</v>
      </c>
    </row>
    <row r="2706" spans="8:11" ht="12.75" hidden="1">
      <c r="H2706" s="5">
        <f t="shared" si="154"/>
        <v>0</v>
      </c>
      <c r="I2706" s="23">
        <f t="shared" si="155"/>
        <v>0</v>
      </c>
      <c r="K2706" s="2">
        <v>500</v>
      </c>
    </row>
    <row r="2707" spans="8:11" ht="12.75" hidden="1">
      <c r="H2707" s="5">
        <f t="shared" si="154"/>
        <v>0</v>
      </c>
      <c r="I2707" s="23">
        <f t="shared" si="155"/>
        <v>0</v>
      </c>
      <c r="K2707" s="2">
        <v>500</v>
      </c>
    </row>
    <row r="2708" spans="8:11" ht="12.75" hidden="1">
      <c r="H2708" s="5">
        <f t="shared" si="154"/>
        <v>0</v>
      </c>
      <c r="I2708" s="23">
        <f t="shared" si="155"/>
        <v>0</v>
      </c>
      <c r="K2708" s="2">
        <v>500</v>
      </c>
    </row>
    <row r="2709" spans="8:11" ht="12.75" hidden="1">
      <c r="H2709" s="5">
        <f t="shared" si="154"/>
        <v>0</v>
      </c>
      <c r="I2709" s="23">
        <f t="shared" si="155"/>
        <v>0</v>
      </c>
      <c r="K2709" s="2">
        <v>500</v>
      </c>
    </row>
    <row r="2710" spans="8:11" ht="12.75" hidden="1">
      <c r="H2710" s="5">
        <f t="shared" si="154"/>
        <v>0</v>
      </c>
      <c r="I2710" s="23">
        <f t="shared" si="155"/>
        <v>0</v>
      </c>
      <c r="K2710" s="2">
        <v>500</v>
      </c>
    </row>
    <row r="2711" spans="8:11" ht="12.75" hidden="1">
      <c r="H2711" s="5">
        <f t="shared" si="154"/>
        <v>0</v>
      </c>
      <c r="I2711" s="23">
        <f t="shared" si="155"/>
        <v>0</v>
      </c>
      <c r="K2711" s="2">
        <v>500</v>
      </c>
    </row>
    <row r="2712" spans="8:11" ht="12.75" hidden="1">
      <c r="H2712" s="5">
        <f t="shared" si="154"/>
        <v>0</v>
      </c>
      <c r="I2712" s="23">
        <f t="shared" si="155"/>
        <v>0</v>
      </c>
      <c r="K2712" s="2">
        <v>500</v>
      </c>
    </row>
    <row r="2713" spans="8:11" ht="12.75" hidden="1">
      <c r="H2713" s="5">
        <f t="shared" si="154"/>
        <v>0</v>
      </c>
      <c r="I2713" s="23">
        <f t="shared" si="155"/>
        <v>0</v>
      </c>
      <c r="K2713" s="2">
        <v>500</v>
      </c>
    </row>
    <row r="2714" spans="8:11" ht="12.75" hidden="1">
      <c r="H2714" s="5">
        <f t="shared" si="154"/>
        <v>0</v>
      </c>
      <c r="I2714" s="23">
        <f t="shared" si="155"/>
        <v>0</v>
      </c>
      <c r="K2714" s="2">
        <v>500</v>
      </c>
    </row>
    <row r="2715" spans="8:11" ht="12.75" hidden="1">
      <c r="H2715" s="5">
        <f t="shared" si="154"/>
        <v>0</v>
      </c>
      <c r="I2715" s="23">
        <f t="shared" si="155"/>
        <v>0</v>
      </c>
      <c r="K2715" s="2">
        <v>500</v>
      </c>
    </row>
    <row r="2716" spans="8:11" ht="12.75" hidden="1">
      <c r="H2716" s="5">
        <f t="shared" si="154"/>
        <v>0</v>
      </c>
      <c r="I2716" s="23">
        <f t="shared" si="155"/>
        <v>0</v>
      </c>
      <c r="K2716" s="2">
        <v>500</v>
      </c>
    </row>
    <row r="2717" spans="8:11" ht="12.75" hidden="1">
      <c r="H2717" s="5">
        <f t="shared" si="154"/>
        <v>0</v>
      </c>
      <c r="I2717" s="23">
        <f t="shared" si="155"/>
        <v>0</v>
      </c>
      <c r="K2717" s="2">
        <v>500</v>
      </c>
    </row>
    <row r="2718" spans="8:11" ht="12.75" hidden="1">
      <c r="H2718" s="5">
        <f t="shared" si="154"/>
        <v>0</v>
      </c>
      <c r="I2718" s="23">
        <f t="shared" si="155"/>
        <v>0</v>
      </c>
      <c r="K2718" s="2">
        <v>500</v>
      </c>
    </row>
    <row r="2719" spans="8:11" ht="12.75" hidden="1">
      <c r="H2719" s="5">
        <f t="shared" si="154"/>
        <v>0</v>
      </c>
      <c r="I2719" s="23">
        <f t="shared" si="155"/>
        <v>0</v>
      </c>
      <c r="K2719" s="2">
        <v>500</v>
      </c>
    </row>
    <row r="2720" spans="8:11" ht="12.75" hidden="1">
      <c r="H2720" s="5">
        <f aca="true" t="shared" si="156" ref="H2720:H2783">H2719-B2720</f>
        <v>0</v>
      </c>
      <c r="I2720" s="23">
        <f aca="true" t="shared" si="157" ref="I2720:I2783">+B2720/K2720</f>
        <v>0</v>
      </c>
      <c r="K2720" s="2">
        <v>500</v>
      </c>
    </row>
    <row r="2721" spans="8:11" ht="12.75" hidden="1">
      <c r="H2721" s="5">
        <f t="shared" si="156"/>
        <v>0</v>
      </c>
      <c r="I2721" s="23">
        <f t="shared" si="157"/>
        <v>0</v>
      </c>
      <c r="K2721" s="2">
        <v>500</v>
      </c>
    </row>
    <row r="2722" spans="8:11" ht="12.75" hidden="1">
      <c r="H2722" s="5">
        <f t="shared" si="156"/>
        <v>0</v>
      </c>
      <c r="I2722" s="23">
        <f t="shared" si="157"/>
        <v>0</v>
      </c>
      <c r="K2722" s="2">
        <v>500</v>
      </c>
    </row>
    <row r="2723" spans="8:11" ht="12.75" hidden="1">
      <c r="H2723" s="5">
        <f t="shared" si="156"/>
        <v>0</v>
      </c>
      <c r="I2723" s="23">
        <f t="shared" si="157"/>
        <v>0</v>
      </c>
      <c r="K2723" s="2">
        <v>500</v>
      </c>
    </row>
    <row r="2724" spans="8:11" ht="12.75" hidden="1">
      <c r="H2724" s="5">
        <f t="shared" si="156"/>
        <v>0</v>
      </c>
      <c r="I2724" s="23">
        <f t="shared" si="157"/>
        <v>0</v>
      </c>
      <c r="K2724" s="2">
        <v>500</v>
      </c>
    </row>
    <row r="2725" spans="8:11" ht="12.75" hidden="1">
      <c r="H2725" s="5">
        <f t="shared" si="156"/>
        <v>0</v>
      </c>
      <c r="I2725" s="23">
        <f t="shared" si="157"/>
        <v>0</v>
      </c>
      <c r="K2725" s="2">
        <v>500</v>
      </c>
    </row>
    <row r="2726" spans="8:11" ht="12.75" hidden="1">
      <c r="H2726" s="5">
        <f t="shared" si="156"/>
        <v>0</v>
      </c>
      <c r="I2726" s="23">
        <f t="shared" si="157"/>
        <v>0</v>
      </c>
      <c r="K2726" s="2">
        <v>500</v>
      </c>
    </row>
    <row r="2727" spans="8:11" ht="12.75" hidden="1">
      <c r="H2727" s="5">
        <f t="shared" si="156"/>
        <v>0</v>
      </c>
      <c r="I2727" s="23">
        <f t="shared" si="157"/>
        <v>0</v>
      </c>
      <c r="K2727" s="2">
        <v>500</v>
      </c>
    </row>
    <row r="2728" spans="8:11" ht="12.75" hidden="1">
      <c r="H2728" s="5">
        <f t="shared" si="156"/>
        <v>0</v>
      </c>
      <c r="I2728" s="23">
        <f t="shared" si="157"/>
        <v>0</v>
      </c>
      <c r="K2728" s="2">
        <v>500</v>
      </c>
    </row>
    <row r="2729" spans="8:11" ht="12.75" hidden="1">
      <c r="H2729" s="5">
        <f t="shared" si="156"/>
        <v>0</v>
      </c>
      <c r="I2729" s="23">
        <f t="shared" si="157"/>
        <v>0</v>
      </c>
      <c r="K2729" s="2">
        <v>500</v>
      </c>
    </row>
    <row r="2730" spans="8:11" ht="12.75" hidden="1">
      <c r="H2730" s="5">
        <f t="shared" si="156"/>
        <v>0</v>
      </c>
      <c r="I2730" s="23">
        <f t="shared" si="157"/>
        <v>0</v>
      </c>
      <c r="K2730" s="2">
        <v>500</v>
      </c>
    </row>
    <row r="2731" spans="8:11" ht="12.75" hidden="1">
      <c r="H2731" s="5">
        <f t="shared" si="156"/>
        <v>0</v>
      </c>
      <c r="I2731" s="23">
        <f t="shared" si="157"/>
        <v>0</v>
      </c>
      <c r="K2731" s="2">
        <v>500</v>
      </c>
    </row>
    <row r="2732" spans="8:11" ht="12.75" hidden="1">
      <c r="H2732" s="5">
        <f t="shared" si="156"/>
        <v>0</v>
      </c>
      <c r="I2732" s="23">
        <f t="shared" si="157"/>
        <v>0</v>
      </c>
      <c r="K2732" s="2">
        <v>500</v>
      </c>
    </row>
    <row r="2733" spans="8:11" ht="12.75" hidden="1">
      <c r="H2733" s="5">
        <f t="shared" si="156"/>
        <v>0</v>
      </c>
      <c r="I2733" s="23">
        <f t="shared" si="157"/>
        <v>0</v>
      </c>
      <c r="K2733" s="2">
        <v>500</v>
      </c>
    </row>
    <row r="2734" spans="8:11" ht="12.75" hidden="1">
      <c r="H2734" s="5">
        <f t="shared" si="156"/>
        <v>0</v>
      </c>
      <c r="I2734" s="23">
        <f t="shared" si="157"/>
        <v>0</v>
      </c>
      <c r="K2734" s="2">
        <v>500</v>
      </c>
    </row>
    <row r="2735" spans="8:11" ht="12.75" hidden="1">
      <c r="H2735" s="5">
        <f t="shared" si="156"/>
        <v>0</v>
      </c>
      <c r="I2735" s="23">
        <f t="shared" si="157"/>
        <v>0</v>
      </c>
      <c r="K2735" s="2">
        <v>500</v>
      </c>
    </row>
    <row r="2736" spans="8:11" ht="12.75" hidden="1">
      <c r="H2736" s="5">
        <f t="shared" si="156"/>
        <v>0</v>
      </c>
      <c r="I2736" s="23">
        <f t="shared" si="157"/>
        <v>0</v>
      </c>
      <c r="K2736" s="2">
        <v>500</v>
      </c>
    </row>
    <row r="2737" spans="8:11" ht="12.75" hidden="1">
      <c r="H2737" s="5">
        <f t="shared" si="156"/>
        <v>0</v>
      </c>
      <c r="I2737" s="23">
        <f t="shared" si="157"/>
        <v>0</v>
      </c>
      <c r="K2737" s="2">
        <v>500</v>
      </c>
    </row>
    <row r="2738" spans="8:11" ht="12.75" hidden="1">
      <c r="H2738" s="5">
        <f t="shared" si="156"/>
        <v>0</v>
      </c>
      <c r="I2738" s="23">
        <f t="shared" si="157"/>
        <v>0</v>
      </c>
      <c r="K2738" s="2">
        <v>500</v>
      </c>
    </row>
    <row r="2739" spans="8:11" ht="12.75" hidden="1">
      <c r="H2739" s="5">
        <f t="shared" si="156"/>
        <v>0</v>
      </c>
      <c r="I2739" s="23">
        <f t="shared" si="157"/>
        <v>0</v>
      </c>
      <c r="K2739" s="2">
        <v>500</v>
      </c>
    </row>
    <row r="2740" spans="8:11" ht="12.75" hidden="1">
      <c r="H2740" s="5">
        <f t="shared" si="156"/>
        <v>0</v>
      </c>
      <c r="I2740" s="23">
        <f t="shared" si="157"/>
        <v>0</v>
      </c>
      <c r="K2740" s="2">
        <v>500</v>
      </c>
    </row>
    <row r="2741" spans="8:11" ht="12.75" hidden="1">
      <c r="H2741" s="5">
        <f t="shared" si="156"/>
        <v>0</v>
      </c>
      <c r="I2741" s="23">
        <f t="shared" si="157"/>
        <v>0</v>
      </c>
      <c r="K2741" s="2">
        <v>500</v>
      </c>
    </row>
    <row r="2742" spans="8:11" ht="12.75" hidden="1">
      <c r="H2742" s="5">
        <f t="shared" si="156"/>
        <v>0</v>
      </c>
      <c r="I2742" s="23">
        <f t="shared" si="157"/>
        <v>0</v>
      </c>
      <c r="K2742" s="2">
        <v>500</v>
      </c>
    </row>
    <row r="2743" spans="8:11" ht="12.75" hidden="1">
      <c r="H2743" s="5">
        <f t="shared" si="156"/>
        <v>0</v>
      </c>
      <c r="I2743" s="23">
        <f t="shared" si="157"/>
        <v>0</v>
      </c>
      <c r="K2743" s="2">
        <v>500</v>
      </c>
    </row>
    <row r="2744" spans="8:11" ht="12.75" hidden="1">
      <c r="H2744" s="5">
        <f t="shared" si="156"/>
        <v>0</v>
      </c>
      <c r="I2744" s="23">
        <f t="shared" si="157"/>
        <v>0</v>
      </c>
      <c r="K2744" s="2">
        <v>500</v>
      </c>
    </row>
    <row r="2745" spans="8:11" ht="12.75" hidden="1">
      <c r="H2745" s="5">
        <f t="shared" si="156"/>
        <v>0</v>
      </c>
      <c r="I2745" s="23">
        <f t="shared" si="157"/>
        <v>0</v>
      </c>
      <c r="K2745" s="2">
        <v>500</v>
      </c>
    </row>
    <row r="2746" spans="8:11" ht="12.75" hidden="1">
      <c r="H2746" s="5">
        <f t="shared" si="156"/>
        <v>0</v>
      </c>
      <c r="I2746" s="23">
        <f t="shared" si="157"/>
        <v>0</v>
      </c>
      <c r="K2746" s="2">
        <v>500</v>
      </c>
    </row>
    <row r="2747" spans="8:11" ht="12.75" hidden="1">
      <c r="H2747" s="5">
        <f t="shared" si="156"/>
        <v>0</v>
      </c>
      <c r="I2747" s="23">
        <f t="shared" si="157"/>
        <v>0</v>
      </c>
      <c r="K2747" s="2">
        <v>500</v>
      </c>
    </row>
    <row r="2748" spans="8:11" ht="12.75" hidden="1">
      <c r="H2748" s="5">
        <f t="shared" si="156"/>
        <v>0</v>
      </c>
      <c r="I2748" s="23">
        <f t="shared" si="157"/>
        <v>0</v>
      </c>
      <c r="K2748" s="2">
        <v>500</v>
      </c>
    </row>
    <row r="2749" spans="8:11" ht="12.75" hidden="1">
      <c r="H2749" s="5">
        <f t="shared" si="156"/>
        <v>0</v>
      </c>
      <c r="I2749" s="23">
        <f t="shared" si="157"/>
        <v>0</v>
      </c>
      <c r="K2749" s="2">
        <v>500</v>
      </c>
    </row>
    <row r="2750" spans="8:11" ht="12.75" hidden="1">
      <c r="H2750" s="5">
        <f t="shared" si="156"/>
        <v>0</v>
      </c>
      <c r="I2750" s="23">
        <f t="shared" si="157"/>
        <v>0</v>
      </c>
      <c r="K2750" s="2">
        <v>500</v>
      </c>
    </row>
    <row r="2751" spans="8:11" ht="12.75" hidden="1">
      <c r="H2751" s="5">
        <f t="shared" si="156"/>
        <v>0</v>
      </c>
      <c r="I2751" s="23">
        <f t="shared" si="157"/>
        <v>0</v>
      </c>
      <c r="K2751" s="2">
        <v>500</v>
      </c>
    </row>
    <row r="2752" spans="8:11" ht="12.75" hidden="1">
      <c r="H2752" s="5">
        <f t="shared" si="156"/>
        <v>0</v>
      </c>
      <c r="I2752" s="23">
        <f t="shared" si="157"/>
        <v>0</v>
      </c>
      <c r="K2752" s="2">
        <v>500</v>
      </c>
    </row>
    <row r="2753" spans="8:11" ht="12.75" hidden="1">
      <c r="H2753" s="5">
        <f t="shared" si="156"/>
        <v>0</v>
      </c>
      <c r="I2753" s="23">
        <f t="shared" si="157"/>
        <v>0</v>
      </c>
      <c r="K2753" s="2">
        <v>500</v>
      </c>
    </row>
    <row r="2754" spans="8:11" ht="12.75" hidden="1">
      <c r="H2754" s="5">
        <f t="shared" si="156"/>
        <v>0</v>
      </c>
      <c r="I2754" s="23">
        <f t="shared" si="157"/>
        <v>0</v>
      </c>
      <c r="K2754" s="2">
        <v>500</v>
      </c>
    </row>
    <row r="2755" spans="8:11" ht="12.75" hidden="1">
      <c r="H2755" s="5">
        <f t="shared" si="156"/>
        <v>0</v>
      </c>
      <c r="I2755" s="23">
        <f t="shared" si="157"/>
        <v>0</v>
      </c>
      <c r="K2755" s="2">
        <v>500</v>
      </c>
    </row>
    <row r="2756" spans="8:11" ht="12.75" hidden="1">
      <c r="H2756" s="5">
        <f t="shared" si="156"/>
        <v>0</v>
      </c>
      <c r="I2756" s="23">
        <f t="shared" si="157"/>
        <v>0</v>
      </c>
      <c r="K2756" s="2">
        <v>500</v>
      </c>
    </row>
    <row r="2757" spans="8:11" ht="12.75" hidden="1">
      <c r="H2757" s="5">
        <f t="shared" si="156"/>
        <v>0</v>
      </c>
      <c r="I2757" s="23">
        <f t="shared" si="157"/>
        <v>0</v>
      </c>
      <c r="K2757" s="2">
        <v>500</v>
      </c>
    </row>
    <row r="2758" spans="8:11" ht="12.75" hidden="1">
      <c r="H2758" s="5">
        <f t="shared" si="156"/>
        <v>0</v>
      </c>
      <c r="I2758" s="23">
        <f t="shared" si="157"/>
        <v>0</v>
      </c>
      <c r="K2758" s="2">
        <v>500</v>
      </c>
    </row>
    <row r="2759" spans="8:11" ht="12.75" hidden="1">
      <c r="H2759" s="5">
        <f t="shared" si="156"/>
        <v>0</v>
      </c>
      <c r="I2759" s="23">
        <f t="shared" si="157"/>
        <v>0</v>
      </c>
      <c r="K2759" s="2">
        <v>500</v>
      </c>
    </row>
    <row r="2760" spans="8:11" ht="12.75" hidden="1">
      <c r="H2760" s="5">
        <f t="shared" si="156"/>
        <v>0</v>
      </c>
      <c r="I2760" s="23">
        <f t="shared" si="157"/>
        <v>0</v>
      </c>
      <c r="K2760" s="2">
        <v>500</v>
      </c>
    </row>
    <row r="2761" spans="8:11" ht="12.75" hidden="1">
      <c r="H2761" s="5">
        <f t="shared" si="156"/>
        <v>0</v>
      </c>
      <c r="I2761" s="23">
        <f t="shared" si="157"/>
        <v>0</v>
      </c>
      <c r="K2761" s="2">
        <v>500</v>
      </c>
    </row>
    <row r="2762" spans="8:11" ht="12.75" hidden="1">
      <c r="H2762" s="5">
        <f t="shared" si="156"/>
        <v>0</v>
      </c>
      <c r="I2762" s="23">
        <f t="shared" si="157"/>
        <v>0</v>
      </c>
      <c r="K2762" s="2">
        <v>500</v>
      </c>
    </row>
    <row r="2763" spans="8:11" ht="12.75" hidden="1">
      <c r="H2763" s="5">
        <f t="shared" si="156"/>
        <v>0</v>
      </c>
      <c r="I2763" s="23">
        <f t="shared" si="157"/>
        <v>0</v>
      </c>
      <c r="K2763" s="2">
        <v>500</v>
      </c>
    </row>
    <row r="2764" spans="8:11" ht="12.75" hidden="1">
      <c r="H2764" s="5">
        <f t="shared" si="156"/>
        <v>0</v>
      </c>
      <c r="I2764" s="23">
        <f t="shared" si="157"/>
        <v>0</v>
      </c>
      <c r="K2764" s="2">
        <v>500</v>
      </c>
    </row>
    <row r="2765" spans="8:11" ht="12.75" hidden="1">
      <c r="H2765" s="5">
        <f t="shared" si="156"/>
        <v>0</v>
      </c>
      <c r="I2765" s="23">
        <f t="shared" si="157"/>
        <v>0</v>
      </c>
      <c r="K2765" s="2">
        <v>500</v>
      </c>
    </row>
    <row r="2766" spans="8:11" ht="12.75" hidden="1">
      <c r="H2766" s="5">
        <f t="shared" si="156"/>
        <v>0</v>
      </c>
      <c r="I2766" s="23">
        <f t="shared" si="157"/>
        <v>0</v>
      </c>
      <c r="K2766" s="2">
        <v>500</v>
      </c>
    </row>
    <row r="2767" spans="8:11" ht="12.75" hidden="1">
      <c r="H2767" s="5">
        <f t="shared" si="156"/>
        <v>0</v>
      </c>
      <c r="I2767" s="23">
        <f t="shared" si="157"/>
        <v>0</v>
      </c>
      <c r="K2767" s="2">
        <v>500</v>
      </c>
    </row>
    <row r="2768" spans="2:11" ht="12.75" hidden="1">
      <c r="B2768" s="57"/>
      <c r="H2768" s="5">
        <f t="shared" si="156"/>
        <v>0</v>
      </c>
      <c r="I2768" s="23">
        <f t="shared" si="157"/>
        <v>0</v>
      </c>
      <c r="K2768" s="2">
        <v>500</v>
      </c>
    </row>
    <row r="2769" spans="2:11" ht="12.75" hidden="1">
      <c r="B2769" s="7"/>
      <c r="H2769" s="5">
        <f t="shared" si="156"/>
        <v>0</v>
      </c>
      <c r="I2769" s="23">
        <f t="shared" si="157"/>
        <v>0</v>
      </c>
      <c r="K2769" s="2">
        <v>500</v>
      </c>
    </row>
    <row r="2770" spans="2:11" ht="12.75" hidden="1">
      <c r="B2770" s="7"/>
      <c r="H2770" s="5">
        <f t="shared" si="156"/>
        <v>0</v>
      </c>
      <c r="I2770" s="23">
        <f t="shared" si="157"/>
        <v>0</v>
      </c>
      <c r="K2770" s="2">
        <v>500</v>
      </c>
    </row>
    <row r="2771" spans="8:11" ht="12.75" hidden="1">
      <c r="H2771" s="5">
        <f t="shared" si="156"/>
        <v>0</v>
      </c>
      <c r="I2771" s="23">
        <f t="shared" si="157"/>
        <v>0</v>
      </c>
      <c r="K2771" s="2">
        <v>500</v>
      </c>
    </row>
    <row r="2772" spans="2:11" ht="12.75" hidden="1">
      <c r="B2772" s="8"/>
      <c r="H2772" s="5">
        <f t="shared" si="156"/>
        <v>0</v>
      </c>
      <c r="I2772" s="23">
        <f t="shared" si="157"/>
        <v>0</v>
      </c>
      <c r="K2772" s="2">
        <v>500</v>
      </c>
    </row>
    <row r="2773" spans="2:11" ht="12.75" hidden="1">
      <c r="B2773" s="8"/>
      <c r="H2773" s="5">
        <f t="shared" si="156"/>
        <v>0</v>
      </c>
      <c r="I2773" s="23">
        <f t="shared" si="157"/>
        <v>0</v>
      </c>
      <c r="K2773" s="2">
        <v>500</v>
      </c>
    </row>
    <row r="2774" spans="2:11" ht="12.75" hidden="1">
      <c r="B2774" s="8"/>
      <c r="H2774" s="5">
        <f t="shared" si="156"/>
        <v>0</v>
      </c>
      <c r="I2774" s="23">
        <f t="shared" si="157"/>
        <v>0</v>
      </c>
      <c r="K2774" s="2">
        <v>500</v>
      </c>
    </row>
    <row r="2775" spans="2:11" ht="12.75" hidden="1">
      <c r="B2775" s="8"/>
      <c r="H2775" s="5">
        <f t="shared" si="156"/>
        <v>0</v>
      </c>
      <c r="I2775" s="23">
        <f t="shared" si="157"/>
        <v>0</v>
      </c>
      <c r="K2775" s="2">
        <v>500</v>
      </c>
    </row>
    <row r="2776" spans="2:11" ht="12.75" hidden="1">
      <c r="B2776" s="8"/>
      <c r="H2776" s="5">
        <f t="shared" si="156"/>
        <v>0</v>
      </c>
      <c r="I2776" s="23">
        <f t="shared" si="157"/>
        <v>0</v>
      </c>
      <c r="K2776" s="2">
        <v>500</v>
      </c>
    </row>
    <row r="2777" spans="2:11" ht="12.75" hidden="1">
      <c r="B2777" s="8"/>
      <c r="H2777" s="5">
        <f t="shared" si="156"/>
        <v>0</v>
      </c>
      <c r="I2777" s="23">
        <f t="shared" si="157"/>
        <v>0</v>
      </c>
      <c r="K2777" s="2">
        <v>500</v>
      </c>
    </row>
    <row r="2778" spans="2:11" ht="12.75" hidden="1">
      <c r="B2778" s="8"/>
      <c r="H2778" s="5">
        <f t="shared" si="156"/>
        <v>0</v>
      </c>
      <c r="I2778" s="23">
        <f t="shared" si="157"/>
        <v>0</v>
      </c>
      <c r="K2778" s="2">
        <v>500</v>
      </c>
    </row>
    <row r="2779" spans="2:11" ht="12.75" hidden="1">
      <c r="B2779" s="8"/>
      <c r="H2779" s="5">
        <f t="shared" si="156"/>
        <v>0</v>
      </c>
      <c r="I2779" s="23">
        <f t="shared" si="157"/>
        <v>0</v>
      </c>
      <c r="K2779" s="2">
        <v>500</v>
      </c>
    </row>
    <row r="2780" spans="2:11" ht="12.75" hidden="1">
      <c r="B2780" s="8"/>
      <c r="H2780" s="5">
        <f t="shared" si="156"/>
        <v>0</v>
      </c>
      <c r="I2780" s="23">
        <f t="shared" si="157"/>
        <v>0</v>
      </c>
      <c r="K2780" s="2">
        <v>500</v>
      </c>
    </row>
    <row r="2781" spans="2:11" ht="12.75" hidden="1">
      <c r="B2781" s="8"/>
      <c r="H2781" s="5">
        <f t="shared" si="156"/>
        <v>0</v>
      </c>
      <c r="I2781" s="23">
        <f t="shared" si="157"/>
        <v>0</v>
      </c>
      <c r="K2781" s="2">
        <v>500</v>
      </c>
    </row>
    <row r="2782" spans="2:11" ht="12.75" hidden="1">
      <c r="B2782" s="8"/>
      <c r="H2782" s="5">
        <f t="shared" si="156"/>
        <v>0</v>
      </c>
      <c r="I2782" s="23">
        <f t="shared" si="157"/>
        <v>0</v>
      </c>
      <c r="K2782" s="2">
        <v>500</v>
      </c>
    </row>
    <row r="2783" spans="2:11" ht="12.75" hidden="1">
      <c r="B2783" s="8"/>
      <c r="H2783" s="5">
        <f t="shared" si="156"/>
        <v>0</v>
      </c>
      <c r="I2783" s="23">
        <f t="shared" si="157"/>
        <v>0</v>
      </c>
      <c r="K2783" s="2">
        <v>500</v>
      </c>
    </row>
    <row r="2784" spans="2:11" ht="12.75" hidden="1">
      <c r="B2784" s="8"/>
      <c r="H2784" s="5">
        <f aca="true" t="shared" si="158" ref="H2784:H2847">H2783-B2784</f>
        <v>0</v>
      </c>
      <c r="I2784" s="23">
        <f aca="true" t="shared" si="159" ref="I2784:I2847">+B2784/K2784</f>
        <v>0</v>
      </c>
      <c r="K2784" s="2">
        <v>500</v>
      </c>
    </row>
    <row r="2785" spans="2:11" ht="12.75" hidden="1">
      <c r="B2785" s="8"/>
      <c r="H2785" s="5">
        <f t="shared" si="158"/>
        <v>0</v>
      </c>
      <c r="I2785" s="23">
        <f t="shared" si="159"/>
        <v>0</v>
      </c>
      <c r="K2785" s="2">
        <v>500</v>
      </c>
    </row>
    <row r="2786" spans="2:11" ht="12.75" hidden="1">
      <c r="B2786" s="8"/>
      <c r="H2786" s="5">
        <f t="shared" si="158"/>
        <v>0</v>
      </c>
      <c r="I2786" s="23">
        <f t="shared" si="159"/>
        <v>0</v>
      </c>
      <c r="K2786" s="2">
        <v>500</v>
      </c>
    </row>
    <row r="2787" spans="2:11" ht="12.75" hidden="1">
      <c r="B2787" s="8"/>
      <c r="H2787" s="5">
        <f t="shared" si="158"/>
        <v>0</v>
      </c>
      <c r="I2787" s="23">
        <f t="shared" si="159"/>
        <v>0</v>
      </c>
      <c r="K2787" s="2">
        <v>500</v>
      </c>
    </row>
    <row r="2788" spans="2:11" ht="12.75" hidden="1">
      <c r="B2788" s="8"/>
      <c r="H2788" s="5">
        <f t="shared" si="158"/>
        <v>0</v>
      </c>
      <c r="I2788" s="23">
        <f t="shared" si="159"/>
        <v>0</v>
      </c>
      <c r="K2788" s="2">
        <v>500</v>
      </c>
    </row>
    <row r="2789" spans="2:11" ht="12.75" hidden="1">
      <c r="B2789" s="8"/>
      <c r="H2789" s="5">
        <f t="shared" si="158"/>
        <v>0</v>
      </c>
      <c r="I2789" s="23">
        <f t="shared" si="159"/>
        <v>0</v>
      </c>
      <c r="K2789" s="2">
        <v>500</v>
      </c>
    </row>
    <row r="2790" spans="8:11" ht="12.75" hidden="1">
      <c r="H2790" s="5">
        <f t="shared" si="158"/>
        <v>0</v>
      </c>
      <c r="I2790" s="23">
        <f t="shared" si="159"/>
        <v>0</v>
      </c>
      <c r="K2790" s="2">
        <v>500</v>
      </c>
    </row>
    <row r="2791" spans="2:11" ht="12.75" hidden="1">
      <c r="B2791" s="7"/>
      <c r="H2791" s="5">
        <f t="shared" si="158"/>
        <v>0</v>
      </c>
      <c r="I2791" s="23">
        <f t="shared" si="159"/>
        <v>0</v>
      </c>
      <c r="K2791" s="2">
        <v>500</v>
      </c>
    </row>
    <row r="2792" spans="8:11" ht="12.75" hidden="1">
      <c r="H2792" s="5">
        <f t="shared" si="158"/>
        <v>0</v>
      </c>
      <c r="I2792" s="23">
        <f t="shared" si="159"/>
        <v>0</v>
      </c>
      <c r="K2792" s="2">
        <v>500</v>
      </c>
    </row>
    <row r="2793" spans="8:11" ht="12.75" hidden="1">
      <c r="H2793" s="5">
        <f t="shared" si="158"/>
        <v>0</v>
      </c>
      <c r="I2793" s="23">
        <f t="shared" si="159"/>
        <v>0</v>
      </c>
      <c r="K2793" s="2">
        <v>500</v>
      </c>
    </row>
    <row r="2794" spans="8:11" ht="12.75" hidden="1">
      <c r="H2794" s="5">
        <f t="shared" si="158"/>
        <v>0</v>
      </c>
      <c r="I2794" s="23">
        <f t="shared" si="159"/>
        <v>0</v>
      </c>
      <c r="K2794" s="2">
        <v>500</v>
      </c>
    </row>
    <row r="2795" spans="8:11" ht="12.75" hidden="1">
      <c r="H2795" s="5">
        <f t="shared" si="158"/>
        <v>0</v>
      </c>
      <c r="I2795" s="23">
        <f t="shared" si="159"/>
        <v>0</v>
      </c>
      <c r="K2795" s="2">
        <v>500</v>
      </c>
    </row>
    <row r="2796" spans="8:11" ht="12.75" hidden="1">
      <c r="H2796" s="5">
        <f t="shared" si="158"/>
        <v>0</v>
      </c>
      <c r="I2796" s="23">
        <f t="shared" si="159"/>
        <v>0</v>
      </c>
      <c r="K2796" s="2">
        <v>500</v>
      </c>
    </row>
    <row r="2797" spans="8:11" ht="12.75" hidden="1">
      <c r="H2797" s="5">
        <f t="shared" si="158"/>
        <v>0</v>
      </c>
      <c r="I2797" s="23">
        <f t="shared" si="159"/>
        <v>0</v>
      </c>
      <c r="K2797" s="2">
        <v>500</v>
      </c>
    </row>
    <row r="2798" spans="8:11" ht="12.75" hidden="1">
      <c r="H2798" s="5">
        <f t="shared" si="158"/>
        <v>0</v>
      </c>
      <c r="I2798" s="23">
        <f t="shared" si="159"/>
        <v>0</v>
      </c>
      <c r="K2798" s="2">
        <v>500</v>
      </c>
    </row>
    <row r="2799" spans="8:11" ht="12.75" hidden="1">
      <c r="H2799" s="5">
        <f t="shared" si="158"/>
        <v>0</v>
      </c>
      <c r="I2799" s="23">
        <f t="shared" si="159"/>
        <v>0</v>
      </c>
      <c r="K2799" s="2">
        <v>500</v>
      </c>
    </row>
    <row r="2800" spans="8:11" ht="12.75" hidden="1">
      <c r="H2800" s="5">
        <f t="shared" si="158"/>
        <v>0</v>
      </c>
      <c r="I2800" s="23">
        <f t="shared" si="159"/>
        <v>0</v>
      </c>
      <c r="K2800" s="2">
        <v>500</v>
      </c>
    </row>
    <row r="2801" spans="8:11" ht="12.75" hidden="1">
      <c r="H2801" s="5">
        <f t="shared" si="158"/>
        <v>0</v>
      </c>
      <c r="I2801" s="23">
        <f t="shared" si="159"/>
        <v>0</v>
      </c>
      <c r="K2801" s="2">
        <v>500</v>
      </c>
    </row>
    <row r="2802" spans="8:11" ht="12.75" hidden="1">
      <c r="H2802" s="5">
        <f t="shared" si="158"/>
        <v>0</v>
      </c>
      <c r="I2802" s="23">
        <f t="shared" si="159"/>
        <v>0</v>
      </c>
      <c r="K2802" s="2">
        <v>500</v>
      </c>
    </row>
    <row r="2803" spans="8:11" ht="12.75" hidden="1">
      <c r="H2803" s="5">
        <f t="shared" si="158"/>
        <v>0</v>
      </c>
      <c r="I2803" s="23">
        <f t="shared" si="159"/>
        <v>0</v>
      </c>
      <c r="K2803" s="2">
        <v>500</v>
      </c>
    </row>
    <row r="2804" spans="8:11" ht="12.75" hidden="1">
      <c r="H2804" s="5">
        <f t="shared" si="158"/>
        <v>0</v>
      </c>
      <c r="I2804" s="23">
        <f t="shared" si="159"/>
        <v>0</v>
      </c>
      <c r="K2804" s="2">
        <v>500</v>
      </c>
    </row>
    <row r="2805" spans="8:11" ht="12.75" hidden="1">
      <c r="H2805" s="5">
        <f t="shared" si="158"/>
        <v>0</v>
      </c>
      <c r="I2805" s="23">
        <f t="shared" si="159"/>
        <v>0</v>
      </c>
      <c r="K2805" s="2">
        <v>500</v>
      </c>
    </row>
    <row r="2806" spans="8:11" ht="12.75" hidden="1">
      <c r="H2806" s="5">
        <f t="shared" si="158"/>
        <v>0</v>
      </c>
      <c r="I2806" s="23">
        <f t="shared" si="159"/>
        <v>0</v>
      </c>
      <c r="K2806" s="2">
        <v>500</v>
      </c>
    </row>
    <row r="2807" spans="8:11" ht="12.75" hidden="1">
      <c r="H2807" s="5">
        <f t="shared" si="158"/>
        <v>0</v>
      </c>
      <c r="I2807" s="23">
        <f t="shared" si="159"/>
        <v>0</v>
      </c>
      <c r="K2807" s="2">
        <v>500</v>
      </c>
    </row>
    <row r="2808" spans="8:11" ht="12.75" hidden="1">
      <c r="H2808" s="5">
        <f t="shared" si="158"/>
        <v>0</v>
      </c>
      <c r="I2808" s="23">
        <f t="shared" si="159"/>
        <v>0</v>
      </c>
      <c r="K2808" s="2">
        <v>500</v>
      </c>
    </row>
    <row r="2809" spans="8:11" ht="12.75" hidden="1">
      <c r="H2809" s="5">
        <f t="shared" si="158"/>
        <v>0</v>
      </c>
      <c r="I2809" s="23">
        <f t="shared" si="159"/>
        <v>0</v>
      </c>
      <c r="K2809" s="2">
        <v>500</v>
      </c>
    </row>
    <row r="2810" spans="8:11" ht="12.75" hidden="1">
      <c r="H2810" s="5">
        <f t="shared" si="158"/>
        <v>0</v>
      </c>
      <c r="I2810" s="23">
        <f t="shared" si="159"/>
        <v>0</v>
      </c>
      <c r="K2810" s="2">
        <v>500</v>
      </c>
    </row>
    <row r="2811" spans="8:11" ht="12.75" hidden="1">
      <c r="H2811" s="5">
        <f t="shared" si="158"/>
        <v>0</v>
      </c>
      <c r="I2811" s="23">
        <f t="shared" si="159"/>
        <v>0</v>
      </c>
      <c r="K2811" s="2">
        <v>500</v>
      </c>
    </row>
    <row r="2812" spans="8:11" ht="12.75" hidden="1">
      <c r="H2812" s="5">
        <f t="shared" si="158"/>
        <v>0</v>
      </c>
      <c r="I2812" s="23">
        <f t="shared" si="159"/>
        <v>0</v>
      </c>
      <c r="K2812" s="2">
        <v>500</v>
      </c>
    </row>
    <row r="2813" spans="8:11" ht="12.75" hidden="1">
      <c r="H2813" s="5">
        <f t="shared" si="158"/>
        <v>0</v>
      </c>
      <c r="I2813" s="23">
        <f t="shared" si="159"/>
        <v>0</v>
      </c>
      <c r="K2813" s="2">
        <v>500</v>
      </c>
    </row>
    <row r="2814" spans="8:11" ht="12.75" hidden="1">
      <c r="H2814" s="5">
        <f t="shared" si="158"/>
        <v>0</v>
      </c>
      <c r="I2814" s="23">
        <f t="shared" si="159"/>
        <v>0</v>
      </c>
      <c r="K2814" s="2">
        <v>500</v>
      </c>
    </row>
    <row r="2815" spans="8:11" ht="12.75" hidden="1">
      <c r="H2815" s="5">
        <f t="shared" si="158"/>
        <v>0</v>
      </c>
      <c r="I2815" s="23">
        <f t="shared" si="159"/>
        <v>0</v>
      </c>
      <c r="K2815" s="2">
        <v>500</v>
      </c>
    </row>
    <row r="2816" spans="8:11" ht="12.75" hidden="1">
      <c r="H2816" s="5">
        <f t="shared" si="158"/>
        <v>0</v>
      </c>
      <c r="I2816" s="23">
        <f t="shared" si="159"/>
        <v>0</v>
      </c>
      <c r="K2816" s="2">
        <v>500</v>
      </c>
    </row>
    <row r="2817" spans="8:11" ht="12.75" hidden="1">
      <c r="H2817" s="5">
        <f t="shared" si="158"/>
        <v>0</v>
      </c>
      <c r="I2817" s="23">
        <f t="shared" si="159"/>
        <v>0</v>
      </c>
      <c r="K2817" s="2">
        <v>500</v>
      </c>
    </row>
    <row r="2818" spans="8:11" ht="12.75" hidden="1">
      <c r="H2818" s="5">
        <f t="shared" si="158"/>
        <v>0</v>
      </c>
      <c r="I2818" s="23">
        <f t="shared" si="159"/>
        <v>0</v>
      </c>
      <c r="K2818" s="2">
        <v>500</v>
      </c>
    </row>
    <row r="2819" spans="8:11" ht="12.75" hidden="1">
      <c r="H2819" s="5">
        <f t="shared" si="158"/>
        <v>0</v>
      </c>
      <c r="I2819" s="23">
        <f t="shared" si="159"/>
        <v>0</v>
      </c>
      <c r="K2819" s="2">
        <v>500</v>
      </c>
    </row>
    <row r="2820" spans="8:11" ht="12.75" hidden="1">
      <c r="H2820" s="5">
        <f t="shared" si="158"/>
        <v>0</v>
      </c>
      <c r="I2820" s="23">
        <f t="shared" si="159"/>
        <v>0</v>
      </c>
      <c r="K2820" s="2">
        <v>500</v>
      </c>
    </row>
    <row r="2821" spans="8:11" ht="12.75" hidden="1">
      <c r="H2821" s="5">
        <f t="shared" si="158"/>
        <v>0</v>
      </c>
      <c r="I2821" s="23">
        <f t="shared" si="159"/>
        <v>0</v>
      </c>
      <c r="K2821" s="2">
        <v>500</v>
      </c>
    </row>
    <row r="2822" spans="8:11" ht="12.75" hidden="1">
      <c r="H2822" s="5">
        <f t="shared" si="158"/>
        <v>0</v>
      </c>
      <c r="I2822" s="23">
        <f t="shared" si="159"/>
        <v>0</v>
      </c>
      <c r="K2822" s="2">
        <v>500</v>
      </c>
    </row>
    <row r="2823" spans="8:11" ht="12.75" hidden="1">
      <c r="H2823" s="5">
        <f t="shared" si="158"/>
        <v>0</v>
      </c>
      <c r="I2823" s="23">
        <f t="shared" si="159"/>
        <v>0</v>
      </c>
      <c r="K2823" s="2">
        <v>500</v>
      </c>
    </row>
    <row r="2824" spans="8:11" ht="12.75" hidden="1">
      <c r="H2824" s="5">
        <f t="shared" si="158"/>
        <v>0</v>
      </c>
      <c r="I2824" s="23">
        <f t="shared" si="159"/>
        <v>0</v>
      </c>
      <c r="K2824" s="2">
        <v>500</v>
      </c>
    </row>
    <row r="2825" spans="8:11" ht="12.75" hidden="1">
      <c r="H2825" s="5">
        <f t="shared" si="158"/>
        <v>0</v>
      </c>
      <c r="I2825" s="23">
        <f t="shared" si="159"/>
        <v>0</v>
      </c>
      <c r="K2825" s="2">
        <v>500</v>
      </c>
    </row>
    <row r="2826" spans="8:11" ht="12.75" hidden="1">
      <c r="H2826" s="5">
        <f t="shared" si="158"/>
        <v>0</v>
      </c>
      <c r="I2826" s="23">
        <f t="shared" si="159"/>
        <v>0</v>
      </c>
      <c r="K2826" s="2">
        <v>500</v>
      </c>
    </row>
    <row r="2827" spans="8:11" ht="12.75" hidden="1">
      <c r="H2827" s="5">
        <f t="shared" si="158"/>
        <v>0</v>
      </c>
      <c r="I2827" s="23">
        <f t="shared" si="159"/>
        <v>0</v>
      </c>
      <c r="K2827" s="2">
        <v>500</v>
      </c>
    </row>
    <row r="2828" spans="8:11" ht="12.75" hidden="1">
      <c r="H2828" s="5">
        <f t="shared" si="158"/>
        <v>0</v>
      </c>
      <c r="I2828" s="23">
        <f t="shared" si="159"/>
        <v>0</v>
      </c>
      <c r="K2828" s="2">
        <v>500</v>
      </c>
    </row>
    <row r="2829" spans="8:11" ht="12.75" hidden="1">
      <c r="H2829" s="5">
        <f t="shared" si="158"/>
        <v>0</v>
      </c>
      <c r="I2829" s="23">
        <f t="shared" si="159"/>
        <v>0</v>
      </c>
      <c r="K2829" s="2">
        <v>500</v>
      </c>
    </row>
    <row r="2830" spans="8:11" ht="12.75" hidden="1">
      <c r="H2830" s="5">
        <f t="shared" si="158"/>
        <v>0</v>
      </c>
      <c r="I2830" s="23">
        <f t="shared" si="159"/>
        <v>0</v>
      </c>
      <c r="K2830" s="2">
        <v>500</v>
      </c>
    </row>
    <row r="2831" spans="8:11" ht="12.75" hidden="1">
      <c r="H2831" s="5">
        <f t="shared" si="158"/>
        <v>0</v>
      </c>
      <c r="I2831" s="23">
        <f t="shared" si="159"/>
        <v>0</v>
      </c>
      <c r="K2831" s="2">
        <v>500</v>
      </c>
    </row>
    <row r="2832" spans="8:11" ht="12.75" hidden="1">
      <c r="H2832" s="5">
        <f t="shared" si="158"/>
        <v>0</v>
      </c>
      <c r="I2832" s="23">
        <f t="shared" si="159"/>
        <v>0</v>
      </c>
      <c r="K2832" s="2">
        <v>500</v>
      </c>
    </row>
    <row r="2833" spans="8:11" ht="12.75" hidden="1">
      <c r="H2833" s="5">
        <f t="shared" si="158"/>
        <v>0</v>
      </c>
      <c r="I2833" s="23">
        <f t="shared" si="159"/>
        <v>0</v>
      </c>
      <c r="K2833" s="2">
        <v>500</v>
      </c>
    </row>
    <row r="2834" spans="8:11" ht="12.75" hidden="1">
      <c r="H2834" s="5">
        <f t="shared" si="158"/>
        <v>0</v>
      </c>
      <c r="I2834" s="23">
        <f t="shared" si="159"/>
        <v>0</v>
      </c>
      <c r="K2834" s="2">
        <v>500</v>
      </c>
    </row>
    <row r="2835" spans="8:11" ht="12.75" hidden="1">
      <c r="H2835" s="5">
        <f t="shared" si="158"/>
        <v>0</v>
      </c>
      <c r="I2835" s="23">
        <f t="shared" si="159"/>
        <v>0</v>
      </c>
      <c r="K2835" s="2">
        <v>500</v>
      </c>
    </row>
    <row r="2836" spans="8:11" ht="12.75" hidden="1">
      <c r="H2836" s="5">
        <f t="shared" si="158"/>
        <v>0</v>
      </c>
      <c r="I2836" s="23">
        <f t="shared" si="159"/>
        <v>0</v>
      </c>
      <c r="K2836" s="2">
        <v>500</v>
      </c>
    </row>
    <row r="2837" spans="8:11" ht="12.75" hidden="1">
      <c r="H2837" s="5">
        <f t="shared" si="158"/>
        <v>0</v>
      </c>
      <c r="I2837" s="23">
        <f t="shared" si="159"/>
        <v>0</v>
      </c>
      <c r="K2837" s="2">
        <v>500</v>
      </c>
    </row>
    <row r="2838" spans="8:11" ht="12.75" hidden="1">
      <c r="H2838" s="5">
        <f t="shared" si="158"/>
        <v>0</v>
      </c>
      <c r="I2838" s="23">
        <f t="shared" si="159"/>
        <v>0</v>
      </c>
      <c r="K2838" s="2">
        <v>500</v>
      </c>
    </row>
    <row r="2839" spans="8:11" ht="12.75" hidden="1">
      <c r="H2839" s="5">
        <f t="shared" si="158"/>
        <v>0</v>
      </c>
      <c r="I2839" s="23">
        <f t="shared" si="159"/>
        <v>0</v>
      </c>
      <c r="K2839" s="2">
        <v>500</v>
      </c>
    </row>
    <row r="2840" spans="8:11" ht="12.75" hidden="1">
      <c r="H2840" s="5">
        <f t="shared" si="158"/>
        <v>0</v>
      </c>
      <c r="I2840" s="23">
        <f t="shared" si="159"/>
        <v>0</v>
      </c>
      <c r="K2840" s="2">
        <v>500</v>
      </c>
    </row>
    <row r="2841" spans="8:11" ht="12.75" hidden="1">
      <c r="H2841" s="5">
        <f t="shared" si="158"/>
        <v>0</v>
      </c>
      <c r="I2841" s="23">
        <f t="shared" si="159"/>
        <v>0</v>
      </c>
      <c r="K2841" s="2">
        <v>500</v>
      </c>
    </row>
    <row r="2842" spans="8:11" ht="12.75" hidden="1">
      <c r="H2842" s="5">
        <f t="shared" si="158"/>
        <v>0</v>
      </c>
      <c r="I2842" s="23">
        <f t="shared" si="159"/>
        <v>0</v>
      </c>
      <c r="K2842" s="2">
        <v>500</v>
      </c>
    </row>
    <row r="2843" spans="8:11" ht="12.75" hidden="1">
      <c r="H2843" s="5">
        <f t="shared" si="158"/>
        <v>0</v>
      </c>
      <c r="I2843" s="23">
        <f t="shared" si="159"/>
        <v>0</v>
      </c>
      <c r="K2843" s="2">
        <v>500</v>
      </c>
    </row>
    <row r="2844" spans="8:11" ht="12.75" hidden="1">
      <c r="H2844" s="5">
        <f t="shared" si="158"/>
        <v>0</v>
      </c>
      <c r="I2844" s="23">
        <f t="shared" si="159"/>
        <v>0</v>
      </c>
      <c r="K2844" s="2">
        <v>500</v>
      </c>
    </row>
    <row r="2845" spans="8:11" ht="12.75" hidden="1">
      <c r="H2845" s="5">
        <f t="shared" si="158"/>
        <v>0</v>
      </c>
      <c r="I2845" s="23">
        <f t="shared" si="159"/>
        <v>0</v>
      </c>
      <c r="K2845" s="2">
        <v>500</v>
      </c>
    </row>
    <row r="2846" spans="8:11" ht="12.75" hidden="1">
      <c r="H2846" s="5">
        <f t="shared" si="158"/>
        <v>0</v>
      </c>
      <c r="I2846" s="23">
        <f t="shared" si="159"/>
        <v>0</v>
      </c>
      <c r="K2846" s="2">
        <v>500</v>
      </c>
    </row>
    <row r="2847" spans="8:11" ht="12.75" hidden="1">
      <c r="H2847" s="5">
        <f t="shared" si="158"/>
        <v>0</v>
      </c>
      <c r="I2847" s="23">
        <f t="shared" si="159"/>
        <v>0</v>
      </c>
      <c r="K2847" s="2">
        <v>500</v>
      </c>
    </row>
    <row r="2848" spans="8:11" ht="12.75" hidden="1">
      <c r="H2848" s="5">
        <f aca="true" t="shared" si="160" ref="H2848:H2911">H2847-B2848</f>
        <v>0</v>
      </c>
      <c r="I2848" s="23">
        <f aca="true" t="shared" si="161" ref="I2848:I2911">+B2848/K2848</f>
        <v>0</v>
      </c>
      <c r="K2848" s="2">
        <v>500</v>
      </c>
    </row>
    <row r="2849" spans="8:11" ht="12.75" hidden="1">
      <c r="H2849" s="5">
        <f t="shared" si="160"/>
        <v>0</v>
      </c>
      <c r="I2849" s="23">
        <f t="shared" si="161"/>
        <v>0</v>
      </c>
      <c r="K2849" s="2">
        <v>500</v>
      </c>
    </row>
    <row r="2850" spans="8:11" ht="12.75" hidden="1">
      <c r="H2850" s="5">
        <f t="shared" si="160"/>
        <v>0</v>
      </c>
      <c r="I2850" s="23">
        <f t="shared" si="161"/>
        <v>0</v>
      </c>
      <c r="K2850" s="2">
        <v>500</v>
      </c>
    </row>
    <row r="2851" spans="8:11" ht="12.75" hidden="1">
      <c r="H2851" s="5">
        <f t="shared" si="160"/>
        <v>0</v>
      </c>
      <c r="I2851" s="23">
        <f t="shared" si="161"/>
        <v>0</v>
      </c>
      <c r="K2851" s="2">
        <v>500</v>
      </c>
    </row>
    <row r="2852" spans="8:11" ht="12.75" hidden="1">
      <c r="H2852" s="5">
        <f t="shared" si="160"/>
        <v>0</v>
      </c>
      <c r="I2852" s="23">
        <f t="shared" si="161"/>
        <v>0</v>
      </c>
      <c r="K2852" s="2">
        <v>500</v>
      </c>
    </row>
    <row r="2853" spans="8:11" ht="12.75" hidden="1">
      <c r="H2853" s="5">
        <f t="shared" si="160"/>
        <v>0</v>
      </c>
      <c r="I2853" s="23">
        <f t="shared" si="161"/>
        <v>0</v>
      </c>
      <c r="K2853" s="2">
        <v>500</v>
      </c>
    </row>
    <row r="2854" spans="8:11" ht="12.75" hidden="1">
      <c r="H2854" s="5">
        <f t="shared" si="160"/>
        <v>0</v>
      </c>
      <c r="I2854" s="23">
        <f t="shared" si="161"/>
        <v>0</v>
      </c>
      <c r="K2854" s="2">
        <v>500</v>
      </c>
    </row>
    <row r="2855" spans="8:11" ht="12.75" hidden="1">
      <c r="H2855" s="5">
        <f t="shared" si="160"/>
        <v>0</v>
      </c>
      <c r="I2855" s="23">
        <f t="shared" si="161"/>
        <v>0</v>
      </c>
      <c r="K2855" s="2">
        <v>500</v>
      </c>
    </row>
    <row r="2856" spans="8:11" ht="12.75" hidden="1">
      <c r="H2856" s="5">
        <f t="shared" si="160"/>
        <v>0</v>
      </c>
      <c r="I2856" s="23">
        <f t="shared" si="161"/>
        <v>0</v>
      </c>
      <c r="K2856" s="2">
        <v>500</v>
      </c>
    </row>
    <row r="2857" spans="8:11" ht="12.75" hidden="1">
      <c r="H2857" s="5">
        <f t="shared" si="160"/>
        <v>0</v>
      </c>
      <c r="I2857" s="23">
        <f t="shared" si="161"/>
        <v>0</v>
      </c>
      <c r="K2857" s="2">
        <v>500</v>
      </c>
    </row>
    <row r="2858" spans="8:11" ht="12.75" hidden="1">
      <c r="H2858" s="5">
        <f t="shared" si="160"/>
        <v>0</v>
      </c>
      <c r="I2858" s="23">
        <f t="shared" si="161"/>
        <v>0</v>
      </c>
      <c r="K2858" s="2">
        <v>500</v>
      </c>
    </row>
    <row r="2859" spans="8:11" ht="12.75" hidden="1">
      <c r="H2859" s="5">
        <f t="shared" si="160"/>
        <v>0</v>
      </c>
      <c r="I2859" s="23">
        <f t="shared" si="161"/>
        <v>0</v>
      </c>
      <c r="K2859" s="2">
        <v>500</v>
      </c>
    </row>
    <row r="2860" spans="8:11" ht="12.75" hidden="1">
      <c r="H2860" s="5">
        <f t="shared" si="160"/>
        <v>0</v>
      </c>
      <c r="I2860" s="23">
        <f t="shared" si="161"/>
        <v>0</v>
      </c>
      <c r="K2860" s="2">
        <v>500</v>
      </c>
    </row>
    <row r="2861" spans="8:11" ht="12.75" hidden="1">
      <c r="H2861" s="5">
        <f t="shared" si="160"/>
        <v>0</v>
      </c>
      <c r="I2861" s="23">
        <f t="shared" si="161"/>
        <v>0</v>
      </c>
      <c r="K2861" s="2">
        <v>500</v>
      </c>
    </row>
    <row r="2862" spans="8:11" ht="12.75" hidden="1">
      <c r="H2862" s="5">
        <f t="shared" si="160"/>
        <v>0</v>
      </c>
      <c r="I2862" s="23">
        <f t="shared" si="161"/>
        <v>0</v>
      </c>
      <c r="K2862" s="2">
        <v>500</v>
      </c>
    </row>
    <row r="2863" spans="8:11" ht="12.75" hidden="1">
      <c r="H2863" s="5">
        <f t="shared" si="160"/>
        <v>0</v>
      </c>
      <c r="I2863" s="23">
        <f t="shared" si="161"/>
        <v>0</v>
      </c>
      <c r="K2863" s="2">
        <v>500</v>
      </c>
    </row>
    <row r="2864" spans="8:11" ht="12.75" hidden="1">
      <c r="H2864" s="5">
        <f t="shared" si="160"/>
        <v>0</v>
      </c>
      <c r="I2864" s="23">
        <f t="shared" si="161"/>
        <v>0</v>
      </c>
      <c r="K2864" s="2">
        <v>500</v>
      </c>
    </row>
    <row r="2865" spans="8:11" ht="12.75" hidden="1">
      <c r="H2865" s="5">
        <f t="shared" si="160"/>
        <v>0</v>
      </c>
      <c r="I2865" s="23">
        <f t="shared" si="161"/>
        <v>0</v>
      </c>
      <c r="K2865" s="2">
        <v>500</v>
      </c>
    </row>
    <row r="2866" spans="8:11" ht="12.75" hidden="1">
      <c r="H2866" s="5">
        <f t="shared" si="160"/>
        <v>0</v>
      </c>
      <c r="I2866" s="23">
        <f t="shared" si="161"/>
        <v>0</v>
      </c>
      <c r="K2866" s="2">
        <v>500</v>
      </c>
    </row>
    <row r="2867" spans="8:11" ht="12.75" hidden="1">
      <c r="H2867" s="5">
        <f t="shared" si="160"/>
        <v>0</v>
      </c>
      <c r="I2867" s="23">
        <f t="shared" si="161"/>
        <v>0</v>
      </c>
      <c r="K2867" s="2">
        <v>500</v>
      </c>
    </row>
    <row r="2868" spans="8:11" ht="12.75" hidden="1">
      <c r="H2868" s="5">
        <f t="shared" si="160"/>
        <v>0</v>
      </c>
      <c r="I2868" s="23">
        <f t="shared" si="161"/>
        <v>0</v>
      </c>
      <c r="K2868" s="2">
        <v>500</v>
      </c>
    </row>
    <row r="2869" spans="8:11" ht="12.75" hidden="1">
      <c r="H2869" s="5">
        <f t="shared" si="160"/>
        <v>0</v>
      </c>
      <c r="I2869" s="23">
        <f t="shared" si="161"/>
        <v>0</v>
      </c>
      <c r="K2869" s="2">
        <v>500</v>
      </c>
    </row>
    <row r="2870" spans="8:11" ht="12.75" hidden="1">
      <c r="H2870" s="5">
        <f t="shared" si="160"/>
        <v>0</v>
      </c>
      <c r="I2870" s="23">
        <f t="shared" si="161"/>
        <v>0</v>
      </c>
      <c r="K2870" s="2">
        <v>500</v>
      </c>
    </row>
    <row r="2871" spans="8:11" ht="12.75" hidden="1">
      <c r="H2871" s="5">
        <f t="shared" si="160"/>
        <v>0</v>
      </c>
      <c r="I2871" s="23">
        <f t="shared" si="161"/>
        <v>0</v>
      </c>
      <c r="K2871" s="2">
        <v>500</v>
      </c>
    </row>
    <row r="2872" spans="8:11" ht="12.75" hidden="1">
      <c r="H2872" s="5">
        <f t="shared" si="160"/>
        <v>0</v>
      </c>
      <c r="I2872" s="23">
        <f t="shared" si="161"/>
        <v>0</v>
      </c>
      <c r="K2872" s="2">
        <v>500</v>
      </c>
    </row>
    <row r="2873" spans="8:11" ht="12.75" hidden="1">
      <c r="H2873" s="5">
        <f t="shared" si="160"/>
        <v>0</v>
      </c>
      <c r="I2873" s="23">
        <f t="shared" si="161"/>
        <v>0</v>
      </c>
      <c r="K2873" s="2">
        <v>500</v>
      </c>
    </row>
    <row r="2874" spans="8:11" ht="12.75" hidden="1">
      <c r="H2874" s="5">
        <f t="shared" si="160"/>
        <v>0</v>
      </c>
      <c r="I2874" s="23">
        <f t="shared" si="161"/>
        <v>0</v>
      </c>
      <c r="K2874" s="2">
        <v>500</v>
      </c>
    </row>
    <row r="2875" spans="8:11" ht="12.75" hidden="1">
      <c r="H2875" s="5">
        <f t="shared" si="160"/>
        <v>0</v>
      </c>
      <c r="I2875" s="23">
        <f t="shared" si="161"/>
        <v>0</v>
      </c>
      <c r="K2875" s="2">
        <v>500</v>
      </c>
    </row>
    <row r="2876" spans="8:11" ht="12.75" hidden="1">
      <c r="H2876" s="5">
        <f t="shared" si="160"/>
        <v>0</v>
      </c>
      <c r="I2876" s="23">
        <f t="shared" si="161"/>
        <v>0</v>
      </c>
      <c r="K2876" s="2">
        <v>500</v>
      </c>
    </row>
    <row r="2877" spans="8:11" ht="12.75" hidden="1">
      <c r="H2877" s="5">
        <f t="shared" si="160"/>
        <v>0</v>
      </c>
      <c r="I2877" s="23">
        <f t="shared" si="161"/>
        <v>0</v>
      </c>
      <c r="K2877" s="2">
        <v>500</v>
      </c>
    </row>
    <row r="2878" spans="8:11" ht="12.75" hidden="1">
      <c r="H2878" s="5">
        <f t="shared" si="160"/>
        <v>0</v>
      </c>
      <c r="I2878" s="23">
        <f t="shared" si="161"/>
        <v>0</v>
      </c>
      <c r="K2878" s="2">
        <v>500</v>
      </c>
    </row>
    <row r="2879" spans="8:11" ht="12.75" hidden="1">
      <c r="H2879" s="5">
        <f t="shared" si="160"/>
        <v>0</v>
      </c>
      <c r="I2879" s="23">
        <f t="shared" si="161"/>
        <v>0</v>
      </c>
      <c r="K2879" s="2">
        <v>500</v>
      </c>
    </row>
    <row r="2880" spans="8:11" ht="12.75" hidden="1">
      <c r="H2880" s="5">
        <f t="shared" si="160"/>
        <v>0</v>
      </c>
      <c r="I2880" s="23">
        <f t="shared" si="161"/>
        <v>0</v>
      </c>
      <c r="K2880" s="2">
        <v>500</v>
      </c>
    </row>
    <row r="2881" spans="8:11" ht="12.75" hidden="1">
      <c r="H2881" s="5">
        <f t="shared" si="160"/>
        <v>0</v>
      </c>
      <c r="I2881" s="23">
        <f t="shared" si="161"/>
        <v>0</v>
      </c>
      <c r="K2881" s="2">
        <v>500</v>
      </c>
    </row>
    <row r="2882" spans="8:11" ht="12.75" hidden="1">
      <c r="H2882" s="5">
        <f t="shared" si="160"/>
        <v>0</v>
      </c>
      <c r="I2882" s="23">
        <f t="shared" si="161"/>
        <v>0</v>
      </c>
      <c r="K2882" s="2">
        <v>500</v>
      </c>
    </row>
    <row r="2883" spans="8:11" ht="12.75" hidden="1">
      <c r="H2883" s="5">
        <f t="shared" si="160"/>
        <v>0</v>
      </c>
      <c r="I2883" s="23">
        <f t="shared" si="161"/>
        <v>0</v>
      </c>
      <c r="K2883" s="2">
        <v>500</v>
      </c>
    </row>
    <row r="2884" spans="8:11" ht="12.75" hidden="1">
      <c r="H2884" s="5">
        <f t="shared" si="160"/>
        <v>0</v>
      </c>
      <c r="I2884" s="23">
        <f t="shared" si="161"/>
        <v>0</v>
      </c>
      <c r="K2884" s="2">
        <v>500</v>
      </c>
    </row>
    <row r="2885" spans="8:11" ht="12.75" hidden="1">
      <c r="H2885" s="5">
        <f t="shared" si="160"/>
        <v>0</v>
      </c>
      <c r="I2885" s="23">
        <f t="shared" si="161"/>
        <v>0</v>
      </c>
      <c r="K2885" s="2">
        <v>500</v>
      </c>
    </row>
    <row r="2886" spans="8:11" ht="12.75" hidden="1">
      <c r="H2886" s="5">
        <f t="shared" si="160"/>
        <v>0</v>
      </c>
      <c r="I2886" s="23">
        <f t="shared" si="161"/>
        <v>0</v>
      </c>
      <c r="K2886" s="2">
        <v>500</v>
      </c>
    </row>
    <row r="2887" spans="8:11" ht="12.75" hidden="1">
      <c r="H2887" s="5">
        <f t="shared" si="160"/>
        <v>0</v>
      </c>
      <c r="I2887" s="23">
        <f t="shared" si="161"/>
        <v>0</v>
      </c>
      <c r="K2887" s="2">
        <v>500</v>
      </c>
    </row>
    <row r="2888" spans="8:11" ht="12.75" hidden="1">
      <c r="H2888" s="5">
        <f t="shared" si="160"/>
        <v>0</v>
      </c>
      <c r="I2888" s="23">
        <f t="shared" si="161"/>
        <v>0</v>
      </c>
      <c r="K2888" s="2">
        <v>500</v>
      </c>
    </row>
    <row r="2889" spans="8:11" ht="12.75" hidden="1">
      <c r="H2889" s="5">
        <f t="shared" si="160"/>
        <v>0</v>
      </c>
      <c r="I2889" s="23">
        <f t="shared" si="161"/>
        <v>0</v>
      </c>
      <c r="K2889" s="2">
        <v>500</v>
      </c>
    </row>
    <row r="2890" spans="8:11" ht="12.75" hidden="1">
      <c r="H2890" s="5">
        <f t="shared" si="160"/>
        <v>0</v>
      </c>
      <c r="I2890" s="23">
        <f t="shared" si="161"/>
        <v>0</v>
      </c>
      <c r="K2890" s="2">
        <v>500</v>
      </c>
    </row>
    <row r="2891" spans="8:11" ht="12.75" hidden="1">
      <c r="H2891" s="5">
        <f t="shared" si="160"/>
        <v>0</v>
      </c>
      <c r="I2891" s="23">
        <f t="shared" si="161"/>
        <v>0</v>
      </c>
      <c r="K2891" s="2">
        <v>500</v>
      </c>
    </row>
    <row r="2892" spans="8:11" ht="12.75" hidden="1">
      <c r="H2892" s="5">
        <f t="shared" si="160"/>
        <v>0</v>
      </c>
      <c r="I2892" s="23">
        <f t="shared" si="161"/>
        <v>0</v>
      </c>
      <c r="K2892" s="2">
        <v>500</v>
      </c>
    </row>
    <row r="2893" spans="8:11" ht="12.75" hidden="1">
      <c r="H2893" s="5">
        <f t="shared" si="160"/>
        <v>0</v>
      </c>
      <c r="I2893" s="23">
        <f t="shared" si="161"/>
        <v>0</v>
      </c>
      <c r="K2893" s="2">
        <v>500</v>
      </c>
    </row>
    <row r="2894" spans="8:11" ht="12.75" hidden="1">
      <c r="H2894" s="5">
        <f t="shared" si="160"/>
        <v>0</v>
      </c>
      <c r="I2894" s="23">
        <f t="shared" si="161"/>
        <v>0</v>
      </c>
      <c r="K2894" s="2">
        <v>500</v>
      </c>
    </row>
    <row r="2895" spans="8:11" ht="12.75" hidden="1">
      <c r="H2895" s="5">
        <f t="shared" si="160"/>
        <v>0</v>
      </c>
      <c r="I2895" s="23">
        <f t="shared" si="161"/>
        <v>0</v>
      </c>
      <c r="K2895" s="2">
        <v>500</v>
      </c>
    </row>
    <row r="2896" spans="8:11" ht="12.75" hidden="1">
      <c r="H2896" s="5">
        <f t="shared" si="160"/>
        <v>0</v>
      </c>
      <c r="I2896" s="23">
        <f t="shared" si="161"/>
        <v>0</v>
      </c>
      <c r="K2896" s="2">
        <v>500</v>
      </c>
    </row>
    <row r="2897" spans="8:11" ht="12.75" hidden="1">
      <c r="H2897" s="5">
        <f t="shared" si="160"/>
        <v>0</v>
      </c>
      <c r="I2897" s="23">
        <f t="shared" si="161"/>
        <v>0</v>
      </c>
      <c r="K2897" s="2">
        <v>500</v>
      </c>
    </row>
    <row r="2898" spans="8:11" ht="12.75" hidden="1">
      <c r="H2898" s="5">
        <f t="shared" si="160"/>
        <v>0</v>
      </c>
      <c r="I2898" s="23">
        <f t="shared" si="161"/>
        <v>0</v>
      </c>
      <c r="K2898" s="2">
        <v>500</v>
      </c>
    </row>
    <row r="2899" spans="8:11" ht="12.75" hidden="1">
      <c r="H2899" s="5">
        <f t="shared" si="160"/>
        <v>0</v>
      </c>
      <c r="I2899" s="23">
        <f t="shared" si="161"/>
        <v>0</v>
      </c>
      <c r="K2899" s="2">
        <v>500</v>
      </c>
    </row>
    <row r="2900" spans="8:11" ht="12.75" hidden="1">
      <c r="H2900" s="5">
        <f t="shared" si="160"/>
        <v>0</v>
      </c>
      <c r="I2900" s="23">
        <f t="shared" si="161"/>
        <v>0</v>
      </c>
      <c r="K2900" s="2">
        <v>500</v>
      </c>
    </row>
    <row r="2901" spans="8:11" ht="12.75" hidden="1">
      <c r="H2901" s="5">
        <f t="shared" si="160"/>
        <v>0</v>
      </c>
      <c r="I2901" s="23">
        <f t="shared" si="161"/>
        <v>0</v>
      </c>
      <c r="K2901" s="2">
        <v>500</v>
      </c>
    </row>
    <row r="2902" spans="8:11" ht="12.75" hidden="1">
      <c r="H2902" s="5">
        <f t="shared" si="160"/>
        <v>0</v>
      </c>
      <c r="I2902" s="23">
        <f t="shared" si="161"/>
        <v>0</v>
      </c>
      <c r="K2902" s="2">
        <v>500</v>
      </c>
    </row>
    <row r="2903" spans="8:11" ht="12.75" hidden="1">
      <c r="H2903" s="5">
        <f t="shared" si="160"/>
        <v>0</v>
      </c>
      <c r="I2903" s="23">
        <f t="shared" si="161"/>
        <v>0</v>
      </c>
      <c r="K2903" s="2">
        <v>500</v>
      </c>
    </row>
    <row r="2904" spans="8:11" ht="12.75" hidden="1">
      <c r="H2904" s="5">
        <f t="shared" si="160"/>
        <v>0</v>
      </c>
      <c r="I2904" s="23">
        <f t="shared" si="161"/>
        <v>0</v>
      </c>
      <c r="K2904" s="2">
        <v>500</v>
      </c>
    </row>
    <row r="2905" spans="8:11" ht="12.75" hidden="1">
      <c r="H2905" s="5">
        <f t="shared" si="160"/>
        <v>0</v>
      </c>
      <c r="I2905" s="23">
        <f t="shared" si="161"/>
        <v>0</v>
      </c>
      <c r="K2905" s="2">
        <v>500</v>
      </c>
    </row>
    <row r="2906" spans="8:11" ht="12.75" hidden="1">
      <c r="H2906" s="5">
        <f t="shared" si="160"/>
        <v>0</v>
      </c>
      <c r="I2906" s="23">
        <f t="shared" si="161"/>
        <v>0</v>
      </c>
      <c r="K2906" s="2">
        <v>500</v>
      </c>
    </row>
    <row r="2907" spans="8:11" ht="12.75" hidden="1">
      <c r="H2907" s="5">
        <f t="shared" si="160"/>
        <v>0</v>
      </c>
      <c r="I2907" s="23">
        <f t="shared" si="161"/>
        <v>0</v>
      </c>
      <c r="K2907" s="2">
        <v>500</v>
      </c>
    </row>
    <row r="2908" spans="8:11" ht="12.75" hidden="1">
      <c r="H2908" s="5">
        <f t="shared" si="160"/>
        <v>0</v>
      </c>
      <c r="I2908" s="23">
        <f t="shared" si="161"/>
        <v>0</v>
      </c>
      <c r="K2908" s="2">
        <v>500</v>
      </c>
    </row>
    <row r="2909" spans="8:11" ht="12.75" hidden="1">
      <c r="H2909" s="5">
        <f t="shared" si="160"/>
        <v>0</v>
      </c>
      <c r="I2909" s="23">
        <f t="shared" si="161"/>
        <v>0</v>
      </c>
      <c r="K2909" s="2">
        <v>500</v>
      </c>
    </row>
    <row r="2910" spans="8:11" ht="12.75" hidden="1">
      <c r="H2910" s="5">
        <f t="shared" si="160"/>
        <v>0</v>
      </c>
      <c r="I2910" s="23">
        <f t="shared" si="161"/>
        <v>0</v>
      </c>
      <c r="K2910" s="2">
        <v>500</v>
      </c>
    </row>
    <row r="2911" spans="8:11" ht="12.75" hidden="1">
      <c r="H2911" s="5">
        <f t="shared" si="160"/>
        <v>0</v>
      </c>
      <c r="I2911" s="23">
        <f t="shared" si="161"/>
        <v>0</v>
      </c>
      <c r="K2911" s="2">
        <v>500</v>
      </c>
    </row>
    <row r="2912" spans="8:11" ht="12.75" hidden="1">
      <c r="H2912" s="5">
        <f aca="true" t="shared" si="162" ref="H2912:H2975">H2911-B2912</f>
        <v>0</v>
      </c>
      <c r="I2912" s="23">
        <f aca="true" t="shared" si="163" ref="I2912:I2975">+B2912/K2912</f>
        <v>0</v>
      </c>
      <c r="K2912" s="2">
        <v>500</v>
      </c>
    </row>
    <row r="2913" spans="8:11" ht="12.75" hidden="1">
      <c r="H2913" s="5">
        <f t="shared" si="162"/>
        <v>0</v>
      </c>
      <c r="I2913" s="23">
        <f t="shared" si="163"/>
        <v>0</v>
      </c>
      <c r="K2913" s="2">
        <v>500</v>
      </c>
    </row>
    <row r="2914" spans="8:11" ht="12.75" hidden="1">
      <c r="H2914" s="5">
        <f t="shared" si="162"/>
        <v>0</v>
      </c>
      <c r="I2914" s="23">
        <f t="shared" si="163"/>
        <v>0</v>
      </c>
      <c r="K2914" s="2">
        <v>500</v>
      </c>
    </row>
    <row r="2915" spans="8:11" ht="12.75" hidden="1">
      <c r="H2915" s="5">
        <f t="shared" si="162"/>
        <v>0</v>
      </c>
      <c r="I2915" s="23">
        <f t="shared" si="163"/>
        <v>0</v>
      </c>
      <c r="K2915" s="2">
        <v>500</v>
      </c>
    </row>
    <row r="2916" spans="8:11" ht="12.75" hidden="1">
      <c r="H2916" s="5">
        <f t="shared" si="162"/>
        <v>0</v>
      </c>
      <c r="I2916" s="23">
        <f t="shared" si="163"/>
        <v>0</v>
      </c>
      <c r="K2916" s="2">
        <v>500</v>
      </c>
    </row>
    <row r="2917" spans="8:11" ht="12.75" hidden="1">
      <c r="H2917" s="5">
        <f t="shared" si="162"/>
        <v>0</v>
      </c>
      <c r="I2917" s="23">
        <f t="shared" si="163"/>
        <v>0</v>
      </c>
      <c r="K2917" s="2">
        <v>500</v>
      </c>
    </row>
    <row r="2918" spans="8:11" ht="12.75" hidden="1">
      <c r="H2918" s="5">
        <f t="shared" si="162"/>
        <v>0</v>
      </c>
      <c r="I2918" s="23">
        <f t="shared" si="163"/>
        <v>0</v>
      </c>
      <c r="K2918" s="2">
        <v>500</v>
      </c>
    </row>
    <row r="2919" spans="8:11" ht="12.75" hidden="1">
      <c r="H2919" s="5">
        <f t="shared" si="162"/>
        <v>0</v>
      </c>
      <c r="I2919" s="23">
        <f t="shared" si="163"/>
        <v>0</v>
      </c>
      <c r="K2919" s="2">
        <v>500</v>
      </c>
    </row>
    <row r="2920" spans="8:11" ht="12.75" hidden="1">
      <c r="H2920" s="5">
        <f t="shared" si="162"/>
        <v>0</v>
      </c>
      <c r="I2920" s="23">
        <f t="shared" si="163"/>
        <v>0</v>
      </c>
      <c r="K2920" s="2">
        <v>500</v>
      </c>
    </row>
    <row r="2921" spans="8:11" ht="12.75" hidden="1">
      <c r="H2921" s="5">
        <f t="shared" si="162"/>
        <v>0</v>
      </c>
      <c r="I2921" s="23">
        <f t="shared" si="163"/>
        <v>0</v>
      </c>
      <c r="K2921" s="2">
        <v>500</v>
      </c>
    </row>
    <row r="2922" spans="8:11" ht="12.75" hidden="1">
      <c r="H2922" s="5">
        <f t="shared" si="162"/>
        <v>0</v>
      </c>
      <c r="I2922" s="23">
        <f t="shared" si="163"/>
        <v>0</v>
      </c>
      <c r="K2922" s="2">
        <v>500</v>
      </c>
    </row>
    <row r="2923" spans="8:11" ht="12.75" hidden="1">
      <c r="H2923" s="5">
        <f t="shared" si="162"/>
        <v>0</v>
      </c>
      <c r="I2923" s="23">
        <f t="shared" si="163"/>
        <v>0</v>
      </c>
      <c r="K2923" s="2">
        <v>500</v>
      </c>
    </row>
    <row r="2924" spans="8:11" ht="12.75" hidden="1">
      <c r="H2924" s="5">
        <f t="shared" si="162"/>
        <v>0</v>
      </c>
      <c r="I2924" s="23">
        <f t="shared" si="163"/>
        <v>0</v>
      </c>
      <c r="K2924" s="2">
        <v>500</v>
      </c>
    </row>
    <row r="2925" spans="8:11" ht="12.75" hidden="1">
      <c r="H2925" s="5">
        <f t="shared" si="162"/>
        <v>0</v>
      </c>
      <c r="I2925" s="23">
        <f t="shared" si="163"/>
        <v>0</v>
      </c>
      <c r="K2925" s="2">
        <v>500</v>
      </c>
    </row>
    <row r="2926" spans="8:11" ht="12.75" hidden="1">
      <c r="H2926" s="5">
        <f t="shared" si="162"/>
        <v>0</v>
      </c>
      <c r="I2926" s="23">
        <f t="shared" si="163"/>
        <v>0</v>
      </c>
      <c r="K2926" s="2">
        <v>500</v>
      </c>
    </row>
    <row r="2927" spans="8:11" ht="12.75" hidden="1">
      <c r="H2927" s="5">
        <f t="shared" si="162"/>
        <v>0</v>
      </c>
      <c r="I2927" s="23">
        <f t="shared" si="163"/>
        <v>0</v>
      </c>
      <c r="K2927" s="2">
        <v>500</v>
      </c>
    </row>
    <row r="2928" spans="8:11" ht="12.75" hidden="1">
      <c r="H2928" s="5">
        <f t="shared" si="162"/>
        <v>0</v>
      </c>
      <c r="I2928" s="23">
        <f t="shared" si="163"/>
        <v>0</v>
      </c>
      <c r="K2928" s="2">
        <v>500</v>
      </c>
    </row>
    <row r="2929" spans="8:11" ht="12.75" hidden="1">
      <c r="H2929" s="5">
        <f t="shared" si="162"/>
        <v>0</v>
      </c>
      <c r="I2929" s="23">
        <f t="shared" si="163"/>
        <v>0</v>
      </c>
      <c r="K2929" s="2">
        <v>500</v>
      </c>
    </row>
    <row r="2930" spans="8:11" ht="12.75" hidden="1">
      <c r="H2930" s="5">
        <f t="shared" si="162"/>
        <v>0</v>
      </c>
      <c r="I2930" s="23">
        <f t="shared" si="163"/>
        <v>0</v>
      </c>
      <c r="K2930" s="2">
        <v>500</v>
      </c>
    </row>
    <row r="2931" spans="8:11" ht="12.75" hidden="1">
      <c r="H2931" s="5">
        <f t="shared" si="162"/>
        <v>0</v>
      </c>
      <c r="I2931" s="23">
        <f t="shared" si="163"/>
        <v>0</v>
      </c>
      <c r="K2931" s="2">
        <v>500</v>
      </c>
    </row>
    <row r="2932" spans="8:11" ht="12.75" hidden="1">
      <c r="H2932" s="5">
        <f t="shared" si="162"/>
        <v>0</v>
      </c>
      <c r="I2932" s="23">
        <f t="shared" si="163"/>
        <v>0</v>
      </c>
      <c r="K2932" s="2">
        <v>500</v>
      </c>
    </row>
    <row r="2933" spans="8:11" ht="12.75" hidden="1">
      <c r="H2933" s="5">
        <f t="shared" si="162"/>
        <v>0</v>
      </c>
      <c r="I2933" s="23">
        <f t="shared" si="163"/>
        <v>0</v>
      </c>
      <c r="K2933" s="2">
        <v>500</v>
      </c>
    </row>
    <row r="2934" spans="8:11" ht="12.75" hidden="1">
      <c r="H2934" s="5">
        <f t="shared" si="162"/>
        <v>0</v>
      </c>
      <c r="I2934" s="23">
        <f t="shared" si="163"/>
        <v>0</v>
      </c>
      <c r="K2934" s="2">
        <v>500</v>
      </c>
    </row>
    <row r="2935" spans="8:11" ht="12.75" hidden="1">
      <c r="H2935" s="5">
        <f t="shared" si="162"/>
        <v>0</v>
      </c>
      <c r="I2935" s="23">
        <f t="shared" si="163"/>
        <v>0</v>
      </c>
      <c r="K2935" s="2">
        <v>500</v>
      </c>
    </row>
    <row r="2936" spans="8:11" ht="12.75" hidden="1">
      <c r="H2936" s="5">
        <f t="shared" si="162"/>
        <v>0</v>
      </c>
      <c r="I2936" s="23">
        <f t="shared" si="163"/>
        <v>0</v>
      </c>
      <c r="K2936" s="2">
        <v>500</v>
      </c>
    </row>
    <row r="2937" spans="8:11" ht="12.75" hidden="1">
      <c r="H2937" s="5">
        <f t="shared" si="162"/>
        <v>0</v>
      </c>
      <c r="I2937" s="23">
        <f t="shared" si="163"/>
        <v>0</v>
      </c>
      <c r="K2937" s="2">
        <v>500</v>
      </c>
    </row>
    <row r="2938" spans="8:11" ht="12.75" hidden="1">
      <c r="H2938" s="5">
        <f t="shared" si="162"/>
        <v>0</v>
      </c>
      <c r="I2938" s="23">
        <f t="shared" si="163"/>
        <v>0</v>
      </c>
      <c r="K2938" s="2">
        <v>500</v>
      </c>
    </row>
    <row r="2939" spans="8:11" ht="12.75" hidden="1">
      <c r="H2939" s="5">
        <f t="shared" si="162"/>
        <v>0</v>
      </c>
      <c r="I2939" s="23">
        <f t="shared" si="163"/>
        <v>0</v>
      </c>
      <c r="K2939" s="2">
        <v>500</v>
      </c>
    </row>
    <row r="2940" spans="8:11" ht="12.75" hidden="1">
      <c r="H2940" s="5">
        <f t="shared" si="162"/>
        <v>0</v>
      </c>
      <c r="I2940" s="23">
        <f t="shared" si="163"/>
        <v>0</v>
      </c>
      <c r="K2940" s="2">
        <v>500</v>
      </c>
    </row>
    <row r="2941" spans="8:11" ht="12.75" hidden="1">
      <c r="H2941" s="5">
        <f t="shared" si="162"/>
        <v>0</v>
      </c>
      <c r="I2941" s="23">
        <f t="shared" si="163"/>
        <v>0</v>
      </c>
      <c r="K2941" s="2">
        <v>500</v>
      </c>
    </row>
    <row r="2942" spans="8:11" ht="12.75" hidden="1">
      <c r="H2942" s="5">
        <f t="shared" si="162"/>
        <v>0</v>
      </c>
      <c r="I2942" s="23">
        <f t="shared" si="163"/>
        <v>0</v>
      </c>
      <c r="K2942" s="2">
        <v>500</v>
      </c>
    </row>
    <row r="2943" spans="8:11" ht="12.75" hidden="1">
      <c r="H2943" s="5">
        <f t="shared" si="162"/>
        <v>0</v>
      </c>
      <c r="I2943" s="23">
        <f t="shared" si="163"/>
        <v>0</v>
      </c>
      <c r="K2943" s="2">
        <v>500</v>
      </c>
    </row>
    <row r="2944" spans="8:11" ht="12.75" hidden="1">
      <c r="H2944" s="5">
        <f t="shared" si="162"/>
        <v>0</v>
      </c>
      <c r="I2944" s="23">
        <f t="shared" si="163"/>
        <v>0</v>
      </c>
      <c r="K2944" s="2">
        <v>500</v>
      </c>
    </row>
    <row r="2945" spans="8:11" ht="12.75" hidden="1">
      <c r="H2945" s="5">
        <f t="shared" si="162"/>
        <v>0</v>
      </c>
      <c r="I2945" s="23">
        <f t="shared" si="163"/>
        <v>0</v>
      </c>
      <c r="K2945" s="2">
        <v>500</v>
      </c>
    </row>
    <row r="2946" spans="8:11" ht="12.75" hidden="1">
      <c r="H2946" s="5">
        <f t="shared" si="162"/>
        <v>0</v>
      </c>
      <c r="I2946" s="23">
        <f t="shared" si="163"/>
        <v>0</v>
      </c>
      <c r="K2946" s="2">
        <v>500</v>
      </c>
    </row>
    <row r="2947" spans="8:11" ht="12.75" hidden="1">
      <c r="H2947" s="5">
        <f t="shared" si="162"/>
        <v>0</v>
      </c>
      <c r="I2947" s="23">
        <f t="shared" si="163"/>
        <v>0</v>
      </c>
      <c r="K2947" s="2">
        <v>500</v>
      </c>
    </row>
    <row r="2948" spans="8:11" ht="12.75" hidden="1">
      <c r="H2948" s="5">
        <f t="shared" si="162"/>
        <v>0</v>
      </c>
      <c r="I2948" s="23">
        <f t="shared" si="163"/>
        <v>0</v>
      </c>
      <c r="K2948" s="2">
        <v>500</v>
      </c>
    </row>
    <row r="2949" spans="8:11" ht="12.75" hidden="1">
      <c r="H2949" s="5">
        <f t="shared" si="162"/>
        <v>0</v>
      </c>
      <c r="I2949" s="23">
        <f t="shared" si="163"/>
        <v>0</v>
      </c>
      <c r="K2949" s="2">
        <v>500</v>
      </c>
    </row>
    <row r="2950" spans="8:11" ht="12.75" hidden="1">
      <c r="H2950" s="5">
        <f t="shared" si="162"/>
        <v>0</v>
      </c>
      <c r="I2950" s="23">
        <f t="shared" si="163"/>
        <v>0</v>
      </c>
      <c r="K2950" s="2">
        <v>500</v>
      </c>
    </row>
    <row r="2951" spans="8:11" ht="12.75" hidden="1">
      <c r="H2951" s="5">
        <f t="shared" si="162"/>
        <v>0</v>
      </c>
      <c r="I2951" s="23">
        <f t="shared" si="163"/>
        <v>0</v>
      </c>
      <c r="K2951" s="2">
        <v>500</v>
      </c>
    </row>
    <row r="2952" spans="8:11" ht="12.75" hidden="1">
      <c r="H2952" s="5">
        <f t="shared" si="162"/>
        <v>0</v>
      </c>
      <c r="I2952" s="23">
        <f t="shared" si="163"/>
        <v>0</v>
      </c>
      <c r="K2952" s="2">
        <v>500</v>
      </c>
    </row>
    <row r="2953" spans="8:11" ht="12.75" hidden="1">
      <c r="H2953" s="5">
        <f t="shared" si="162"/>
        <v>0</v>
      </c>
      <c r="I2953" s="23">
        <f t="shared" si="163"/>
        <v>0</v>
      </c>
      <c r="K2953" s="2">
        <v>500</v>
      </c>
    </row>
    <row r="2954" spans="8:11" ht="12.75" hidden="1">
      <c r="H2954" s="5">
        <f t="shared" si="162"/>
        <v>0</v>
      </c>
      <c r="I2954" s="23">
        <f t="shared" si="163"/>
        <v>0</v>
      </c>
      <c r="K2954" s="2">
        <v>500</v>
      </c>
    </row>
    <row r="2955" spans="8:11" ht="12.75" hidden="1">
      <c r="H2955" s="5">
        <f t="shared" si="162"/>
        <v>0</v>
      </c>
      <c r="I2955" s="23">
        <f t="shared" si="163"/>
        <v>0</v>
      </c>
      <c r="K2955" s="2">
        <v>500</v>
      </c>
    </row>
    <row r="2956" spans="8:11" ht="12.75" hidden="1">
      <c r="H2956" s="5">
        <f t="shared" si="162"/>
        <v>0</v>
      </c>
      <c r="I2956" s="23">
        <f t="shared" si="163"/>
        <v>0</v>
      </c>
      <c r="K2956" s="2">
        <v>500</v>
      </c>
    </row>
    <row r="2957" spans="8:11" ht="12.75" hidden="1">
      <c r="H2957" s="5">
        <f t="shared" si="162"/>
        <v>0</v>
      </c>
      <c r="I2957" s="23">
        <f t="shared" si="163"/>
        <v>0</v>
      </c>
      <c r="K2957" s="2">
        <v>500</v>
      </c>
    </row>
    <row r="2958" spans="8:11" ht="12.75" hidden="1">
      <c r="H2958" s="5">
        <f t="shared" si="162"/>
        <v>0</v>
      </c>
      <c r="I2958" s="23">
        <f t="shared" si="163"/>
        <v>0</v>
      </c>
      <c r="K2958" s="2">
        <v>500</v>
      </c>
    </row>
    <row r="2959" spans="8:11" ht="12.75" hidden="1">
      <c r="H2959" s="5">
        <f t="shared" si="162"/>
        <v>0</v>
      </c>
      <c r="I2959" s="23">
        <f t="shared" si="163"/>
        <v>0</v>
      </c>
      <c r="K2959" s="2">
        <v>500</v>
      </c>
    </row>
    <row r="2960" spans="8:11" ht="12.75" hidden="1">
      <c r="H2960" s="5">
        <f t="shared" si="162"/>
        <v>0</v>
      </c>
      <c r="I2960" s="23">
        <f t="shared" si="163"/>
        <v>0</v>
      </c>
      <c r="K2960" s="2">
        <v>500</v>
      </c>
    </row>
    <row r="2961" spans="8:11" ht="12.75" hidden="1">
      <c r="H2961" s="5">
        <f t="shared" si="162"/>
        <v>0</v>
      </c>
      <c r="I2961" s="23">
        <f t="shared" si="163"/>
        <v>0</v>
      </c>
      <c r="K2961" s="2">
        <v>500</v>
      </c>
    </row>
    <row r="2962" spans="8:11" ht="12.75" hidden="1">
      <c r="H2962" s="5">
        <f t="shared" si="162"/>
        <v>0</v>
      </c>
      <c r="I2962" s="23">
        <f t="shared" si="163"/>
        <v>0</v>
      </c>
      <c r="K2962" s="2">
        <v>500</v>
      </c>
    </row>
    <row r="2963" spans="8:11" ht="12.75" hidden="1">
      <c r="H2963" s="5">
        <f t="shared" si="162"/>
        <v>0</v>
      </c>
      <c r="I2963" s="23">
        <f t="shared" si="163"/>
        <v>0</v>
      </c>
      <c r="K2963" s="2">
        <v>500</v>
      </c>
    </row>
    <row r="2964" spans="8:11" ht="12.75" hidden="1">
      <c r="H2964" s="5">
        <f t="shared" si="162"/>
        <v>0</v>
      </c>
      <c r="I2964" s="23">
        <f t="shared" si="163"/>
        <v>0</v>
      </c>
      <c r="K2964" s="2">
        <v>500</v>
      </c>
    </row>
    <row r="2965" spans="8:11" ht="12.75" hidden="1">
      <c r="H2965" s="5">
        <f t="shared" si="162"/>
        <v>0</v>
      </c>
      <c r="I2965" s="23">
        <f t="shared" si="163"/>
        <v>0</v>
      </c>
      <c r="K2965" s="2">
        <v>500</v>
      </c>
    </row>
    <row r="2966" spans="8:11" ht="12.75" hidden="1">
      <c r="H2966" s="5">
        <f t="shared" si="162"/>
        <v>0</v>
      </c>
      <c r="I2966" s="23">
        <f t="shared" si="163"/>
        <v>0</v>
      </c>
      <c r="K2966" s="2">
        <v>500</v>
      </c>
    </row>
    <row r="2967" spans="8:11" ht="12.75" hidden="1">
      <c r="H2967" s="5">
        <f t="shared" si="162"/>
        <v>0</v>
      </c>
      <c r="I2967" s="23">
        <f t="shared" si="163"/>
        <v>0</v>
      </c>
      <c r="K2967" s="2">
        <v>500</v>
      </c>
    </row>
    <row r="2968" spans="8:11" ht="12.75" hidden="1">
      <c r="H2968" s="5">
        <f t="shared" si="162"/>
        <v>0</v>
      </c>
      <c r="I2968" s="23">
        <f t="shared" si="163"/>
        <v>0</v>
      </c>
      <c r="K2968" s="2">
        <v>500</v>
      </c>
    </row>
    <row r="2969" spans="8:11" ht="12.75" hidden="1">
      <c r="H2969" s="5">
        <f t="shared" si="162"/>
        <v>0</v>
      </c>
      <c r="I2969" s="23">
        <f t="shared" si="163"/>
        <v>0</v>
      </c>
      <c r="K2969" s="2">
        <v>500</v>
      </c>
    </row>
    <row r="2970" spans="8:11" ht="12.75" hidden="1">
      <c r="H2970" s="5">
        <f t="shared" si="162"/>
        <v>0</v>
      </c>
      <c r="I2970" s="23">
        <f t="shared" si="163"/>
        <v>0</v>
      </c>
      <c r="K2970" s="2">
        <v>500</v>
      </c>
    </row>
    <row r="2971" spans="8:11" ht="12.75" hidden="1">
      <c r="H2971" s="5">
        <f t="shared" si="162"/>
        <v>0</v>
      </c>
      <c r="I2971" s="23">
        <f t="shared" si="163"/>
        <v>0</v>
      </c>
      <c r="K2971" s="2">
        <v>500</v>
      </c>
    </row>
    <row r="2972" spans="8:11" ht="12.75" hidden="1">
      <c r="H2972" s="5">
        <f t="shared" si="162"/>
        <v>0</v>
      </c>
      <c r="I2972" s="23">
        <f t="shared" si="163"/>
        <v>0</v>
      </c>
      <c r="K2972" s="2">
        <v>500</v>
      </c>
    </row>
    <row r="2973" spans="8:11" ht="12.75" hidden="1">
      <c r="H2973" s="5">
        <f t="shared" si="162"/>
        <v>0</v>
      </c>
      <c r="I2973" s="23">
        <f t="shared" si="163"/>
        <v>0</v>
      </c>
      <c r="K2973" s="2">
        <v>500</v>
      </c>
    </row>
    <row r="2974" spans="8:11" ht="12.75" hidden="1">
      <c r="H2974" s="5">
        <f t="shared" si="162"/>
        <v>0</v>
      </c>
      <c r="I2974" s="23">
        <f t="shared" si="163"/>
        <v>0</v>
      </c>
      <c r="K2974" s="2">
        <v>500</v>
      </c>
    </row>
    <row r="2975" spans="8:11" ht="12.75" hidden="1">
      <c r="H2975" s="5">
        <f t="shared" si="162"/>
        <v>0</v>
      </c>
      <c r="I2975" s="23">
        <f t="shared" si="163"/>
        <v>0</v>
      </c>
      <c r="K2975" s="2">
        <v>500</v>
      </c>
    </row>
    <row r="2976" spans="8:11" ht="12.75" hidden="1">
      <c r="H2976" s="5">
        <f aca="true" t="shared" si="164" ref="H2976:H3039">H2975-B2976</f>
        <v>0</v>
      </c>
      <c r="I2976" s="23">
        <f aca="true" t="shared" si="165" ref="I2976:I3039">+B2976/K2976</f>
        <v>0</v>
      </c>
      <c r="K2976" s="2">
        <v>500</v>
      </c>
    </row>
    <row r="2977" spans="8:11" ht="12.75" hidden="1">
      <c r="H2977" s="5">
        <f t="shared" si="164"/>
        <v>0</v>
      </c>
      <c r="I2977" s="23">
        <f t="shared" si="165"/>
        <v>0</v>
      </c>
      <c r="K2977" s="2">
        <v>500</v>
      </c>
    </row>
    <row r="2978" spans="8:11" ht="12.75" hidden="1">
      <c r="H2978" s="5">
        <f t="shared" si="164"/>
        <v>0</v>
      </c>
      <c r="I2978" s="23">
        <f t="shared" si="165"/>
        <v>0</v>
      </c>
      <c r="K2978" s="2">
        <v>500</v>
      </c>
    </row>
    <row r="2979" spans="8:11" ht="12.75" hidden="1">
      <c r="H2979" s="5">
        <f t="shared" si="164"/>
        <v>0</v>
      </c>
      <c r="I2979" s="23">
        <f t="shared" si="165"/>
        <v>0</v>
      </c>
      <c r="K2979" s="2">
        <v>500</v>
      </c>
    </row>
    <row r="2980" spans="8:11" ht="12.75" hidden="1">
      <c r="H2980" s="5">
        <f t="shared" si="164"/>
        <v>0</v>
      </c>
      <c r="I2980" s="23">
        <f t="shared" si="165"/>
        <v>0</v>
      </c>
      <c r="K2980" s="2">
        <v>500</v>
      </c>
    </row>
    <row r="2981" spans="8:11" ht="12.75" hidden="1">
      <c r="H2981" s="5">
        <f t="shared" si="164"/>
        <v>0</v>
      </c>
      <c r="I2981" s="23">
        <f t="shared" si="165"/>
        <v>0</v>
      </c>
      <c r="K2981" s="2">
        <v>500</v>
      </c>
    </row>
    <row r="2982" spans="8:11" ht="12.75" hidden="1">
      <c r="H2982" s="5">
        <f t="shared" si="164"/>
        <v>0</v>
      </c>
      <c r="I2982" s="23">
        <f t="shared" si="165"/>
        <v>0</v>
      </c>
      <c r="K2982" s="2">
        <v>500</v>
      </c>
    </row>
    <row r="2983" spans="8:11" ht="12.75" hidden="1">
      <c r="H2983" s="5">
        <f t="shared" si="164"/>
        <v>0</v>
      </c>
      <c r="I2983" s="23">
        <f t="shared" si="165"/>
        <v>0</v>
      </c>
      <c r="K2983" s="2">
        <v>500</v>
      </c>
    </row>
    <row r="2984" spans="8:11" ht="12.75" hidden="1">
      <c r="H2984" s="5">
        <f t="shared" si="164"/>
        <v>0</v>
      </c>
      <c r="I2984" s="23">
        <f t="shared" si="165"/>
        <v>0</v>
      </c>
      <c r="K2984" s="2">
        <v>500</v>
      </c>
    </row>
    <row r="2985" spans="8:11" ht="12.75" hidden="1">
      <c r="H2985" s="5">
        <f t="shared" si="164"/>
        <v>0</v>
      </c>
      <c r="I2985" s="23">
        <f t="shared" si="165"/>
        <v>0</v>
      </c>
      <c r="K2985" s="2">
        <v>500</v>
      </c>
    </row>
    <row r="2986" spans="8:11" ht="12.75" hidden="1">
      <c r="H2986" s="5">
        <f t="shared" si="164"/>
        <v>0</v>
      </c>
      <c r="I2986" s="23">
        <f t="shared" si="165"/>
        <v>0</v>
      </c>
      <c r="K2986" s="2">
        <v>500</v>
      </c>
    </row>
    <row r="2987" spans="8:11" ht="12.75" hidden="1">
      <c r="H2987" s="5">
        <f t="shared" si="164"/>
        <v>0</v>
      </c>
      <c r="I2987" s="23">
        <f t="shared" si="165"/>
        <v>0</v>
      </c>
      <c r="K2987" s="2">
        <v>500</v>
      </c>
    </row>
    <row r="2988" spans="8:11" ht="12.75" hidden="1">
      <c r="H2988" s="5">
        <f t="shared" si="164"/>
        <v>0</v>
      </c>
      <c r="I2988" s="23">
        <f t="shared" si="165"/>
        <v>0</v>
      </c>
      <c r="K2988" s="2">
        <v>500</v>
      </c>
    </row>
    <row r="2989" spans="8:11" ht="12.75" hidden="1">
      <c r="H2989" s="5">
        <f t="shared" si="164"/>
        <v>0</v>
      </c>
      <c r="I2989" s="23">
        <f t="shared" si="165"/>
        <v>0</v>
      </c>
      <c r="K2989" s="2">
        <v>500</v>
      </c>
    </row>
    <row r="2990" spans="8:11" ht="12.75" hidden="1">
      <c r="H2990" s="5">
        <f t="shared" si="164"/>
        <v>0</v>
      </c>
      <c r="I2990" s="23">
        <f t="shared" si="165"/>
        <v>0</v>
      </c>
      <c r="K2990" s="2">
        <v>500</v>
      </c>
    </row>
    <row r="2991" spans="8:11" ht="12.75" hidden="1">
      <c r="H2991" s="5">
        <f t="shared" si="164"/>
        <v>0</v>
      </c>
      <c r="I2991" s="23">
        <f t="shared" si="165"/>
        <v>0</v>
      </c>
      <c r="K2991" s="2">
        <v>500</v>
      </c>
    </row>
    <row r="2992" spans="8:11" ht="12.75" hidden="1">
      <c r="H2992" s="5">
        <f t="shared" si="164"/>
        <v>0</v>
      </c>
      <c r="I2992" s="23">
        <f t="shared" si="165"/>
        <v>0</v>
      </c>
      <c r="K2992" s="2">
        <v>500</v>
      </c>
    </row>
    <row r="2993" spans="8:11" ht="12.75" hidden="1">
      <c r="H2993" s="5">
        <f t="shared" si="164"/>
        <v>0</v>
      </c>
      <c r="I2993" s="23">
        <f t="shared" si="165"/>
        <v>0</v>
      </c>
      <c r="K2993" s="2">
        <v>500</v>
      </c>
    </row>
    <row r="2994" spans="8:11" ht="12.75" hidden="1">
      <c r="H2994" s="5">
        <f t="shared" si="164"/>
        <v>0</v>
      </c>
      <c r="I2994" s="23">
        <f t="shared" si="165"/>
        <v>0</v>
      </c>
      <c r="K2994" s="2">
        <v>500</v>
      </c>
    </row>
    <row r="2995" spans="8:11" ht="12.75" hidden="1">
      <c r="H2995" s="5">
        <f t="shared" si="164"/>
        <v>0</v>
      </c>
      <c r="I2995" s="23">
        <f t="shared" si="165"/>
        <v>0</v>
      </c>
      <c r="K2995" s="2">
        <v>500</v>
      </c>
    </row>
    <row r="2996" spans="8:11" ht="12.75" hidden="1">
      <c r="H2996" s="5">
        <f t="shared" si="164"/>
        <v>0</v>
      </c>
      <c r="I2996" s="23">
        <f t="shared" si="165"/>
        <v>0</v>
      </c>
      <c r="K2996" s="2">
        <v>500</v>
      </c>
    </row>
    <row r="2997" spans="8:11" ht="12.75" hidden="1">
      <c r="H2997" s="5">
        <f t="shared" si="164"/>
        <v>0</v>
      </c>
      <c r="I2997" s="23">
        <f t="shared" si="165"/>
        <v>0</v>
      </c>
      <c r="K2997" s="2">
        <v>500</v>
      </c>
    </row>
    <row r="2998" spans="8:11" ht="12.75" hidden="1">
      <c r="H2998" s="5">
        <f t="shared" si="164"/>
        <v>0</v>
      </c>
      <c r="I2998" s="23">
        <f t="shared" si="165"/>
        <v>0</v>
      </c>
      <c r="K2998" s="2">
        <v>500</v>
      </c>
    </row>
    <row r="2999" spans="8:11" ht="12.75" hidden="1">
      <c r="H2999" s="5">
        <f t="shared" si="164"/>
        <v>0</v>
      </c>
      <c r="I2999" s="23">
        <f t="shared" si="165"/>
        <v>0</v>
      </c>
      <c r="K2999" s="2">
        <v>500</v>
      </c>
    </row>
    <row r="3000" spans="8:11" ht="12.75" hidden="1">
      <c r="H3000" s="5">
        <f t="shared" si="164"/>
        <v>0</v>
      </c>
      <c r="I3000" s="23">
        <f t="shared" si="165"/>
        <v>0</v>
      </c>
      <c r="K3000" s="2">
        <v>500</v>
      </c>
    </row>
    <row r="3001" spans="8:11" ht="12.75" hidden="1">
      <c r="H3001" s="5">
        <f t="shared" si="164"/>
        <v>0</v>
      </c>
      <c r="I3001" s="23">
        <f t="shared" si="165"/>
        <v>0</v>
      </c>
      <c r="K3001" s="2">
        <v>500</v>
      </c>
    </row>
    <row r="3002" spans="8:11" ht="12.75" hidden="1">
      <c r="H3002" s="5">
        <f t="shared" si="164"/>
        <v>0</v>
      </c>
      <c r="I3002" s="23">
        <f t="shared" si="165"/>
        <v>0</v>
      </c>
      <c r="K3002" s="2">
        <v>500</v>
      </c>
    </row>
    <row r="3003" spans="8:11" ht="12.75" hidden="1">
      <c r="H3003" s="5">
        <f t="shared" si="164"/>
        <v>0</v>
      </c>
      <c r="I3003" s="23">
        <f t="shared" si="165"/>
        <v>0</v>
      </c>
      <c r="K3003" s="2">
        <v>500</v>
      </c>
    </row>
    <row r="3004" spans="8:11" ht="12.75" hidden="1">
      <c r="H3004" s="5">
        <f t="shared" si="164"/>
        <v>0</v>
      </c>
      <c r="I3004" s="23">
        <f t="shared" si="165"/>
        <v>0</v>
      </c>
      <c r="K3004" s="2">
        <v>500</v>
      </c>
    </row>
    <row r="3005" spans="8:11" ht="12.75" hidden="1">
      <c r="H3005" s="5">
        <f t="shared" si="164"/>
        <v>0</v>
      </c>
      <c r="I3005" s="23">
        <f t="shared" si="165"/>
        <v>0</v>
      </c>
      <c r="K3005" s="2">
        <v>500</v>
      </c>
    </row>
    <row r="3006" spans="8:11" ht="12.75" hidden="1">
      <c r="H3006" s="5">
        <f t="shared" si="164"/>
        <v>0</v>
      </c>
      <c r="I3006" s="23">
        <f t="shared" si="165"/>
        <v>0</v>
      </c>
      <c r="K3006" s="2">
        <v>500</v>
      </c>
    </row>
    <row r="3007" spans="8:11" ht="12.75" hidden="1">
      <c r="H3007" s="5">
        <f t="shared" si="164"/>
        <v>0</v>
      </c>
      <c r="I3007" s="23">
        <f t="shared" si="165"/>
        <v>0</v>
      </c>
      <c r="K3007" s="2">
        <v>500</v>
      </c>
    </row>
    <row r="3008" spans="8:11" ht="12.75" hidden="1">
      <c r="H3008" s="5">
        <f t="shared" si="164"/>
        <v>0</v>
      </c>
      <c r="I3008" s="23">
        <f t="shared" si="165"/>
        <v>0</v>
      </c>
      <c r="K3008" s="2">
        <v>500</v>
      </c>
    </row>
    <row r="3009" spans="8:11" ht="12.75" hidden="1">
      <c r="H3009" s="5">
        <f t="shared" si="164"/>
        <v>0</v>
      </c>
      <c r="I3009" s="23">
        <f t="shared" si="165"/>
        <v>0</v>
      </c>
      <c r="K3009" s="2">
        <v>500</v>
      </c>
    </row>
    <row r="3010" spans="8:11" ht="12.75" hidden="1">
      <c r="H3010" s="5">
        <f t="shared" si="164"/>
        <v>0</v>
      </c>
      <c r="I3010" s="23">
        <f t="shared" si="165"/>
        <v>0</v>
      </c>
      <c r="K3010" s="2">
        <v>500</v>
      </c>
    </row>
    <row r="3011" spans="8:11" ht="12.75" hidden="1">
      <c r="H3011" s="5">
        <f t="shared" si="164"/>
        <v>0</v>
      </c>
      <c r="I3011" s="23">
        <f t="shared" si="165"/>
        <v>0</v>
      </c>
      <c r="K3011" s="2">
        <v>500</v>
      </c>
    </row>
    <row r="3012" spans="8:11" ht="12.75" hidden="1">
      <c r="H3012" s="5">
        <f t="shared" si="164"/>
        <v>0</v>
      </c>
      <c r="I3012" s="23">
        <f t="shared" si="165"/>
        <v>0</v>
      </c>
      <c r="K3012" s="2">
        <v>500</v>
      </c>
    </row>
    <row r="3013" spans="8:11" ht="12.75" hidden="1">
      <c r="H3013" s="5">
        <f t="shared" si="164"/>
        <v>0</v>
      </c>
      <c r="I3013" s="23">
        <f t="shared" si="165"/>
        <v>0</v>
      </c>
      <c r="K3013" s="2">
        <v>500</v>
      </c>
    </row>
    <row r="3014" spans="8:11" ht="12.75" hidden="1">
      <c r="H3014" s="5">
        <f t="shared" si="164"/>
        <v>0</v>
      </c>
      <c r="I3014" s="23">
        <f t="shared" si="165"/>
        <v>0</v>
      </c>
      <c r="K3014" s="2">
        <v>500</v>
      </c>
    </row>
    <row r="3015" spans="8:11" ht="12.75" hidden="1">
      <c r="H3015" s="5">
        <f t="shared" si="164"/>
        <v>0</v>
      </c>
      <c r="I3015" s="23">
        <f t="shared" si="165"/>
        <v>0</v>
      </c>
      <c r="K3015" s="2">
        <v>500</v>
      </c>
    </row>
    <row r="3016" spans="8:11" ht="12.75" hidden="1">
      <c r="H3016" s="5">
        <f t="shared" si="164"/>
        <v>0</v>
      </c>
      <c r="I3016" s="23">
        <f t="shared" si="165"/>
        <v>0</v>
      </c>
      <c r="K3016" s="2">
        <v>500</v>
      </c>
    </row>
    <row r="3017" spans="8:11" ht="12.75" hidden="1">
      <c r="H3017" s="5">
        <f t="shared" si="164"/>
        <v>0</v>
      </c>
      <c r="I3017" s="23">
        <f t="shared" si="165"/>
        <v>0</v>
      </c>
      <c r="K3017" s="2">
        <v>500</v>
      </c>
    </row>
    <row r="3018" spans="8:11" ht="12.75" hidden="1">
      <c r="H3018" s="5">
        <f t="shared" si="164"/>
        <v>0</v>
      </c>
      <c r="I3018" s="23">
        <f t="shared" si="165"/>
        <v>0</v>
      </c>
      <c r="K3018" s="2">
        <v>500</v>
      </c>
    </row>
    <row r="3019" spans="8:11" ht="12.75" hidden="1">
      <c r="H3019" s="5">
        <f t="shared" si="164"/>
        <v>0</v>
      </c>
      <c r="I3019" s="23">
        <f t="shared" si="165"/>
        <v>0</v>
      </c>
      <c r="K3019" s="2">
        <v>500</v>
      </c>
    </row>
    <row r="3020" spans="8:11" ht="12.75" hidden="1">
      <c r="H3020" s="5">
        <f t="shared" si="164"/>
        <v>0</v>
      </c>
      <c r="I3020" s="23">
        <f t="shared" si="165"/>
        <v>0</v>
      </c>
      <c r="K3020" s="2">
        <v>500</v>
      </c>
    </row>
    <row r="3021" spans="8:11" ht="12.75" hidden="1">
      <c r="H3021" s="5">
        <f t="shared" si="164"/>
        <v>0</v>
      </c>
      <c r="I3021" s="23">
        <f t="shared" si="165"/>
        <v>0</v>
      </c>
      <c r="K3021" s="2">
        <v>500</v>
      </c>
    </row>
    <row r="3022" spans="8:11" ht="12.75" hidden="1">
      <c r="H3022" s="5">
        <f t="shared" si="164"/>
        <v>0</v>
      </c>
      <c r="I3022" s="23">
        <f t="shared" si="165"/>
        <v>0</v>
      </c>
      <c r="K3022" s="2">
        <v>500</v>
      </c>
    </row>
    <row r="3023" spans="8:11" ht="12.75" hidden="1">
      <c r="H3023" s="5">
        <f t="shared" si="164"/>
        <v>0</v>
      </c>
      <c r="I3023" s="23">
        <f t="shared" si="165"/>
        <v>0</v>
      </c>
      <c r="K3023" s="2">
        <v>500</v>
      </c>
    </row>
    <row r="3024" spans="8:11" ht="12.75" hidden="1">
      <c r="H3024" s="5">
        <f t="shared" si="164"/>
        <v>0</v>
      </c>
      <c r="I3024" s="23">
        <f t="shared" si="165"/>
        <v>0</v>
      </c>
      <c r="K3024" s="2">
        <v>500</v>
      </c>
    </row>
    <row r="3025" spans="8:11" ht="12.75" hidden="1">
      <c r="H3025" s="5">
        <f t="shared" si="164"/>
        <v>0</v>
      </c>
      <c r="I3025" s="23">
        <f t="shared" si="165"/>
        <v>0</v>
      </c>
      <c r="K3025" s="2">
        <v>500</v>
      </c>
    </row>
    <row r="3026" spans="8:11" ht="12.75" hidden="1">
      <c r="H3026" s="5">
        <f t="shared" si="164"/>
        <v>0</v>
      </c>
      <c r="I3026" s="23">
        <f t="shared" si="165"/>
        <v>0</v>
      </c>
      <c r="K3026" s="2">
        <v>500</v>
      </c>
    </row>
    <row r="3027" spans="8:11" ht="12.75" hidden="1">
      <c r="H3027" s="5">
        <f t="shared" si="164"/>
        <v>0</v>
      </c>
      <c r="I3027" s="23">
        <f t="shared" si="165"/>
        <v>0</v>
      </c>
      <c r="K3027" s="2">
        <v>500</v>
      </c>
    </row>
    <row r="3028" spans="8:11" ht="12.75" hidden="1">
      <c r="H3028" s="5">
        <f t="shared" si="164"/>
        <v>0</v>
      </c>
      <c r="I3028" s="23">
        <f t="shared" si="165"/>
        <v>0</v>
      </c>
      <c r="K3028" s="2">
        <v>500</v>
      </c>
    </row>
    <row r="3029" spans="8:11" ht="12.75" hidden="1">
      <c r="H3029" s="5">
        <f t="shared" si="164"/>
        <v>0</v>
      </c>
      <c r="I3029" s="23">
        <f t="shared" si="165"/>
        <v>0</v>
      </c>
      <c r="K3029" s="2">
        <v>500</v>
      </c>
    </row>
    <row r="3030" spans="8:11" ht="12.75" hidden="1">
      <c r="H3030" s="5">
        <f t="shared" si="164"/>
        <v>0</v>
      </c>
      <c r="I3030" s="23">
        <f t="shared" si="165"/>
        <v>0</v>
      </c>
      <c r="K3030" s="2">
        <v>500</v>
      </c>
    </row>
    <row r="3031" spans="8:11" ht="12.75" hidden="1">
      <c r="H3031" s="5">
        <f t="shared" si="164"/>
        <v>0</v>
      </c>
      <c r="I3031" s="23">
        <f t="shared" si="165"/>
        <v>0</v>
      </c>
      <c r="K3031" s="2">
        <v>500</v>
      </c>
    </row>
    <row r="3032" spans="8:11" ht="12.75" hidden="1">
      <c r="H3032" s="5">
        <f t="shared" si="164"/>
        <v>0</v>
      </c>
      <c r="I3032" s="23">
        <f t="shared" si="165"/>
        <v>0</v>
      </c>
      <c r="K3032" s="2">
        <v>500</v>
      </c>
    </row>
    <row r="3033" spans="8:11" ht="12.75" hidden="1">
      <c r="H3033" s="5">
        <f t="shared" si="164"/>
        <v>0</v>
      </c>
      <c r="I3033" s="23">
        <f t="shared" si="165"/>
        <v>0</v>
      </c>
      <c r="K3033" s="2">
        <v>500</v>
      </c>
    </row>
    <row r="3034" spans="8:11" ht="12.75" hidden="1">
      <c r="H3034" s="5">
        <f t="shared" si="164"/>
        <v>0</v>
      </c>
      <c r="I3034" s="23">
        <f t="shared" si="165"/>
        <v>0</v>
      </c>
      <c r="K3034" s="2">
        <v>500</v>
      </c>
    </row>
    <row r="3035" spans="8:11" ht="12.75" hidden="1">
      <c r="H3035" s="5">
        <f t="shared" si="164"/>
        <v>0</v>
      </c>
      <c r="I3035" s="23">
        <f t="shared" si="165"/>
        <v>0</v>
      </c>
      <c r="K3035" s="2">
        <v>500</v>
      </c>
    </row>
    <row r="3036" spans="8:11" ht="12.75" hidden="1">
      <c r="H3036" s="5">
        <f t="shared" si="164"/>
        <v>0</v>
      </c>
      <c r="I3036" s="23">
        <f t="shared" si="165"/>
        <v>0</v>
      </c>
      <c r="K3036" s="2">
        <v>500</v>
      </c>
    </row>
    <row r="3037" spans="8:11" ht="12.75" hidden="1">
      <c r="H3037" s="5">
        <f t="shared" si="164"/>
        <v>0</v>
      </c>
      <c r="I3037" s="23">
        <f t="shared" si="165"/>
        <v>0</v>
      </c>
      <c r="K3037" s="2">
        <v>500</v>
      </c>
    </row>
    <row r="3038" spans="8:11" ht="12.75" hidden="1">
      <c r="H3038" s="5">
        <f t="shared" si="164"/>
        <v>0</v>
      </c>
      <c r="I3038" s="23">
        <f t="shared" si="165"/>
        <v>0</v>
      </c>
      <c r="K3038" s="2">
        <v>500</v>
      </c>
    </row>
    <row r="3039" spans="8:11" ht="12.75" hidden="1">
      <c r="H3039" s="5">
        <f t="shared" si="164"/>
        <v>0</v>
      </c>
      <c r="I3039" s="23">
        <f t="shared" si="165"/>
        <v>0</v>
      </c>
      <c r="K3039" s="2">
        <v>500</v>
      </c>
    </row>
    <row r="3040" spans="8:11" ht="12.75" hidden="1">
      <c r="H3040" s="5">
        <f aca="true" t="shared" si="166" ref="H3040:H3103">H3039-B3040</f>
        <v>0</v>
      </c>
      <c r="I3040" s="23">
        <f aca="true" t="shared" si="167" ref="I3040:I3103">+B3040/K3040</f>
        <v>0</v>
      </c>
      <c r="K3040" s="2">
        <v>500</v>
      </c>
    </row>
    <row r="3041" spans="8:11" ht="12.75" hidden="1">
      <c r="H3041" s="5">
        <f t="shared" si="166"/>
        <v>0</v>
      </c>
      <c r="I3041" s="23">
        <f t="shared" si="167"/>
        <v>0</v>
      </c>
      <c r="K3041" s="2">
        <v>500</v>
      </c>
    </row>
    <row r="3042" spans="8:11" ht="12.75" hidden="1">
      <c r="H3042" s="5">
        <f t="shared" si="166"/>
        <v>0</v>
      </c>
      <c r="I3042" s="23">
        <f t="shared" si="167"/>
        <v>0</v>
      </c>
      <c r="K3042" s="2">
        <v>500</v>
      </c>
    </row>
    <row r="3043" spans="2:11" ht="12.75" hidden="1">
      <c r="B3043" s="33"/>
      <c r="C3043" s="34"/>
      <c r="D3043" s="13"/>
      <c r="E3043" s="34"/>
      <c r="G3043" s="32"/>
      <c r="H3043" s="5">
        <f t="shared" si="166"/>
        <v>0</v>
      </c>
      <c r="I3043" s="23">
        <f t="shared" si="167"/>
        <v>0</v>
      </c>
      <c r="K3043" s="2">
        <v>500</v>
      </c>
    </row>
    <row r="3044" spans="2:11" ht="12.75" hidden="1">
      <c r="B3044" s="35"/>
      <c r="C3044" s="13"/>
      <c r="D3044" s="13"/>
      <c r="E3044" s="36"/>
      <c r="G3044" s="37"/>
      <c r="H3044" s="5">
        <f t="shared" si="166"/>
        <v>0</v>
      </c>
      <c r="I3044" s="23">
        <f t="shared" si="167"/>
        <v>0</v>
      </c>
      <c r="K3044" s="2">
        <v>500</v>
      </c>
    </row>
    <row r="3045" spans="2:11" ht="12.75" hidden="1">
      <c r="B3045" s="30"/>
      <c r="C3045" s="13"/>
      <c r="D3045" s="13"/>
      <c r="E3045" s="13"/>
      <c r="G3045" s="31"/>
      <c r="H3045" s="5">
        <f t="shared" si="166"/>
        <v>0</v>
      </c>
      <c r="I3045" s="23">
        <f t="shared" si="167"/>
        <v>0</v>
      </c>
      <c r="K3045" s="2">
        <v>500</v>
      </c>
    </row>
    <row r="3046" spans="1:11" s="16" customFormat="1" ht="12.75" hidden="1">
      <c r="A3046" s="13"/>
      <c r="B3046" s="30"/>
      <c r="C3046" s="13"/>
      <c r="D3046" s="13"/>
      <c r="E3046" s="13"/>
      <c r="F3046" s="28"/>
      <c r="G3046" s="31"/>
      <c r="H3046" s="5">
        <f t="shared" si="166"/>
        <v>0</v>
      </c>
      <c r="I3046" s="42">
        <f t="shared" si="167"/>
        <v>0</v>
      </c>
      <c r="K3046" s="43">
        <v>500</v>
      </c>
    </row>
    <row r="3047" spans="3:11" ht="12.75" hidden="1">
      <c r="C3047" s="13"/>
      <c r="D3047" s="13"/>
      <c r="H3047" s="5">
        <f t="shared" si="166"/>
        <v>0</v>
      </c>
      <c r="I3047" s="23">
        <f t="shared" si="167"/>
        <v>0</v>
      </c>
      <c r="K3047" s="2">
        <v>500</v>
      </c>
    </row>
    <row r="3048" spans="8:11" ht="12.75" hidden="1">
      <c r="H3048" s="5">
        <f t="shared" si="166"/>
        <v>0</v>
      </c>
      <c r="I3048" s="23">
        <f t="shared" si="167"/>
        <v>0</v>
      </c>
      <c r="K3048" s="2">
        <v>500</v>
      </c>
    </row>
    <row r="3049" spans="8:11" ht="12.75" hidden="1">
      <c r="H3049" s="5">
        <f t="shared" si="166"/>
        <v>0</v>
      </c>
      <c r="I3049" s="23">
        <f t="shared" si="167"/>
        <v>0</v>
      </c>
      <c r="K3049" s="2">
        <v>500</v>
      </c>
    </row>
    <row r="3050" spans="2:12" ht="12.75" hidden="1">
      <c r="B3050" s="38"/>
      <c r="C3050" s="39"/>
      <c r="D3050" s="39"/>
      <c r="E3050" s="39"/>
      <c r="G3050" s="40"/>
      <c r="H3050" s="5">
        <f t="shared" si="166"/>
        <v>0</v>
      </c>
      <c r="I3050" s="23">
        <f t="shared" si="167"/>
        <v>0</v>
      </c>
      <c r="J3050" s="38"/>
      <c r="K3050" s="38">
        <v>500</v>
      </c>
      <c r="L3050" s="41">
        <v>500</v>
      </c>
    </row>
    <row r="3051" spans="8:11" ht="12.75" hidden="1">
      <c r="H3051" s="5">
        <f t="shared" si="166"/>
        <v>0</v>
      </c>
      <c r="I3051" s="23">
        <f t="shared" si="167"/>
        <v>0</v>
      </c>
      <c r="K3051" s="2">
        <v>500</v>
      </c>
    </row>
    <row r="3052" spans="8:11" ht="12.75" hidden="1">
      <c r="H3052" s="5">
        <f t="shared" si="166"/>
        <v>0</v>
      </c>
      <c r="I3052" s="23">
        <f t="shared" si="167"/>
        <v>0</v>
      </c>
      <c r="K3052" s="2">
        <v>500</v>
      </c>
    </row>
    <row r="3053" spans="8:11" ht="12.75" hidden="1">
      <c r="H3053" s="5">
        <f t="shared" si="166"/>
        <v>0</v>
      </c>
      <c r="I3053" s="23">
        <f t="shared" si="167"/>
        <v>0</v>
      </c>
      <c r="K3053" s="2">
        <v>500</v>
      </c>
    </row>
    <row r="3054" spans="8:11" ht="12.75" hidden="1">
      <c r="H3054" s="5">
        <f t="shared" si="166"/>
        <v>0</v>
      </c>
      <c r="I3054" s="23">
        <f t="shared" si="167"/>
        <v>0</v>
      </c>
      <c r="K3054" s="2">
        <v>500</v>
      </c>
    </row>
    <row r="3055" spans="8:11" ht="12.75" hidden="1">
      <c r="H3055" s="5">
        <f t="shared" si="166"/>
        <v>0</v>
      </c>
      <c r="I3055" s="23">
        <f t="shared" si="167"/>
        <v>0</v>
      </c>
      <c r="K3055" s="2">
        <v>500</v>
      </c>
    </row>
    <row r="3056" spans="8:11" ht="12.75" hidden="1">
      <c r="H3056" s="5">
        <f t="shared" si="166"/>
        <v>0</v>
      </c>
      <c r="I3056" s="23">
        <f t="shared" si="167"/>
        <v>0</v>
      </c>
      <c r="K3056" s="2">
        <v>500</v>
      </c>
    </row>
    <row r="3057" spans="8:11" ht="12.75" hidden="1">
      <c r="H3057" s="5">
        <f t="shared" si="166"/>
        <v>0</v>
      </c>
      <c r="I3057" s="23">
        <f t="shared" si="167"/>
        <v>0</v>
      </c>
      <c r="K3057" s="2">
        <v>500</v>
      </c>
    </row>
    <row r="3058" spans="8:11" ht="12.75" hidden="1">
      <c r="H3058" s="5">
        <f t="shared" si="166"/>
        <v>0</v>
      </c>
      <c r="I3058" s="23">
        <f t="shared" si="167"/>
        <v>0</v>
      </c>
      <c r="K3058" s="2">
        <v>500</v>
      </c>
    </row>
    <row r="3059" spans="8:11" ht="12.75" hidden="1">
      <c r="H3059" s="5">
        <f t="shared" si="166"/>
        <v>0</v>
      </c>
      <c r="I3059" s="23">
        <f t="shared" si="167"/>
        <v>0</v>
      </c>
      <c r="K3059" s="2">
        <v>500</v>
      </c>
    </row>
    <row r="3060" spans="8:11" ht="12.75" hidden="1">
      <c r="H3060" s="5">
        <f t="shared" si="166"/>
        <v>0</v>
      </c>
      <c r="I3060" s="23">
        <f t="shared" si="167"/>
        <v>0</v>
      </c>
      <c r="K3060" s="2">
        <v>500</v>
      </c>
    </row>
    <row r="3061" spans="8:11" ht="12.75" hidden="1">
      <c r="H3061" s="5">
        <f t="shared" si="166"/>
        <v>0</v>
      </c>
      <c r="I3061" s="23">
        <f t="shared" si="167"/>
        <v>0</v>
      </c>
      <c r="K3061" s="2">
        <v>500</v>
      </c>
    </row>
    <row r="3062" spans="8:11" ht="12.75" hidden="1">
      <c r="H3062" s="5">
        <f t="shared" si="166"/>
        <v>0</v>
      </c>
      <c r="I3062" s="23">
        <f t="shared" si="167"/>
        <v>0</v>
      </c>
      <c r="K3062" s="2">
        <v>500</v>
      </c>
    </row>
    <row r="3063" spans="8:11" ht="12.75" hidden="1">
      <c r="H3063" s="5">
        <f t="shared" si="166"/>
        <v>0</v>
      </c>
      <c r="I3063" s="23">
        <f t="shared" si="167"/>
        <v>0</v>
      </c>
      <c r="K3063" s="2">
        <v>500</v>
      </c>
    </row>
    <row r="3064" spans="8:11" ht="12.75" hidden="1">
      <c r="H3064" s="5">
        <f t="shared" si="166"/>
        <v>0</v>
      </c>
      <c r="I3064" s="23">
        <f t="shared" si="167"/>
        <v>0</v>
      </c>
      <c r="K3064" s="2">
        <v>500</v>
      </c>
    </row>
    <row r="3065" spans="8:11" ht="12.75" hidden="1">
      <c r="H3065" s="5">
        <f t="shared" si="166"/>
        <v>0</v>
      </c>
      <c r="I3065" s="23">
        <f t="shared" si="167"/>
        <v>0</v>
      </c>
      <c r="K3065" s="2">
        <v>500</v>
      </c>
    </row>
    <row r="3066" spans="8:11" ht="12.75" hidden="1">
      <c r="H3066" s="5">
        <f t="shared" si="166"/>
        <v>0</v>
      </c>
      <c r="I3066" s="23">
        <f t="shared" si="167"/>
        <v>0</v>
      </c>
      <c r="K3066" s="2">
        <v>500</v>
      </c>
    </row>
    <row r="3067" spans="8:11" ht="12.75" hidden="1">
      <c r="H3067" s="5">
        <f t="shared" si="166"/>
        <v>0</v>
      </c>
      <c r="I3067" s="23">
        <f t="shared" si="167"/>
        <v>0</v>
      </c>
      <c r="K3067" s="2">
        <v>500</v>
      </c>
    </row>
    <row r="3068" spans="8:11" ht="12.75" hidden="1">
      <c r="H3068" s="5">
        <f t="shared" si="166"/>
        <v>0</v>
      </c>
      <c r="I3068" s="23">
        <f t="shared" si="167"/>
        <v>0</v>
      </c>
      <c r="K3068" s="2">
        <v>500</v>
      </c>
    </row>
    <row r="3069" spans="8:11" ht="12.75" hidden="1">
      <c r="H3069" s="5">
        <f t="shared" si="166"/>
        <v>0</v>
      </c>
      <c r="I3069" s="23">
        <f t="shared" si="167"/>
        <v>0</v>
      </c>
      <c r="K3069" s="2">
        <v>500</v>
      </c>
    </row>
    <row r="3070" spans="8:11" ht="12.75" hidden="1">
      <c r="H3070" s="5">
        <f t="shared" si="166"/>
        <v>0</v>
      </c>
      <c r="I3070" s="23">
        <f t="shared" si="167"/>
        <v>0</v>
      </c>
      <c r="K3070" s="2">
        <v>500</v>
      </c>
    </row>
    <row r="3071" spans="8:11" ht="12.75" hidden="1">
      <c r="H3071" s="5">
        <f t="shared" si="166"/>
        <v>0</v>
      </c>
      <c r="I3071" s="23">
        <f t="shared" si="167"/>
        <v>0</v>
      </c>
      <c r="K3071" s="2">
        <v>500</v>
      </c>
    </row>
    <row r="3072" spans="8:11" ht="12.75" hidden="1">
      <c r="H3072" s="5">
        <f t="shared" si="166"/>
        <v>0</v>
      </c>
      <c r="I3072" s="23">
        <f t="shared" si="167"/>
        <v>0</v>
      </c>
      <c r="K3072" s="2">
        <v>500</v>
      </c>
    </row>
    <row r="3073" spans="8:11" ht="12.75" hidden="1">
      <c r="H3073" s="5">
        <f t="shared" si="166"/>
        <v>0</v>
      </c>
      <c r="I3073" s="23">
        <f t="shared" si="167"/>
        <v>0</v>
      </c>
      <c r="K3073" s="2">
        <v>500</v>
      </c>
    </row>
    <row r="3074" spans="8:11" ht="12.75" hidden="1">
      <c r="H3074" s="5">
        <f t="shared" si="166"/>
        <v>0</v>
      </c>
      <c r="I3074" s="23">
        <f t="shared" si="167"/>
        <v>0</v>
      </c>
      <c r="K3074" s="2">
        <v>500</v>
      </c>
    </row>
    <row r="3075" spans="8:11" ht="12.75" hidden="1">
      <c r="H3075" s="5">
        <f t="shared" si="166"/>
        <v>0</v>
      </c>
      <c r="I3075" s="23">
        <f t="shared" si="167"/>
        <v>0</v>
      </c>
      <c r="K3075" s="2">
        <v>500</v>
      </c>
    </row>
    <row r="3076" spans="8:11" ht="12.75" hidden="1">
      <c r="H3076" s="5">
        <f t="shared" si="166"/>
        <v>0</v>
      </c>
      <c r="I3076" s="23">
        <f t="shared" si="167"/>
        <v>0</v>
      </c>
      <c r="K3076" s="2">
        <v>500</v>
      </c>
    </row>
    <row r="3077" spans="8:11" ht="12.75" hidden="1">
      <c r="H3077" s="5">
        <f t="shared" si="166"/>
        <v>0</v>
      </c>
      <c r="I3077" s="23">
        <f t="shared" si="167"/>
        <v>0</v>
      </c>
      <c r="K3077" s="2">
        <v>500</v>
      </c>
    </row>
    <row r="3078" spans="8:11" ht="12.75" hidden="1">
      <c r="H3078" s="5">
        <f t="shared" si="166"/>
        <v>0</v>
      </c>
      <c r="I3078" s="23">
        <f t="shared" si="167"/>
        <v>0</v>
      </c>
      <c r="K3078" s="2">
        <v>500</v>
      </c>
    </row>
    <row r="3079" spans="8:11" ht="12.75" hidden="1">
      <c r="H3079" s="5">
        <f t="shared" si="166"/>
        <v>0</v>
      </c>
      <c r="I3079" s="23">
        <f t="shared" si="167"/>
        <v>0</v>
      </c>
      <c r="K3079" s="2">
        <v>500</v>
      </c>
    </row>
    <row r="3080" spans="8:11" ht="12.75" hidden="1">
      <c r="H3080" s="5">
        <f t="shared" si="166"/>
        <v>0</v>
      </c>
      <c r="I3080" s="23">
        <f t="shared" si="167"/>
        <v>0</v>
      </c>
      <c r="K3080" s="2">
        <v>500</v>
      </c>
    </row>
    <row r="3081" spans="8:11" ht="12.75" hidden="1">
      <c r="H3081" s="5">
        <f t="shared" si="166"/>
        <v>0</v>
      </c>
      <c r="I3081" s="23">
        <f t="shared" si="167"/>
        <v>0</v>
      </c>
      <c r="K3081" s="2">
        <v>500</v>
      </c>
    </row>
    <row r="3082" spans="8:11" ht="12.75" hidden="1">
      <c r="H3082" s="5">
        <f t="shared" si="166"/>
        <v>0</v>
      </c>
      <c r="I3082" s="23">
        <f t="shared" si="167"/>
        <v>0</v>
      </c>
      <c r="K3082" s="2">
        <v>500</v>
      </c>
    </row>
    <row r="3083" spans="8:11" ht="12.75" hidden="1">
      <c r="H3083" s="5">
        <f t="shared" si="166"/>
        <v>0</v>
      </c>
      <c r="I3083" s="23">
        <f t="shared" si="167"/>
        <v>0</v>
      </c>
      <c r="K3083" s="2">
        <v>500</v>
      </c>
    </row>
    <row r="3084" spans="8:11" ht="12.75" hidden="1">
      <c r="H3084" s="5">
        <f t="shared" si="166"/>
        <v>0</v>
      </c>
      <c r="I3084" s="23">
        <f t="shared" si="167"/>
        <v>0</v>
      </c>
      <c r="K3084" s="2">
        <v>500</v>
      </c>
    </row>
    <row r="3085" spans="8:11" ht="12.75" hidden="1">
      <c r="H3085" s="5">
        <f t="shared" si="166"/>
        <v>0</v>
      </c>
      <c r="I3085" s="23">
        <f t="shared" si="167"/>
        <v>0</v>
      </c>
      <c r="K3085" s="2">
        <v>500</v>
      </c>
    </row>
    <row r="3086" spans="8:11" ht="12.75" hidden="1">
      <c r="H3086" s="5">
        <f t="shared" si="166"/>
        <v>0</v>
      </c>
      <c r="I3086" s="23">
        <f t="shared" si="167"/>
        <v>0</v>
      </c>
      <c r="K3086" s="2">
        <v>500</v>
      </c>
    </row>
    <row r="3087" spans="8:11" ht="12.75" hidden="1">
      <c r="H3087" s="5">
        <f t="shared" si="166"/>
        <v>0</v>
      </c>
      <c r="I3087" s="23">
        <f t="shared" si="167"/>
        <v>0</v>
      </c>
      <c r="K3087" s="2">
        <v>500</v>
      </c>
    </row>
    <row r="3088" spans="8:11" ht="12.75" hidden="1">
      <c r="H3088" s="5">
        <f t="shared" si="166"/>
        <v>0</v>
      </c>
      <c r="I3088" s="23">
        <f t="shared" si="167"/>
        <v>0</v>
      </c>
      <c r="K3088" s="2">
        <v>500</v>
      </c>
    </row>
    <row r="3089" spans="8:11" ht="12.75" hidden="1">
      <c r="H3089" s="5">
        <f t="shared" si="166"/>
        <v>0</v>
      </c>
      <c r="I3089" s="23">
        <f t="shared" si="167"/>
        <v>0</v>
      </c>
      <c r="K3089" s="2">
        <v>500</v>
      </c>
    </row>
    <row r="3090" spans="8:11" ht="12.75" hidden="1">
      <c r="H3090" s="5">
        <f t="shared" si="166"/>
        <v>0</v>
      </c>
      <c r="I3090" s="23">
        <f t="shared" si="167"/>
        <v>0</v>
      </c>
      <c r="K3090" s="2">
        <v>500</v>
      </c>
    </row>
    <row r="3091" spans="8:11" ht="12.75" hidden="1">
      <c r="H3091" s="5">
        <f t="shared" si="166"/>
        <v>0</v>
      </c>
      <c r="I3091" s="23">
        <f t="shared" si="167"/>
        <v>0</v>
      </c>
      <c r="K3091" s="2">
        <v>500</v>
      </c>
    </row>
    <row r="3092" spans="8:11" ht="12.75" hidden="1">
      <c r="H3092" s="5">
        <f t="shared" si="166"/>
        <v>0</v>
      </c>
      <c r="I3092" s="23">
        <f t="shared" si="167"/>
        <v>0</v>
      </c>
      <c r="K3092" s="2">
        <v>500</v>
      </c>
    </row>
    <row r="3093" spans="8:11" ht="12.75" hidden="1">
      <c r="H3093" s="5">
        <f t="shared" si="166"/>
        <v>0</v>
      </c>
      <c r="I3093" s="23">
        <f t="shared" si="167"/>
        <v>0</v>
      </c>
      <c r="K3093" s="2">
        <v>500</v>
      </c>
    </row>
    <row r="3094" spans="8:11" ht="12.75" hidden="1">
      <c r="H3094" s="5">
        <f t="shared" si="166"/>
        <v>0</v>
      </c>
      <c r="I3094" s="23">
        <f t="shared" si="167"/>
        <v>0</v>
      </c>
      <c r="K3094" s="2">
        <v>500</v>
      </c>
    </row>
    <row r="3095" spans="8:11" ht="12.75" hidden="1">
      <c r="H3095" s="5">
        <f t="shared" si="166"/>
        <v>0</v>
      </c>
      <c r="I3095" s="23">
        <f t="shared" si="167"/>
        <v>0</v>
      </c>
      <c r="K3095" s="2">
        <v>500</v>
      </c>
    </row>
    <row r="3096" spans="8:11" ht="12.75" hidden="1">
      <c r="H3096" s="5">
        <f t="shared" si="166"/>
        <v>0</v>
      </c>
      <c r="I3096" s="23">
        <f t="shared" si="167"/>
        <v>0</v>
      </c>
      <c r="K3096" s="2">
        <v>500</v>
      </c>
    </row>
    <row r="3097" spans="8:11" ht="12.75" hidden="1">
      <c r="H3097" s="5">
        <f t="shared" si="166"/>
        <v>0</v>
      </c>
      <c r="I3097" s="23">
        <f t="shared" si="167"/>
        <v>0</v>
      </c>
      <c r="K3097" s="2">
        <v>500</v>
      </c>
    </row>
    <row r="3098" spans="8:11" ht="12.75" hidden="1">
      <c r="H3098" s="5">
        <f t="shared" si="166"/>
        <v>0</v>
      </c>
      <c r="I3098" s="23">
        <f t="shared" si="167"/>
        <v>0</v>
      </c>
      <c r="K3098" s="2">
        <v>500</v>
      </c>
    </row>
    <row r="3099" spans="8:11" ht="12.75" hidden="1">
      <c r="H3099" s="5">
        <f t="shared" si="166"/>
        <v>0</v>
      </c>
      <c r="I3099" s="23">
        <f t="shared" si="167"/>
        <v>0</v>
      </c>
      <c r="K3099" s="2">
        <v>500</v>
      </c>
    </row>
    <row r="3100" spans="8:11" ht="12.75" hidden="1">
      <c r="H3100" s="5">
        <f t="shared" si="166"/>
        <v>0</v>
      </c>
      <c r="I3100" s="23">
        <f t="shared" si="167"/>
        <v>0</v>
      </c>
      <c r="K3100" s="2">
        <v>500</v>
      </c>
    </row>
    <row r="3101" spans="8:11" ht="12.75" hidden="1">
      <c r="H3101" s="5">
        <f t="shared" si="166"/>
        <v>0</v>
      </c>
      <c r="I3101" s="23">
        <f t="shared" si="167"/>
        <v>0</v>
      </c>
      <c r="K3101" s="2">
        <v>500</v>
      </c>
    </row>
    <row r="3102" spans="8:11" ht="12.75" hidden="1">
      <c r="H3102" s="5">
        <f t="shared" si="166"/>
        <v>0</v>
      </c>
      <c r="I3102" s="23">
        <f t="shared" si="167"/>
        <v>0</v>
      </c>
      <c r="K3102" s="2">
        <v>500</v>
      </c>
    </row>
    <row r="3103" spans="8:11" ht="12.75" hidden="1">
      <c r="H3103" s="5">
        <f t="shared" si="166"/>
        <v>0</v>
      </c>
      <c r="I3103" s="23">
        <f t="shared" si="167"/>
        <v>0</v>
      </c>
      <c r="K3103" s="2">
        <v>500</v>
      </c>
    </row>
    <row r="3104" spans="8:11" ht="12.75" hidden="1">
      <c r="H3104" s="5">
        <f aca="true" t="shared" si="168" ref="H3104:H3167">H3103-B3104</f>
        <v>0</v>
      </c>
      <c r="I3104" s="23">
        <f aca="true" t="shared" si="169" ref="I3104:I3167">+B3104/K3104</f>
        <v>0</v>
      </c>
      <c r="K3104" s="2">
        <v>500</v>
      </c>
    </row>
    <row r="3105" spans="8:11" ht="12.75" hidden="1">
      <c r="H3105" s="5">
        <f t="shared" si="168"/>
        <v>0</v>
      </c>
      <c r="I3105" s="23">
        <f t="shared" si="169"/>
        <v>0</v>
      </c>
      <c r="K3105" s="2">
        <v>500</v>
      </c>
    </row>
    <row r="3106" spans="8:11" ht="12.75" hidden="1">
      <c r="H3106" s="5">
        <f t="shared" si="168"/>
        <v>0</v>
      </c>
      <c r="I3106" s="23">
        <f t="shared" si="169"/>
        <v>0</v>
      </c>
      <c r="K3106" s="2">
        <v>500</v>
      </c>
    </row>
    <row r="3107" spans="8:11" ht="12.75" hidden="1">
      <c r="H3107" s="5">
        <f t="shared" si="168"/>
        <v>0</v>
      </c>
      <c r="I3107" s="23">
        <f t="shared" si="169"/>
        <v>0</v>
      </c>
      <c r="K3107" s="2">
        <v>500</v>
      </c>
    </row>
    <row r="3108" spans="8:11" ht="12.75" hidden="1">
      <c r="H3108" s="5">
        <f t="shared" si="168"/>
        <v>0</v>
      </c>
      <c r="I3108" s="23">
        <f t="shared" si="169"/>
        <v>0</v>
      </c>
      <c r="K3108" s="2">
        <v>500</v>
      </c>
    </row>
    <row r="3109" spans="8:11" ht="12.75" hidden="1">
      <c r="H3109" s="5">
        <f t="shared" si="168"/>
        <v>0</v>
      </c>
      <c r="I3109" s="23">
        <f t="shared" si="169"/>
        <v>0</v>
      </c>
      <c r="K3109" s="2">
        <v>500</v>
      </c>
    </row>
    <row r="3110" spans="8:11" ht="12.75" hidden="1">
      <c r="H3110" s="5">
        <f t="shared" si="168"/>
        <v>0</v>
      </c>
      <c r="I3110" s="23">
        <f t="shared" si="169"/>
        <v>0</v>
      </c>
      <c r="K3110" s="2">
        <v>500</v>
      </c>
    </row>
    <row r="3111" spans="8:11" ht="12.75" hidden="1">
      <c r="H3111" s="5">
        <f t="shared" si="168"/>
        <v>0</v>
      </c>
      <c r="I3111" s="23">
        <f t="shared" si="169"/>
        <v>0</v>
      </c>
      <c r="K3111" s="2">
        <v>500</v>
      </c>
    </row>
    <row r="3112" spans="8:11" ht="12.75" hidden="1">
      <c r="H3112" s="5">
        <f t="shared" si="168"/>
        <v>0</v>
      </c>
      <c r="I3112" s="23">
        <f t="shared" si="169"/>
        <v>0</v>
      </c>
      <c r="K3112" s="2">
        <v>500</v>
      </c>
    </row>
    <row r="3113" spans="8:11" ht="12.75" hidden="1">
      <c r="H3113" s="5">
        <f t="shared" si="168"/>
        <v>0</v>
      </c>
      <c r="I3113" s="23">
        <f t="shared" si="169"/>
        <v>0</v>
      </c>
      <c r="K3113" s="2">
        <v>500</v>
      </c>
    </row>
    <row r="3114" spans="8:11" ht="12.75" hidden="1">
      <c r="H3114" s="5">
        <f t="shared" si="168"/>
        <v>0</v>
      </c>
      <c r="I3114" s="23">
        <f t="shared" si="169"/>
        <v>0</v>
      </c>
      <c r="K3114" s="2">
        <v>500</v>
      </c>
    </row>
    <row r="3115" spans="8:11" ht="12.75" hidden="1">
      <c r="H3115" s="5">
        <f t="shared" si="168"/>
        <v>0</v>
      </c>
      <c r="I3115" s="23">
        <f t="shared" si="169"/>
        <v>0</v>
      </c>
      <c r="K3115" s="2">
        <v>500</v>
      </c>
    </row>
    <row r="3116" spans="8:11" ht="12.75" hidden="1">
      <c r="H3116" s="5">
        <f t="shared" si="168"/>
        <v>0</v>
      </c>
      <c r="I3116" s="23">
        <f t="shared" si="169"/>
        <v>0</v>
      </c>
      <c r="K3116" s="2">
        <v>500</v>
      </c>
    </row>
    <row r="3117" spans="8:11" ht="12.75" hidden="1">
      <c r="H3117" s="5">
        <f t="shared" si="168"/>
        <v>0</v>
      </c>
      <c r="I3117" s="23">
        <f t="shared" si="169"/>
        <v>0</v>
      </c>
      <c r="K3117" s="2">
        <v>500</v>
      </c>
    </row>
    <row r="3118" spans="8:11" ht="12.75" hidden="1">
      <c r="H3118" s="5">
        <f t="shared" si="168"/>
        <v>0</v>
      </c>
      <c r="I3118" s="23">
        <f t="shared" si="169"/>
        <v>0</v>
      </c>
      <c r="K3118" s="2">
        <v>500</v>
      </c>
    </row>
    <row r="3119" spans="8:11" ht="12.75" hidden="1">
      <c r="H3119" s="5">
        <f t="shared" si="168"/>
        <v>0</v>
      </c>
      <c r="I3119" s="23">
        <f t="shared" si="169"/>
        <v>0</v>
      </c>
      <c r="K3119" s="2">
        <v>500</v>
      </c>
    </row>
    <row r="3120" spans="8:11" ht="12.75" hidden="1">
      <c r="H3120" s="5">
        <f t="shared" si="168"/>
        <v>0</v>
      </c>
      <c r="I3120" s="23">
        <f t="shared" si="169"/>
        <v>0</v>
      </c>
      <c r="K3120" s="2">
        <v>500</v>
      </c>
    </row>
    <row r="3121" spans="8:11" ht="12.75" hidden="1">
      <c r="H3121" s="5">
        <f t="shared" si="168"/>
        <v>0</v>
      </c>
      <c r="I3121" s="23">
        <f t="shared" si="169"/>
        <v>0</v>
      </c>
      <c r="K3121" s="2">
        <v>500</v>
      </c>
    </row>
    <row r="3122" spans="8:11" ht="12.75" hidden="1">
      <c r="H3122" s="5">
        <f t="shared" si="168"/>
        <v>0</v>
      </c>
      <c r="I3122" s="23">
        <f t="shared" si="169"/>
        <v>0</v>
      </c>
      <c r="K3122" s="2">
        <v>500</v>
      </c>
    </row>
    <row r="3123" spans="8:11" ht="12.75" hidden="1">
      <c r="H3123" s="5">
        <f t="shared" si="168"/>
        <v>0</v>
      </c>
      <c r="I3123" s="23">
        <f t="shared" si="169"/>
        <v>0</v>
      </c>
      <c r="K3123" s="2">
        <v>500</v>
      </c>
    </row>
    <row r="3124" spans="8:11" ht="12.75" hidden="1">
      <c r="H3124" s="5">
        <f t="shared" si="168"/>
        <v>0</v>
      </c>
      <c r="I3124" s="23">
        <f t="shared" si="169"/>
        <v>0</v>
      </c>
      <c r="K3124" s="2">
        <v>500</v>
      </c>
    </row>
    <row r="3125" spans="8:11" ht="12.75" hidden="1">
      <c r="H3125" s="5">
        <f t="shared" si="168"/>
        <v>0</v>
      </c>
      <c r="I3125" s="23">
        <f t="shared" si="169"/>
        <v>0</v>
      </c>
      <c r="K3125" s="2">
        <v>500</v>
      </c>
    </row>
    <row r="3126" spans="8:11" ht="12.75" hidden="1">
      <c r="H3126" s="5">
        <f t="shared" si="168"/>
        <v>0</v>
      </c>
      <c r="I3126" s="23">
        <f t="shared" si="169"/>
        <v>0</v>
      </c>
      <c r="K3126" s="2">
        <v>500</v>
      </c>
    </row>
    <row r="3127" spans="8:11" ht="12.75" hidden="1">
      <c r="H3127" s="5">
        <f t="shared" si="168"/>
        <v>0</v>
      </c>
      <c r="I3127" s="23">
        <f t="shared" si="169"/>
        <v>0</v>
      </c>
      <c r="K3127" s="2">
        <v>500</v>
      </c>
    </row>
    <row r="3128" spans="8:11" ht="12.75" hidden="1">
      <c r="H3128" s="5">
        <f t="shared" si="168"/>
        <v>0</v>
      </c>
      <c r="I3128" s="23">
        <f t="shared" si="169"/>
        <v>0</v>
      </c>
      <c r="K3128" s="2">
        <v>500</v>
      </c>
    </row>
    <row r="3129" spans="8:11" ht="12.75" hidden="1">
      <c r="H3129" s="5">
        <f t="shared" si="168"/>
        <v>0</v>
      </c>
      <c r="I3129" s="23">
        <f t="shared" si="169"/>
        <v>0</v>
      </c>
      <c r="K3129" s="2">
        <v>500</v>
      </c>
    </row>
    <row r="3130" spans="2:11" ht="12.75" hidden="1">
      <c r="B3130" s="56"/>
      <c r="H3130" s="5">
        <f t="shared" si="168"/>
        <v>0</v>
      </c>
      <c r="I3130" s="23">
        <f t="shared" si="169"/>
        <v>0</v>
      </c>
      <c r="K3130" s="2">
        <v>500</v>
      </c>
    </row>
    <row r="3131" spans="8:11" ht="12.75" hidden="1">
      <c r="H3131" s="5">
        <f t="shared" si="168"/>
        <v>0</v>
      </c>
      <c r="I3131" s="23">
        <f t="shared" si="169"/>
        <v>0</v>
      </c>
      <c r="K3131" s="2">
        <v>500</v>
      </c>
    </row>
    <row r="3132" spans="8:11" ht="12.75" hidden="1">
      <c r="H3132" s="5">
        <f t="shared" si="168"/>
        <v>0</v>
      </c>
      <c r="I3132" s="23">
        <f t="shared" si="169"/>
        <v>0</v>
      </c>
      <c r="K3132" s="2">
        <v>500</v>
      </c>
    </row>
    <row r="3133" spans="8:11" ht="12.75" hidden="1">
      <c r="H3133" s="5">
        <f t="shared" si="168"/>
        <v>0</v>
      </c>
      <c r="I3133" s="23">
        <f t="shared" si="169"/>
        <v>0</v>
      </c>
      <c r="K3133" s="2">
        <v>500</v>
      </c>
    </row>
    <row r="3134" spans="8:11" ht="12.75" hidden="1">
      <c r="H3134" s="5">
        <f t="shared" si="168"/>
        <v>0</v>
      </c>
      <c r="I3134" s="23">
        <f t="shared" si="169"/>
        <v>0</v>
      </c>
      <c r="K3134" s="2">
        <v>500</v>
      </c>
    </row>
    <row r="3135" spans="2:11" ht="12.75" hidden="1">
      <c r="B3135" s="6"/>
      <c r="H3135" s="5">
        <f t="shared" si="168"/>
        <v>0</v>
      </c>
      <c r="I3135" s="23">
        <f t="shared" si="169"/>
        <v>0</v>
      </c>
      <c r="K3135" s="2">
        <v>500</v>
      </c>
    </row>
    <row r="3136" spans="3:11" ht="12.75" hidden="1">
      <c r="C3136" s="64"/>
      <c r="H3136" s="5">
        <f t="shared" si="168"/>
        <v>0</v>
      </c>
      <c r="I3136" s="23">
        <f t="shared" si="169"/>
        <v>0</v>
      </c>
      <c r="K3136" s="2">
        <v>500</v>
      </c>
    </row>
    <row r="3137" spans="8:11" ht="12.75" hidden="1">
      <c r="H3137" s="5">
        <f t="shared" si="168"/>
        <v>0</v>
      </c>
      <c r="I3137" s="23">
        <f t="shared" si="169"/>
        <v>0</v>
      </c>
      <c r="K3137" s="2">
        <v>500</v>
      </c>
    </row>
    <row r="3138" spans="2:11" ht="12.75" hidden="1">
      <c r="B3138" s="7"/>
      <c r="H3138" s="5">
        <f t="shared" si="168"/>
        <v>0</v>
      </c>
      <c r="I3138" s="23">
        <f t="shared" si="169"/>
        <v>0</v>
      </c>
      <c r="K3138" s="2">
        <v>500</v>
      </c>
    </row>
    <row r="3139" spans="8:11" ht="12.75" hidden="1">
      <c r="H3139" s="5">
        <f t="shared" si="168"/>
        <v>0</v>
      </c>
      <c r="I3139" s="23">
        <f t="shared" si="169"/>
        <v>0</v>
      </c>
      <c r="K3139" s="2">
        <v>500</v>
      </c>
    </row>
    <row r="3140" spans="8:11" ht="12.75" hidden="1">
      <c r="H3140" s="5">
        <f t="shared" si="168"/>
        <v>0</v>
      </c>
      <c r="I3140" s="23">
        <f t="shared" si="169"/>
        <v>0</v>
      </c>
      <c r="K3140" s="2">
        <v>500</v>
      </c>
    </row>
    <row r="3141" spans="8:11" ht="12.75" hidden="1">
      <c r="H3141" s="5">
        <f t="shared" si="168"/>
        <v>0</v>
      </c>
      <c r="I3141" s="23">
        <f t="shared" si="169"/>
        <v>0</v>
      </c>
      <c r="K3141" s="2">
        <v>500</v>
      </c>
    </row>
    <row r="3142" spans="8:11" ht="12.75" hidden="1">
      <c r="H3142" s="5">
        <f t="shared" si="168"/>
        <v>0</v>
      </c>
      <c r="I3142" s="23">
        <f t="shared" si="169"/>
        <v>0</v>
      </c>
      <c r="K3142" s="2">
        <v>500</v>
      </c>
    </row>
    <row r="3143" spans="8:11" ht="12.75" hidden="1">
      <c r="H3143" s="5">
        <f t="shared" si="168"/>
        <v>0</v>
      </c>
      <c r="I3143" s="23">
        <f t="shared" si="169"/>
        <v>0</v>
      </c>
      <c r="K3143" s="2">
        <v>500</v>
      </c>
    </row>
    <row r="3144" spans="8:11" ht="12.75" hidden="1">
      <c r="H3144" s="5">
        <f t="shared" si="168"/>
        <v>0</v>
      </c>
      <c r="I3144" s="23">
        <f t="shared" si="169"/>
        <v>0</v>
      </c>
      <c r="K3144" s="2">
        <v>500</v>
      </c>
    </row>
    <row r="3145" spans="8:11" ht="12.75" hidden="1">
      <c r="H3145" s="5">
        <f t="shared" si="168"/>
        <v>0</v>
      </c>
      <c r="I3145" s="23">
        <f t="shared" si="169"/>
        <v>0</v>
      </c>
      <c r="K3145" s="2">
        <v>500</v>
      </c>
    </row>
    <row r="3146" spans="8:11" ht="12.75" hidden="1">
      <c r="H3146" s="5">
        <f t="shared" si="168"/>
        <v>0</v>
      </c>
      <c r="I3146" s="23">
        <f t="shared" si="169"/>
        <v>0</v>
      </c>
      <c r="K3146" s="2">
        <v>500</v>
      </c>
    </row>
    <row r="3147" spans="8:11" ht="12.75" hidden="1">
      <c r="H3147" s="5">
        <f t="shared" si="168"/>
        <v>0</v>
      </c>
      <c r="I3147" s="23">
        <f t="shared" si="169"/>
        <v>0</v>
      </c>
      <c r="K3147" s="2">
        <v>500</v>
      </c>
    </row>
    <row r="3148" spans="8:11" ht="12.75" hidden="1">
      <c r="H3148" s="5">
        <f t="shared" si="168"/>
        <v>0</v>
      </c>
      <c r="I3148" s="23">
        <f t="shared" si="169"/>
        <v>0</v>
      </c>
      <c r="K3148" s="2">
        <v>500</v>
      </c>
    </row>
    <row r="3149" spans="8:11" ht="12.75" hidden="1">
      <c r="H3149" s="5">
        <f t="shared" si="168"/>
        <v>0</v>
      </c>
      <c r="I3149" s="23">
        <f t="shared" si="169"/>
        <v>0</v>
      </c>
      <c r="K3149" s="2">
        <v>500</v>
      </c>
    </row>
    <row r="3150" spans="8:11" ht="12.75" hidden="1">
      <c r="H3150" s="5">
        <f t="shared" si="168"/>
        <v>0</v>
      </c>
      <c r="I3150" s="23">
        <f t="shared" si="169"/>
        <v>0</v>
      </c>
      <c r="K3150" s="2">
        <v>500</v>
      </c>
    </row>
    <row r="3151" spans="8:11" ht="12.75" hidden="1">
      <c r="H3151" s="5">
        <f t="shared" si="168"/>
        <v>0</v>
      </c>
      <c r="I3151" s="23">
        <f t="shared" si="169"/>
        <v>0</v>
      </c>
      <c r="K3151" s="2">
        <v>500</v>
      </c>
    </row>
    <row r="3152" spans="8:11" ht="12.75" hidden="1">
      <c r="H3152" s="5">
        <f t="shared" si="168"/>
        <v>0</v>
      </c>
      <c r="I3152" s="23">
        <f t="shared" si="169"/>
        <v>0</v>
      </c>
      <c r="K3152" s="2">
        <v>500</v>
      </c>
    </row>
    <row r="3153" spans="8:11" ht="12.75" hidden="1">
      <c r="H3153" s="5">
        <f t="shared" si="168"/>
        <v>0</v>
      </c>
      <c r="I3153" s="23">
        <f t="shared" si="169"/>
        <v>0</v>
      </c>
      <c r="K3153" s="2">
        <v>500</v>
      </c>
    </row>
    <row r="3154" spans="8:11" ht="12.75" hidden="1">
      <c r="H3154" s="5">
        <f t="shared" si="168"/>
        <v>0</v>
      </c>
      <c r="I3154" s="23">
        <f t="shared" si="169"/>
        <v>0</v>
      </c>
      <c r="K3154" s="2">
        <v>500</v>
      </c>
    </row>
    <row r="3155" spans="8:11" ht="12.75" hidden="1">
      <c r="H3155" s="5">
        <f t="shared" si="168"/>
        <v>0</v>
      </c>
      <c r="I3155" s="23">
        <f t="shared" si="169"/>
        <v>0</v>
      </c>
      <c r="K3155" s="2">
        <v>500</v>
      </c>
    </row>
    <row r="3156" spans="8:11" ht="12.75" hidden="1">
      <c r="H3156" s="5">
        <f t="shared" si="168"/>
        <v>0</v>
      </c>
      <c r="I3156" s="23">
        <f t="shared" si="169"/>
        <v>0</v>
      </c>
      <c r="K3156" s="2">
        <v>500</v>
      </c>
    </row>
    <row r="3157" spans="2:11" ht="12.75" hidden="1">
      <c r="B3157" s="57"/>
      <c r="H3157" s="5">
        <f t="shared" si="168"/>
        <v>0</v>
      </c>
      <c r="I3157" s="23">
        <f t="shared" si="169"/>
        <v>0</v>
      </c>
      <c r="K3157" s="2">
        <v>500</v>
      </c>
    </row>
    <row r="3158" spans="2:11" ht="12.75" hidden="1">
      <c r="B3158" s="7"/>
      <c r="H3158" s="5">
        <f t="shared" si="168"/>
        <v>0</v>
      </c>
      <c r="I3158" s="23">
        <f t="shared" si="169"/>
        <v>0</v>
      </c>
      <c r="K3158" s="2">
        <v>500</v>
      </c>
    </row>
    <row r="3159" spans="2:11" ht="12.75" hidden="1">
      <c r="B3159" s="7"/>
      <c r="H3159" s="5">
        <f t="shared" si="168"/>
        <v>0</v>
      </c>
      <c r="I3159" s="23">
        <f t="shared" si="169"/>
        <v>0</v>
      </c>
      <c r="K3159" s="2">
        <v>500</v>
      </c>
    </row>
    <row r="3160" spans="8:11" ht="12.75" hidden="1">
      <c r="H3160" s="5">
        <f t="shared" si="168"/>
        <v>0</v>
      </c>
      <c r="I3160" s="23">
        <f t="shared" si="169"/>
        <v>0</v>
      </c>
      <c r="K3160" s="2">
        <v>500</v>
      </c>
    </row>
    <row r="3161" spans="2:11" ht="12.75" hidden="1">
      <c r="B3161" s="8"/>
      <c r="H3161" s="5">
        <f t="shared" si="168"/>
        <v>0</v>
      </c>
      <c r="I3161" s="23">
        <f t="shared" si="169"/>
        <v>0</v>
      </c>
      <c r="K3161" s="2">
        <v>500</v>
      </c>
    </row>
    <row r="3162" spans="2:11" ht="12.75" hidden="1">
      <c r="B3162" s="8"/>
      <c r="H3162" s="5">
        <f t="shared" si="168"/>
        <v>0</v>
      </c>
      <c r="I3162" s="23">
        <f t="shared" si="169"/>
        <v>0</v>
      </c>
      <c r="K3162" s="2">
        <v>500</v>
      </c>
    </row>
    <row r="3163" spans="2:11" ht="12.75" hidden="1">
      <c r="B3163" s="8"/>
      <c r="H3163" s="5">
        <f t="shared" si="168"/>
        <v>0</v>
      </c>
      <c r="I3163" s="23">
        <f t="shared" si="169"/>
        <v>0</v>
      </c>
      <c r="K3163" s="2">
        <v>500</v>
      </c>
    </row>
    <row r="3164" spans="2:11" ht="12.75" hidden="1">
      <c r="B3164" s="8"/>
      <c r="H3164" s="5">
        <f t="shared" si="168"/>
        <v>0</v>
      </c>
      <c r="I3164" s="23">
        <f t="shared" si="169"/>
        <v>0</v>
      </c>
      <c r="K3164" s="2">
        <v>500</v>
      </c>
    </row>
    <row r="3165" spans="2:11" ht="12.75" hidden="1">
      <c r="B3165" s="8"/>
      <c r="H3165" s="5">
        <f t="shared" si="168"/>
        <v>0</v>
      </c>
      <c r="I3165" s="23">
        <f t="shared" si="169"/>
        <v>0</v>
      </c>
      <c r="K3165" s="2">
        <v>500</v>
      </c>
    </row>
    <row r="3166" spans="2:11" ht="12.75" hidden="1">
      <c r="B3166" s="8"/>
      <c r="H3166" s="5">
        <f t="shared" si="168"/>
        <v>0</v>
      </c>
      <c r="I3166" s="23">
        <f t="shared" si="169"/>
        <v>0</v>
      </c>
      <c r="K3166" s="2">
        <v>500</v>
      </c>
    </row>
    <row r="3167" spans="2:11" ht="12.75" hidden="1">
      <c r="B3167" s="8"/>
      <c r="H3167" s="5">
        <f t="shared" si="168"/>
        <v>0</v>
      </c>
      <c r="I3167" s="23">
        <f t="shared" si="169"/>
        <v>0</v>
      </c>
      <c r="K3167" s="2">
        <v>500</v>
      </c>
    </row>
    <row r="3168" spans="2:11" ht="12.75" hidden="1">
      <c r="B3168" s="8"/>
      <c r="H3168" s="5">
        <f aca="true" t="shared" si="170" ref="H3168:H3231">H3167-B3168</f>
        <v>0</v>
      </c>
      <c r="I3168" s="23">
        <f aca="true" t="shared" si="171" ref="I3168:I3231">+B3168/K3168</f>
        <v>0</v>
      </c>
      <c r="K3168" s="2">
        <v>500</v>
      </c>
    </row>
    <row r="3169" spans="2:11" ht="12.75" hidden="1">
      <c r="B3169" s="8"/>
      <c r="H3169" s="5">
        <f t="shared" si="170"/>
        <v>0</v>
      </c>
      <c r="I3169" s="23">
        <f t="shared" si="171"/>
        <v>0</v>
      </c>
      <c r="K3169" s="2">
        <v>500</v>
      </c>
    </row>
    <row r="3170" spans="2:11" ht="12.75" hidden="1">
      <c r="B3170" s="8"/>
      <c r="H3170" s="5">
        <f t="shared" si="170"/>
        <v>0</v>
      </c>
      <c r="I3170" s="23">
        <f t="shared" si="171"/>
        <v>0</v>
      </c>
      <c r="K3170" s="2">
        <v>500</v>
      </c>
    </row>
    <row r="3171" spans="2:11" ht="12.75" hidden="1">
      <c r="B3171" s="8"/>
      <c r="H3171" s="5">
        <f t="shared" si="170"/>
        <v>0</v>
      </c>
      <c r="I3171" s="23">
        <f t="shared" si="171"/>
        <v>0</v>
      </c>
      <c r="K3171" s="2">
        <v>500</v>
      </c>
    </row>
    <row r="3172" spans="2:11" ht="12.75" hidden="1">
      <c r="B3172" s="8"/>
      <c r="H3172" s="5">
        <f t="shared" si="170"/>
        <v>0</v>
      </c>
      <c r="I3172" s="23">
        <f t="shared" si="171"/>
        <v>0</v>
      </c>
      <c r="K3172" s="2">
        <v>500</v>
      </c>
    </row>
    <row r="3173" spans="8:11" ht="12.75" hidden="1">
      <c r="H3173" s="5">
        <f t="shared" si="170"/>
        <v>0</v>
      </c>
      <c r="I3173" s="23">
        <f t="shared" si="171"/>
        <v>0</v>
      </c>
      <c r="K3173" s="2">
        <v>500</v>
      </c>
    </row>
    <row r="3174" spans="8:11" ht="12.75" hidden="1">
      <c r="H3174" s="5">
        <f t="shared" si="170"/>
        <v>0</v>
      </c>
      <c r="I3174" s="23">
        <f t="shared" si="171"/>
        <v>0</v>
      </c>
      <c r="K3174" s="2">
        <v>500</v>
      </c>
    </row>
    <row r="3175" spans="8:11" ht="12.75" hidden="1">
      <c r="H3175" s="5">
        <f t="shared" si="170"/>
        <v>0</v>
      </c>
      <c r="I3175" s="23">
        <f t="shared" si="171"/>
        <v>0</v>
      </c>
      <c r="K3175" s="2">
        <v>500</v>
      </c>
    </row>
    <row r="3176" spans="8:11" ht="12.75" hidden="1">
      <c r="H3176" s="5">
        <f t="shared" si="170"/>
        <v>0</v>
      </c>
      <c r="I3176" s="23">
        <f t="shared" si="171"/>
        <v>0</v>
      </c>
      <c r="K3176" s="2">
        <v>500</v>
      </c>
    </row>
    <row r="3177" spans="8:11" ht="12.75" hidden="1">
      <c r="H3177" s="5">
        <f t="shared" si="170"/>
        <v>0</v>
      </c>
      <c r="I3177" s="23">
        <f t="shared" si="171"/>
        <v>0</v>
      </c>
      <c r="K3177" s="2">
        <v>500</v>
      </c>
    </row>
    <row r="3178" spans="8:11" ht="12.75" hidden="1">
      <c r="H3178" s="5">
        <f t="shared" si="170"/>
        <v>0</v>
      </c>
      <c r="I3178" s="23">
        <f t="shared" si="171"/>
        <v>0</v>
      </c>
      <c r="K3178" s="2">
        <v>500</v>
      </c>
    </row>
    <row r="3179" spans="8:11" ht="12.75" hidden="1">
      <c r="H3179" s="5">
        <f t="shared" si="170"/>
        <v>0</v>
      </c>
      <c r="I3179" s="23">
        <f t="shared" si="171"/>
        <v>0</v>
      </c>
      <c r="K3179" s="2">
        <v>500</v>
      </c>
    </row>
    <row r="3180" spans="8:11" ht="12.75" hidden="1">
      <c r="H3180" s="5">
        <f t="shared" si="170"/>
        <v>0</v>
      </c>
      <c r="I3180" s="23">
        <f t="shared" si="171"/>
        <v>0</v>
      </c>
      <c r="K3180" s="2">
        <v>500</v>
      </c>
    </row>
    <row r="3181" spans="8:11" ht="12.75" hidden="1">
      <c r="H3181" s="5">
        <f t="shared" si="170"/>
        <v>0</v>
      </c>
      <c r="I3181" s="23">
        <f t="shared" si="171"/>
        <v>0</v>
      </c>
      <c r="K3181" s="2">
        <v>500</v>
      </c>
    </row>
    <row r="3182" spans="8:11" ht="12.75" hidden="1">
      <c r="H3182" s="5">
        <f t="shared" si="170"/>
        <v>0</v>
      </c>
      <c r="I3182" s="23">
        <f t="shared" si="171"/>
        <v>0</v>
      </c>
      <c r="K3182" s="2">
        <v>500</v>
      </c>
    </row>
    <row r="3183" spans="8:11" ht="12.75" hidden="1">
      <c r="H3183" s="5">
        <f t="shared" si="170"/>
        <v>0</v>
      </c>
      <c r="I3183" s="23">
        <f t="shared" si="171"/>
        <v>0</v>
      </c>
      <c r="K3183" s="2">
        <v>500</v>
      </c>
    </row>
    <row r="3184" spans="8:11" ht="12.75" hidden="1">
      <c r="H3184" s="5">
        <f t="shared" si="170"/>
        <v>0</v>
      </c>
      <c r="I3184" s="23">
        <f t="shared" si="171"/>
        <v>0</v>
      </c>
      <c r="K3184" s="2">
        <v>500</v>
      </c>
    </row>
    <row r="3185" spans="8:11" ht="12.75" hidden="1">
      <c r="H3185" s="5">
        <f t="shared" si="170"/>
        <v>0</v>
      </c>
      <c r="I3185" s="23">
        <f t="shared" si="171"/>
        <v>0</v>
      </c>
      <c r="K3185" s="2">
        <v>500</v>
      </c>
    </row>
    <row r="3186" spans="8:11" ht="12.75" hidden="1">
      <c r="H3186" s="5">
        <f t="shared" si="170"/>
        <v>0</v>
      </c>
      <c r="I3186" s="23">
        <f t="shared" si="171"/>
        <v>0</v>
      </c>
      <c r="K3186" s="2">
        <v>500</v>
      </c>
    </row>
    <row r="3187" spans="8:11" ht="12.75" hidden="1">
      <c r="H3187" s="5">
        <f t="shared" si="170"/>
        <v>0</v>
      </c>
      <c r="I3187" s="23">
        <f t="shared" si="171"/>
        <v>0</v>
      </c>
      <c r="K3187" s="2">
        <v>500</v>
      </c>
    </row>
    <row r="3188" spans="8:11" ht="12.75" hidden="1">
      <c r="H3188" s="5">
        <f t="shared" si="170"/>
        <v>0</v>
      </c>
      <c r="I3188" s="23">
        <f t="shared" si="171"/>
        <v>0</v>
      </c>
      <c r="K3188" s="2">
        <v>500</v>
      </c>
    </row>
    <row r="3189" spans="8:11" ht="12.75" hidden="1">
      <c r="H3189" s="5">
        <f t="shared" si="170"/>
        <v>0</v>
      </c>
      <c r="I3189" s="23">
        <f t="shared" si="171"/>
        <v>0</v>
      </c>
      <c r="K3189" s="2">
        <v>500</v>
      </c>
    </row>
    <row r="3190" spans="8:11" ht="12.75" hidden="1">
      <c r="H3190" s="5">
        <f t="shared" si="170"/>
        <v>0</v>
      </c>
      <c r="I3190" s="23">
        <f t="shared" si="171"/>
        <v>0</v>
      </c>
      <c r="K3190" s="2">
        <v>500</v>
      </c>
    </row>
    <row r="3191" spans="8:11" ht="12.75" hidden="1">
      <c r="H3191" s="5">
        <f t="shared" si="170"/>
        <v>0</v>
      </c>
      <c r="I3191" s="23">
        <f t="shared" si="171"/>
        <v>0</v>
      </c>
      <c r="K3191" s="2">
        <v>500</v>
      </c>
    </row>
    <row r="3192" spans="8:11" ht="12.75" hidden="1">
      <c r="H3192" s="5">
        <f t="shared" si="170"/>
        <v>0</v>
      </c>
      <c r="I3192" s="23">
        <f t="shared" si="171"/>
        <v>0</v>
      </c>
      <c r="K3192" s="2">
        <v>500</v>
      </c>
    </row>
    <row r="3193" spans="8:11" ht="12.75" hidden="1">
      <c r="H3193" s="5">
        <f t="shared" si="170"/>
        <v>0</v>
      </c>
      <c r="I3193" s="23">
        <f t="shared" si="171"/>
        <v>0</v>
      </c>
      <c r="K3193" s="2">
        <v>500</v>
      </c>
    </row>
    <row r="3194" spans="8:11" ht="12.75" hidden="1">
      <c r="H3194" s="5">
        <f t="shared" si="170"/>
        <v>0</v>
      </c>
      <c r="I3194" s="23">
        <f t="shared" si="171"/>
        <v>0</v>
      </c>
      <c r="K3194" s="2">
        <v>500</v>
      </c>
    </row>
    <row r="3195" spans="8:11" ht="12.75" hidden="1">
      <c r="H3195" s="5">
        <f t="shared" si="170"/>
        <v>0</v>
      </c>
      <c r="I3195" s="23">
        <f t="shared" si="171"/>
        <v>0</v>
      </c>
      <c r="K3195" s="2">
        <v>500</v>
      </c>
    </row>
    <row r="3196" spans="8:11" ht="12.75" hidden="1">
      <c r="H3196" s="5">
        <f t="shared" si="170"/>
        <v>0</v>
      </c>
      <c r="I3196" s="23">
        <f t="shared" si="171"/>
        <v>0</v>
      </c>
      <c r="K3196" s="2">
        <v>500</v>
      </c>
    </row>
    <row r="3197" spans="8:11" ht="12.75" hidden="1">
      <c r="H3197" s="5">
        <f t="shared" si="170"/>
        <v>0</v>
      </c>
      <c r="I3197" s="23">
        <f t="shared" si="171"/>
        <v>0</v>
      </c>
      <c r="K3197" s="2">
        <v>500</v>
      </c>
    </row>
    <row r="3198" spans="8:11" ht="12.75" hidden="1">
      <c r="H3198" s="5">
        <f t="shared" si="170"/>
        <v>0</v>
      </c>
      <c r="I3198" s="23">
        <f t="shared" si="171"/>
        <v>0</v>
      </c>
      <c r="K3198" s="2">
        <v>500</v>
      </c>
    </row>
    <row r="3199" spans="8:11" ht="12.75" hidden="1">
      <c r="H3199" s="5">
        <f t="shared" si="170"/>
        <v>0</v>
      </c>
      <c r="I3199" s="23">
        <f t="shared" si="171"/>
        <v>0</v>
      </c>
      <c r="K3199" s="2">
        <v>500</v>
      </c>
    </row>
    <row r="3200" spans="8:11" ht="12.75" hidden="1">
      <c r="H3200" s="5">
        <f t="shared" si="170"/>
        <v>0</v>
      </c>
      <c r="I3200" s="23">
        <f t="shared" si="171"/>
        <v>0</v>
      </c>
      <c r="K3200" s="2">
        <v>500</v>
      </c>
    </row>
    <row r="3201" spans="8:11" ht="12.75" hidden="1">
      <c r="H3201" s="5">
        <f t="shared" si="170"/>
        <v>0</v>
      </c>
      <c r="I3201" s="23">
        <f t="shared" si="171"/>
        <v>0</v>
      </c>
      <c r="K3201" s="2">
        <v>500</v>
      </c>
    </row>
    <row r="3202" spans="8:11" ht="12.75" hidden="1">
      <c r="H3202" s="5">
        <f t="shared" si="170"/>
        <v>0</v>
      </c>
      <c r="I3202" s="23">
        <f t="shared" si="171"/>
        <v>0</v>
      </c>
      <c r="K3202" s="2">
        <v>500</v>
      </c>
    </row>
    <row r="3203" spans="8:11" ht="12.75" hidden="1">
      <c r="H3203" s="5">
        <f t="shared" si="170"/>
        <v>0</v>
      </c>
      <c r="I3203" s="23">
        <f t="shared" si="171"/>
        <v>0</v>
      </c>
      <c r="K3203" s="2">
        <v>500</v>
      </c>
    </row>
    <row r="3204" spans="8:11" ht="12.75" hidden="1">
      <c r="H3204" s="5">
        <f t="shared" si="170"/>
        <v>0</v>
      </c>
      <c r="I3204" s="23">
        <f t="shared" si="171"/>
        <v>0</v>
      </c>
      <c r="K3204" s="2">
        <v>500</v>
      </c>
    </row>
    <row r="3205" spans="8:11" ht="12.75" hidden="1">
      <c r="H3205" s="5">
        <f t="shared" si="170"/>
        <v>0</v>
      </c>
      <c r="I3205" s="23">
        <f t="shared" si="171"/>
        <v>0</v>
      </c>
      <c r="K3205" s="2">
        <v>500</v>
      </c>
    </row>
    <row r="3206" spans="8:11" ht="12.75" hidden="1">
      <c r="H3206" s="5">
        <f t="shared" si="170"/>
        <v>0</v>
      </c>
      <c r="I3206" s="23">
        <f t="shared" si="171"/>
        <v>0</v>
      </c>
      <c r="K3206" s="2">
        <v>500</v>
      </c>
    </row>
    <row r="3207" spans="8:11" ht="12.75" hidden="1">
      <c r="H3207" s="5">
        <f t="shared" si="170"/>
        <v>0</v>
      </c>
      <c r="I3207" s="23">
        <f t="shared" si="171"/>
        <v>0</v>
      </c>
      <c r="K3207" s="2">
        <v>500</v>
      </c>
    </row>
    <row r="3208" spans="8:11" ht="12.75" hidden="1">
      <c r="H3208" s="5">
        <f t="shared" si="170"/>
        <v>0</v>
      </c>
      <c r="I3208" s="23">
        <f t="shared" si="171"/>
        <v>0</v>
      </c>
      <c r="K3208" s="2">
        <v>500</v>
      </c>
    </row>
    <row r="3209" spans="8:11" ht="12.75" hidden="1">
      <c r="H3209" s="5">
        <f t="shared" si="170"/>
        <v>0</v>
      </c>
      <c r="I3209" s="23">
        <f t="shared" si="171"/>
        <v>0</v>
      </c>
      <c r="K3209" s="2">
        <v>500</v>
      </c>
    </row>
    <row r="3210" spans="8:11" ht="12.75" hidden="1">
      <c r="H3210" s="5">
        <f t="shared" si="170"/>
        <v>0</v>
      </c>
      <c r="I3210" s="23">
        <f t="shared" si="171"/>
        <v>0</v>
      </c>
      <c r="K3210" s="2">
        <v>500</v>
      </c>
    </row>
    <row r="3211" spans="8:11" ht="12.75" hidden="1">
      <c r="H3211" s="5">
        <f t="shared" si="170"/>
        <v>0</v>
      </c>
      <c r="I3211" s="23">
        <f t="shared" si="171"/>
        <v>0</v>
      </c>
      <c r="K3211" s="2">
        <v>500</v>
      </c>
    </row>
    <row r="3212" spans="8:11" ht="12.75" hidden="1">
      <c r="H3212" s="5">
        <f t="shared" si="170"/>
        <v>0</v>
      </c>
      <c r="I3212" s="23">
        <f t="shared" si="171"/>
        <v>0</v>
      </c>
      <c r="K3212" s="2">
        <v>500</v>
      </c>
    </row>
    <row r="3213" spans="8:11" ht="12.75" hidden="1">
      <c r="H3213" s="5">
        <f t="shared" si="170"/>
        <v>0</v>
      </c>
      <c r="I3213" s="23">
        <f t="shared" si="171"/>
        <v>0</v>
      </c>
      <c r="K3213" s="2">
        <v>500</v>
      </c>
    </row>
    <row r="3214" spans="8:11" ht="12.75" hidden="1">
      <c r="H3214" s="5">
        <f t="shared" si="170"/>
        <v>0</v>
      </c>
      <c r="I3214" s="23">
        <f t="shared" si="171"/>
        <v>0</v>
      </c>
      <c r="K3214" s="2">
        <v>500</v>
      </c>
    </row>
    <row r="3215" spans="8:11" ht="12.75" hidden="1">
      <c r="H3215" s="5">
        <f t="shared" si="170"/>
        <v>0</v>
      </c>
      <c r="I3215" s="23">
        <f t="shared" si="171"/>
        <v>0</v>
      </c>
      <c r="K3215" s="2">
        <v>500</v>
      </c>
    </row>
    <row r="3216" spans="8:11" ht="12.75" hidden="1">
      <c r="H3216" s="5">
        <f t="shared" si="170"/>
        <v>0</v>
      </c>
      <c r="I3216" s="23">
        <f t="shared" si="171"/>
        <v>0</v>
      </c>
      <c r="K3216" s="2">
        <v>500</v>
      </c>
    </row>
    <row r="3217" spans="8:11" ht="12.75" hidden="1">
      <c r="H3217" s="5">
        <f t="shared" si="170"/>
        <v>0</v>
      </c>
      <c r="I3217" s="23">
        <f t="shared" si="171"/>
        <v>0</v>
      </c>
      <c r="K3217" s="2">
        <v>500</v>
      </c>
    </row>
    <row r="3218" spans="8:11" ht="12.75" hidden="1">
      <c r="H3218" s="5">
        <f t="shared" si="170"/>
        <v>0</v>
      </c>
      <c r="I3218" s="23">
        <f t="shared" si="171"/>
        <v>0</v>
      </c>
      <c r="K3218" s="2">
        <v>500</v>
      </c>
    </row>
    <row r="3219" spans="8:11" ht="12.75" hidden="1">
      <c r="H3219" s="5">
        <f t="shared" si="170"/>
        <v>0</v>
      </c>
      <c r="I3219" s="23">
        <f t="shared" si="171"/>
        <v>0</v>
      </c>
      <c r="K3219" s="2">
        <v>500</v>
      </c>
    </row>
    <row r="3220" spans="8:11" ht="12.75" hidden="1">
      <c r="H3220" s="5">
        <f t="shared" si="170"/>
        <v>0</v>
      </c>
      <c r="I3220" s="23">
        <f t="shared" si="171"/>
        <v>0</v>
      </c>
      <c r="K3220" s="2">
        <v>500</v>
      </c>
    </row>
    <row r="3221" spans="8:11" ht="12.75" hidden="1">
      <c r="H3221" s="5">
        <f t="shared" si="170"/>
        <v>0</v>
      </c>
      <c r="I3221" s="23">
        <f t="shared" si="171"/>
        <v>0</v>
      </c>
      <c r="K3221" s="2">
        <v>500</v>
      </c>
    </row>
    <row r="3222" spans="8:11" ht="12.75" hidden="1">
      <c r="H3222" s="5">
        <f t="shared" si="170"/>
        <v>0</v>
      </c>
      <c r="I3222" s="23">
        <f t="shared" si="171"/>
        <v>0</v>
      </c>
      <c r="K3222" s="2">
        <v>500</v>
      </c>
    </row>
    <row r="3223" spans="8:11" ht="12.75" hidden="1">
      <c r="H3223" s="5">
        <f t="shared" si="170"/>
        <v>0</v>
      </c>
      <c r="I3223" s="23">
        <f t="shared" si="171"/>
        <v>0</v>
      </c>
      <c r="K3223" s="2">
        <v>500</v>
      </c>
    </row>
    <row r="3224" spans="8:11" ht="12.75" hidden="1">
      <c r="H3224" s="5">
        <f t="shared" si="170"/>
        <v>0</v>
      </c>
      <c r="I3224" s="23">
        <f t="shared" si="171"/>
        <v>0</v>
      </c>
      <c r="K3224" s="2">
        <v>500</v>
      </c>
    </row>
    <row r="3225" spans="8:11" ht="12.75" hidden="1">
      <c r="H3225" s="5">
        <f t="shared" si="170"/>
        <v>0</v>
      </c>
      <c r="I3225" s="23">
        <f t="shared" si="171"/>
        <v>0</v>
      </c>
      <c r="K3225" s="2">
        <v>500</v>
      </c>
    </row>
    <row r="3226" spans="8:11" ht="12.75" hidden="1">
      <c r="H3226" s="5">
        <f t="shared" si="170"/>
        <v>0</v>
      </c>
      <c r="I3226" s="23">
        <f t="shared" si="171"/>
        <v>0</v>
      </c>
      <c r="K3226" s="2">
        <v>500</v>
      </c>
    </row>
    <row r="3227" spans="8:11" ht="12.75" hidden="1">
      <c r="H3227" s="5">
        <f t="shared" si="170"/>
        <v>0</v>
      </c>
      <c r="I3227" s="23">
        <f t="shared" si="171"/>
        <v>0</v>
      </c>
      <c r="K3227" s="2">
        <v>500</v>
      </c>
    </row>
    <row r="3228" spans="8:11" ht="12.75" hidden="1">
      <c r="H3228" s="5">
        <f t="shared" si="170"/>
        <v>0</v>
      </c>
      <c r="I3228" s="23">
        <f t="shared" si="171"/>
        <v>0</v>
      </c>
      <c r="K3228" s="2">
        <v>500</v>
      </c>
    </row>
    <row r="3229" spans="8:11" ht="12.75" hidden="1">
      <c r="H3229" s="5">
        <f t="shared" si="170"/>
        <v>0</v>
      </c>
      <c r="I3229" s="23">
        <f t="shared" si="171"/>
        <v>0</v>
      </c>
      <c r="K3229" s="2">
        <v>500</v>
      </c>
    </row>
    <row r="3230" spans="8:11" ht="12.75" hidden="1">
      <c r="H3230" s="5">
        <f t="shared" si="170"/>
        <v>0</v>
      </c>
      <c r="I3230" s="23">
        <f t="shared" si="171"/>
        <v>0</v>
      </c>
      <c r="K3230" s="2">
        <v>500</v>
      </c>
    </row>
    <row r="3231" spans="8:11" ht="12.75" hidden="1">
      <c r="H3231" s="5">
        <f t="shared" si="170"/>
        <v>0</v>
      </c>
      <c r="I3231" s="23">
        <f t="shared" si="171"/>
        <v>0</v>
      </c>
      <c r="K3231" s="2">
        <v>500</v>
      </c>
    </row>
    <row r="3232" spans="8:11" ht="12.75" hidden="1">
      <c r="H3232" s="5">
        <f aca="true" t="shared" si="172" ref="H3232:H3295">H3231-B3232</f>
        <v>0</v>
      </c>
      <c r="I3232" s="23">
        <f aca="true" t="shared" si="173" ref="I3232:I3295">+B3232/K3232</f>
        <v>0</v>
      </c>
      <c r="K3232" s="2">
        <v>500</v>
      </c>
    </row>
    <row r="3233" spans="8:11" ht="12.75" hidden="1">
      <c r="H3233" s="5">
        <f t="shared" si="172"/>
        <v>0</v>
      </c>
      <c r="I3233" s="23">
        <f t="shared" si="173"/>
        <v>0</v>
      </c>
      <c r="K3233" s="2">
        <v>500</v>
      </c>
    </row>
    <row r="3234" spans="8:11" ht="12.75" hidden="1">
      <c r="H3234" s="5">
        <f t="shared" si="172"/>
        <v>0</v>
      </c>
      <c r="I3234" s="23">
        <f t="shared" si="173"/>
        <v>0</v>
      </c>
      <c r="K3234" s="2">
        <v>500</v>
      </c>
    </row>
    <row r="3235" spans="2:11" ht="12.75" hidden="1">
      <c r="B3235" s="57"/>
      <c r="H3235" s="5">
        <f t="shared" si="172"/>
        <v>0</v>
      </c>
      <c r="I3235" s="23">
        <f t="shared" si="173"/>
        <v>0</v>
      </c>
      <c r="K3235" s="2">
        <v>500</v>
      </c>
    </row>
    <row r="3236" spans="2:11" ht="12.75" hidden="1">
      <c r="B3236" s="7"/>
      <c r="H3236" s="5">
        <f t="shared" si="172"/>
        <v>0</v>
      </c>
      <c r="I3236" s="23">
        <f t="shared" si="173"/>
        <v>0</v>
      </c>
      <c r="K3236" s="2">
        <v>500</v>
      </c>
    </row>
    <row r="3237" spans="2:11" ht="12.75" hidden="1">
      <c r="B3237" s="7"/>
      <c r="H3237" s="5">
        <f t="shared" si="172"/>
        <v>0</v>
      </c>
      <c r="I3237" s="23">
        <f t="shared" si="173"/>
        <v>0</v>
      </c>
      <c r="K3237" s="2">
        <v>500</v>
      </c>
    </row>
    <row r="3238" spans="8:11" ht="12.75" hidden="1">
      <c r="H3238" s="5">
        <f t="shared" si="172"/>
        <v>0</v>
      </c>
      <c r="I3238" s="23">
        <f t="shared" si="173"/>
        <v>0</v>
      </c>
      <c r="K3238" s="2">
        <v>500</v>
      </c>
    </row>
    <row r="3239" spans="2:11" ht="12.75" hidden="1">
      <c r="B3239" s="8"/>
      <c r="H3239" s="5">
        <f t="shared" si="172"/>
        <v>0</v>
      </c>
      <c r="I3239" s="23">
        <f t="shared" si="173"/>
        <v>0</v>
      </c>
      <c r="K3239" s="2">
        <v>500</v>
      </c>
    </row>
    <row r="3240" spans="2:11" ht="12.75" hidden="1">
      <c r="B3240" s="8"/>
      <c r="H3240" s="5">
        <f t="shared" si="172"/>
        <v>0</v>
      </c>
      <c r="I3240" s="23">
        <f t="shared" si="173"/>
        <v>0</v>
      </c>
      <c r="K3240" s="2">
        <v>500</v>
      </c>
    </row>
    <row r="3241" spans="2:11" ht="12.75" hidden="1">
      <c r="B3241" s="8"/>
      <c r="H3241" s="5">
        <f t="shared" si="172"/>
        <v>0</v>
      </c>
      <c r="I3241" s="23">
        <f t="shared" si="173"/>
        <v>0</v>
      </c>
      <c r="K3241" s="2">
        <v>500</v>
      </c>
    </row>
    <row r="3242" spans="2:11" ht="12.75" hidden="1">
      <c r="B3242" s="8"/>
      <c r="H3242" s="5">
        <f t="shared" si="172"/>
        <v>0</v>
      </c>
      <c r="I3242" s="23">
        <f t="shared" si="173"/>
        <v>0</v>
      </c>
      <c r="K3242" s="2">
        <v>500</v>
      </c>
    </row>
    <row r="3243" spans="2:11" ht="12.75" hidden="1">
      <c r="B3243" s="8"/>
      <c r="H3243" s="5">
        <f t="shared" si="172"/>
        <v>0</v>
      </c>
      <c r="I3243" s="23">
        <f t="shared" si="173"/>
        <v>0</v>
      </c>
      <c r="K3243" s="2">
        <v>500</v>
      </c>
    </row>
    <row r="3244" spans="2:11" ht="12.75" hidden="1">
      <c r="B3244" s="8"/>
      <c r="H3244" s="5">
        <f t="shared" si="172"/>
        <v>0</v>
      </c>
      <c r="I3244" s="23">
        <f t="shared" si="173"/>
        <v>0</v>
      </c>
      <c r="K3244" s="2">
        <v>500</v>
      </c>
    </row>
    <row r="3245" spans="2:11" ht="12.75" hidden="1">
      <c r="B3245" s="8"/>
      <c r="H3245" s="5">
        <f t="shared" si="172"/>
        <v>0</v>
      </c>
      <c r="I3245" s="23">
        <f t="shared" si="173"/>
        <v>0</v>
      </c>
      <c r="K3245" s="2">
        <v>500</v>
      </c>
    </row>
    <row r="3246" spans="2:11" ht="12.75" hidden="1">
      <c r="B3246" s="8"/>
      <c r="H3246" s="5">
        <f t="shared" si="172"/>
        <v>0</v>
      </c>
      <c r="I3246" s="23">
        <f t="shared" si="173"/>
        <v>0</v>
      </c>
      <c r="K3246" s="2">
        <v>500</v>
      </c>
    </row>
    <row r="3247" spans="2:11" ht="12.75" hidden="1">
      <c r="B3247" s="8"/>
      <c r="H3247" s="5">
        <f t="shared" si="172"/>
        <v>0</v>
      </c>
      <c r="I3247" s="23">
        <f t="shared" si="173"/>
        <v>0</v>
      </c>
      <c r="K3247" s="2">
        <v>500</v>
      </c>
    </row>
    <row r="3248" spans="2:11" ht="12.75" hidden="1">
      <c r="B3248" s="8"/>
      <c r="H3248" s="5">
        <f t="shared" si="172"/>
        <v>0</v>
      </c>
      <c r="I3248" s="23">
        <f t="shared" si="173"/>
        <v>0</v>
      </c>
      <c r="K3248" s="2">
        <v>500</v>
      </c>
    </row>
    <row r="3249" spans="2:11" ht="12.75" hidden="1">
      <c r="B3249" s="8"/>
      <c r="H3249" s="5">
        <f t="shared" si="172"/>
        <v>0</v>
      </c>
      <c r="I3249" s="23">
        <f t="shared" si="173"/>
        <v>0</v>
      </c>
      <c r="K3249" s="2">
        <v>500</v>
      </c>
    </row>
    <row r="3250" spans="2:11" ht="12.75" hidden="1">
      <c r="B3250" s="8"/>
      <c r="H3250" s="5">
        <f t="shared" si="172"/>
        <v>0</v>
      </c>
      <c r="I3250" s="23">
        <f t="shared" si="173"/>
        <v>0</v>
      </c>
      <c r="K3250" s="2">
        <v>500</v>
      </c>
    </row>
    <row r="3251" spans="2:11" ht="12.75" hidden="1">
      <c r="B3251" s="8"/>
      <c r="H3251" s="5">
        <f t="shared" si="172"/>
        <v>0</v>
      </c>
      <c r="I3251" s="23">
        <f t="shared" si="173"/>
        <v>0</v>
      </c>
      <c r="K3251" s="2">
        <v>500</v>
      </c>
    </row>
    <row r="3252" spans="2:11" ht="12.75" hidden="1">
      <c r="B3252" s="8"/>
      <c r="H3252" s="5">
        <f t="shared" si="172"/>
        <v>0</v>
      </c>
      <c r="I3252" s="23">
        <f t="shared" si="173"/>
        <v>0</v>
      </c>
      <c r="K3252" s="2">
        <v>500</v>
      </c>
    </row>
    <row r="3253" spans="2:11" ht="12.75" hidden="1">
      <c r="B3253" s="8"/>
      <c r="H3253" s="5">
        <f t="shared" si="172"/>
        <v>0</v>
      </c>
      <c r="I3253" s="23">
        <f t="shared" si="173"/>
        <v>0</v>
      </c>
      <c r="K3253" s="2">
        <v>500</v>
      </c>
    </row>
    <row r="3254" spans="2:11" ht="12.75" hidden="1">
      <c r="B3254" s="8"/>
      <c r="H3254" s="5">
        <f t="shared" si="172"/>
        <v>0</v>
      </c>
      <c r="I3254" s="23">
        <f t="shared" si="173"/>
        <v>0</v>
      </c>
      <c r="K3254" s="2">
        <v>500</v>
      </c>
    </row>
    <row r="3255" spans="2:11" ht="12.75" hidden="1">
      <c r="B3255" s="8"/>
      <c r="H3255" s="5">
        <f t="shared" si="172"/>
        <v>0</v>
      </c>
      <c r="I3255" s="23">
        <f t="shared" si="173"/>
        <v>0</v>
      </c>
      <c r="K3255" s="2">
        <v>500</v>
      </c>
    </row>
    <row r="3256" spans="2:11" ht="12.75" hidden="1">
      <c r="B3256" s="8"/>
      <c r="H3256" s="5">
        <f t="shared" si="172"/>
        <v>0</v>
      </c>
      <c r="I3256" s="23">
        <f t="shared" si="173"/>
        <v>0</v>
      </c>
      <c r="K3256" s="2">
        <v>500</v>
      </c>
    </row>
    <row r="3257" spans="8:11" ht="12.75" hidden="1">
      <c r="H3257" s="5">
        <f t="shared" si="172"/>
        <v>0</v>
      </c>
      <c r="I3257" s="23">
        <f t="shared" si="173"/>
        <v>0</v>
      </c>
      <c r="K3257" s="2">
        <v>500</v>
      </c>
    </row>
    <row r="3258" spans="2:11" ht="12.75" hidden="1">
      <c r="B3258" s="7"/>
      <c r="H3258" s="5">
        <f t="shared" si="172"/>
        <v>0</v>
      </c>
      <c r="I3258" s="23">
        <f t="shared" si="173"/>
        <v>0</v>
      </c>
      <c r="K3258" s="2">
        <v>500</v>
      </c>
    </row>
    <row r="3259" spans="8:11" ht="12.75" hidden="1">
      <c r="H3259" s="5">
        <f t="shared" si="172"/>
        <v>0</v>
      </c>
      <c r="I3259" s="23">
        <f t="shared" si="173"/>
        <v>0</v>
      </c>
      <c r="K3259" s="2">
        <v>500</v>
      </c>
    </row>
    <row r="3260" spans="8:11" ht="12.75" hidden="1">
      <c r="H3260" s="5">
        <f t="shared" si="172"/>
        <v>0</v>
      </c>
      <c r="I3260" s="23">
        <f t="shared" si="173"/>
        <v>0</v>
      </c>
      <c r="K3260" s="2">
        <v>500</v>
      </c>
    </row>
    <row r="3261" spans="8:11" ht="12.75" hidden="1">
      <c r="H3261" s="5">
        <f t="shared" si="172"/>
        <v>0</v>
      </c>
      <c r="I3261" s="23">
        <f t="shared" si="173"/>
        <v>0</v>
      </c>
      <c r="K3261" s="2">
        <v>500</v>
      </c>
    </row>
    <row r="3262" spans="8:11" ht="12.75" hidden="1">
      <c r="H3262" s="5">
        <f t="shared" si="172"/>
        <v>0</v>
      </c>
      <c r="I3262" s="23">
        <f t="shared" si="173"/>
        <v>0</v>
      </c>
      <c r="K3262" s="2">
        <v>500</v>
      </c>
    </row>
    <row r="3263" spans="8:11" ht="12.75" hidden="1">
      <c r="H3263" s="5">
        <f t="shared" si="172"/>
        <v>0</v>
      </c>
      <c r="I3263" s="23">
        <f t="shared" si="173"/>
        <v>0</v>
      </c>
      <c r="K3263" s="2">
        <v>500</v>
      </c>
    </row>
    <row r="3264" spans="8:11" ht="12.75" hidden="1">
      <c r="H3264" s="5">
        <f t="shared" si="172"/>
        <v>0</v>
      </c>
      <c r="I3264" s="23">
        <f t="shared" si="173"/>
        <v>0</v>
      </c>
      <c r="K3264" s="2">
        <v>500</v>
      </c>
    </row>
    <row r="3265" spans="8:11" ht="12.75" hidden="1">
      <c r="H3265" s="5">
        <f t="shared" si="172"/>
        <v>0</v>
      </c>
      <c r="I3265" s="23">
        <f t="shared" si="173"/>
        <v>0</v>
      </c>
      <c r="K3265" s="2">
        <v>500</v>
      </c>
    </row>
    <row r="3266" spans="8:11" ht="12.75" hidden="1">
      <c r="H3266" s="5">
        <f t="shared" si="172"/>
        <v>0</v>
      </c>
      <c r="I3266" s="23">
        <f t="shared" si="173"/>
        <v>0</v>
      </c>
      <c r="K3266" s="2">
        <v>500</v>
      </c>
    </row>
    <row r="3267" spans="8:11" ht="12.75" hidden="1">
      <c r="H3267" s="5">
        <f t="shared" si="172"/>
        <v>0</v>
      </c>
      <c r="I3267" s="23">
        <f t="shared" si="173"/>
        <v>0</v>
      </c>
      <c r="K3267" s="2">
        <v>500</v>
      </c>
    </row>
    <row r="3268" spans="8:11" ht="12.75" hidden="1">
      <c r="H3268" s="5">
        <f t="shared" si="172"/>
        <v>0</v>
      </c>
      <c r="I3268" s="23">
        <f t="shared" si="173"/>
        <v>0</v>
      </c>
      <c r="K3268" s="2">
        <v>500</v>
      </c>
    </row>
    <row r="3269" spans="8:11" ht="12.75" hidden="1">
      <c r="H3269" s="5">
        <f t="shared" si="172"/>
        <v>0</v>
      </c>
      <c r="I3269" s="23">
        <f t="shared" si="173"/>
        <v>0</v>
      </c>
      <c r="K3269" s="2">
        <v>500</v>
      </c>
    </row>
    <row r="3270" spans="8:11" ht="12.75" hidden="1">
      <c r="H3270" s="5">
        <f t="shared" si="172"/>
        <v>0</v>
      </c>
      <c r="I3270" s="23">
        <f t="shared" si="173"/>
        <v>0</v>
      </c>
      <c r="K3270" s="2">
        <v>500</v>
      </c>
    </row>
    <row r="3271" spans="8:11" ht="12.75" hidden="1">
      <c r="H3271" s="5">
        <f t="shared" si="172"/>
        <v>0</v>
      </c>
      <c r="I3271" s="23">
        <f t="shared" si="173"/>
        <v>0</v>
      </c>
      <c r="K3271" s="2">
        <v>500</v>
      </c>
    </row>
    <row r="3272" spans="8:11" ht="12.75" hidden="1">
      <c r="H3272" s="5">
        <f t="shared" si="172"/>
        <v>0</v>
      </c>
      <c r="I3272" s="23">
        <f t="shared" si="173"/>
        <v>0</v>
      </c>
      <c r="K3272" s="2">
        <v>500</v>
      </c>
    </row>
    <row r="3273" spans="8:11" ht="12.75" hidden="1">
      <c r="H3273" s="5">
        <f t="shared" si="172"/>
        <v>0</v>
      </c>
      <c r="I3273" s="23">
        <f t="shared" si="173"/>
        <v>0</v>
      </c>
      <c r="K3273" s="2">
        <v>500</v>
      </c>
    </row>
    <row r="3274" spans="8:11" ht="12.75" hidden="1">
      <c r="H3274" s="5">
        <f t="shared" si="172"/>
        <v>0</v>
      </c>
      <c r="I3274" s="23">
        <f t="shared" si="173"/>
        <v>0</v>
      </c>
      <c r="K3274" s="2">
        <v>500</v>
      </c>
    </row>
    <row r="3275" spans="8:11" ht="12.75" hidden="1">
      <c r="H3275" s="5">
        <f t="shared" si="172"/>
        <v>0</v>
      </c>
      <c r="I3275" s="23">
        <f t="shared" si="173"/>
        <v>0</v>
      </c>
      <c r="K3275" s="2">
        <v>500</v>
      </c>
    </row>
    <row r="3276" spans="8:11" ht="12.75" hidden="1">
      <c r="H3276" s="5">
        <f t="shared" si="172"/>
        <v>0</v>
      </c>
      <c r="I3276" s="23">
        <f t="shared" si="173"/>
        <v>0</v>
      </c>
      <c r="K3276" s="2">
        <v>500</v>
      </c>
    </row>
    <row r="3277" spans="8:11" ht="12.75" hidden="1">
      <c r="H3277" s="5">
        <f t="shared" si="172"/>
        <v>0</v>
      </c>
      <c r="I3277" s="23">
        <f t="shared" si="173"/>
        <v>0</v>
      </c>
      <c r="K3277" s="2">
        <v>500</v>
      </c>
    </row>
    <row r="3278" spans="8:11" ht="12.75" hidden="1">
      <c r="H3278" s="5">
        <f t="shared" si="172"/>
        <v>0</v>
      </c>
      <c r="I3278" s="23">
        <f t="shared" si="173"/>
        <v>0</v>
      </c>
      <c r="K3278" s="2">
        <v>500</v>
      </c>
    </row>
    <row r="3279" spans="8:11" ht="12.75" hidden="1">
      <c r="H3279" s="5">
        <f t="shared" si="172"/>
        <v>0</v>
      </c>
      <c r="I3279" s="23">
        <f t="shared" si="173"/>
        <v>0</v>
      </c>
      <c r="K3279" s="2">
        <v>500</v>
      </c>
    </row>
    <row r="3280" spans="8:11" ht="12.75" hidden="1">
      <c r="H3280" s="5">
        <f t="shared" si="172"/>
        <v>0</v>
      </c>
      <c r="I3280" s="23">
        <f t="shared" si="173"/>
        <v>0</v>
      </c>
      <c r="K3280" s="2">
        <v>500</v>
      </c>
    </row>
    <row r="3281" spans="8:11" ht="12.75" hidden="1">
      <c r="H3281" s="5">
        <f t="shared" si="172"/>
        <v>0</v>
      </c>
      <c r="I3281" s="23">
        <f t="shared" si="173"/>
        <v>0</v>
      </c>
      <c r="K3281" s="2">
        <v>500</v>
      </c>
    </row>
    <row r="3282" spans="8:11" ht="12.75" hidden="1">
      <c r="H3282" s="5">
        <f t="shared" si="172"/>
        <v>0</v>
      </c>
      <c r="I3282" s="23">
        <f t="shared" si="173"/>
        <v>0</v>
      </c>
      <c r="K3282" s="2">
        <v>500</v>
      </c>
    </row>
    <row r="3283" spans="8:11" ht="12.75" hidden="1">
      <c r="H3283" s="5">
        <f t="shared" si="172"/>
        <v>0</v>
      </c>
      <c r="I3283" s="23">
        <f t="shared" si="173"/>
        <v>0</v>
      </c>
      <c r="K3283" s="2">
        <v>500</v>
      </c>
    </row>
    <row r="3284" spans="8:11" ht="12.75" hidden="1">
      <c r="H3284" s="5">
        <f t="shared" si="172"/>
        <v>0</v>
      </c>
      <c r="I3284" s="23">
        <f t="shared" si="173"/>
        <v>0</v>
      </c>
      <c r="K3284" s="2">
        <v>500</v>
      </c>
    </row>
    <row r="3285" spans="8:11" ht="12.75" hidden="1">
      <c r="H3285" s="5">
        <f t="shared" si="172"/>
        <v>0</v>
      </c>
      <c r="I3285" s="23">
        <f t="shared" si="173"/>
        <v>0</v>
      </c>
      <c r="K3285" s="2">
        <v>500</v>
      </c>
    </row>
    <row r="3286" spans="8:11" ht="12.75" hidden="1">
      <c r="H3286" s="5">
        <f t="shared" si="172"/>
        <v>0</v>
      </c>
      <c r="I3286" s="23">
        <f t="shared" si="173"/>
        <v>0</v>
      </c>
      <c r="K3286" s="2">
        <v>500</v>
      </c>
    </row>
    <row r="3287" spans="8:11" ht="12.75" hidden="1">
      <c r="H3287" s="5">
        <f t="shared" si="172"/>
        <v>0</v>
      </c>
      <c r="I3287" s="23">
        <f t="shared" si="173"/>
        <v>0</v>
      </c>
      <c r="K3287" s="2">
        <v>500</v>
      </c>
    </row>
    <row r="3288" spans="8:11" ht="12.75" hidden="1">
      <c r="H3288" s="5">
        <f t="shared" si="172"/>
        <v>0</v>
      </c>
      <c r="I3288" s="23">
        <f t="shared" si="173"/>
        <v>0</v>
      </c>
      <c r="K3288" s="2">
        <v>500</v>
      </c>
    </row>
    <row r="3289" spans="8:11" ht="12.75" hidden="1">
      <c r="H3289" s="5">
        <f t="shared" si="172"/>
        <v>0</v>
      </c>
      <c r="I3289" s="23">
        <f t="shared" si="173"/>
        <v>0</v>
      </c>
      <c r="K3289" s="2">
        <v>500</v>
      </c>
    </row>
    <row r="3290" spans="8:11" ht="12.75" hidden="1">
      <c r="H3290" s="5">
        <f t="shared" si="172"/>
        <v>0</v>
      </c>
      <c r="I3290" s="23">
        <f t="shared" si="173"/>
        <v>0</v>
      </c>
      <c r="K3290" s="2">
        <v>500</v>
      </c>
    </row>
    <row r="3291" spans="8:11" ht="12.75" hidden="1">
      <c r="H3291" s="5">
        <f t="shared" si="172"/>
        <v>0</v>
      </c>
      <c r="I3291" s="23">
        <f t="shared" si="173"/>
        <v>0</v>
      </c>
      <c r="K3291" s="2">
        <v>500</v>
      </c>
    </row>
    <row r="3292" spans="8:11" ht="12.75" hidden="1">
      <c r="H3292" s="5">
        <f t="shared" si="172"/>
        <v>0</v>
      </c>
      <c r="I3292" s="23">
        <f t="shared" si="173"/>
        <v>0</v>
      </c>
      <c r="K3292" s="2">
        <v>500</v>
      </c>
    </row>
    <row r="3293" spans="8:11" ht="12.75" hidden="1">
      <c r="H3293" s="5">
        <f t="shared" si="172"/>
        <v>0</v>
      </c>
      <c r="I3293" s="23">
        <f t="shared" si="173"/>
        <v>0</v>
      </c>
      <c r="K3293" s="2">
        <v>500</v>
      </c>
    </row>
    <row r="3294" spans="8:11" ht="12.75" hidden="1">
      <c r="H3294" s="5">
        <f t="shared" si="172"/>
        <v>0</v>
      </c>
      <c r="I3294" s="23">
        <f t="shared" si="173"/>
        <v>0</v>
      </c>
      <c r="K3294" s="2">
        <v>500</v>
      </c>
    </row>
    <row r="3295" spans="8:11" ht="12.75" hidden="1">
      <c r="H3295" s="5">
        <f t="shared" si="172"/>
        <v>0</v>
      </c>
      <c r="I3295" s="23">
        <f t="shared" si="173"/>
        <v>0</v>
      </c>
      <c r="K3295" s="2">
        <v>500</v>
      </c>
    </row>
    <row r="3296" spans="8:11" ht="12.75" hidden="1">
      <c r="H3296" s="5">
        <f aca="true" t="shared" si="174" ref="H3296:H3359">H3295-B3296</f>
        <v>0</v>
      </c>
      <c r="I3296" s="23">
        <f aca="true" t="shared" si="175" ref="I3296:I3359">+B3296/K3296</f>
        <v>0</v>
      </c>
      <c r="K3296" s="2">
        <v>500</v>
      </c>
    </row>
    <row r="3297" spans="8:11" ht="12.75" hidden="1">
      <c r="H3297" s="5">
        <f t="shared" si="174"/>
        <v>0</v>
      </c>
      <c r="I3297" s="23">
        <f t="shared" si="175"/>
        <v>0</v>
      </c>
      <c r="K3297" s="2">
        <v>500</v>
      </c>
    </row>
    <row r="3298" spans="8:11" ht="12.75" hidden="1">
      <c r="H3298" s="5">
        <f t="shared" si="174"/>
        <v>0</v>
      </c>
      <c r="I3298" s="23">
        <f t="shared" si="175"/>
        <v>0</v>
      </c>
      <c r="K3298" s="2">
        <v>500</v>
      </c>
    </row>
    <row r="3299" spans="8:11" ht="12.75" hidden="1">
      <c r="H3299" s="5">
        <f t="shared" si="174"/>
        <v>0</v>
      </c>
      <c r="I3299" s="23">
        <f t="shared" si="175"/>
        <v>0</v>
      </c>
      <c r="K3299" s="2">
        <v>500</v>
      </c>
    </row>
    <row r="3300" spans="8:11" ht="12.75" hidden="1">
      <c r="H3300" s="5">
        <f t="shared" si="174"/>
        <v>0</v>
      </c>
      <c r="I3300" s="23">
        <f t="shared" si="175"/>
        <v>0</v>
      </c>
      <c r="K3300" s="2">
        <v>500</v>
      </c>
    </row>
    <row r="3301" spans="8:11" ht="12.75" hidden="1">
      <c r="H3301" s="5">
        <f t="shared" si="174"/>
        <v>0</v>
      </c>
      <c r="I3301" s="23">
        <f t="shared" si="175"/>
        <v>0</v>
      </c>
      <c r="K3301" s="2">
        <v>500</v>
      </c>
    </row>
    <row r="3302" spans="8:11" ht="12.75" hidden="1">
      <c r="H3302" s="5">
        <f t="shared" si="174"/>
        <v>0</v>
      </c>
      <c r="I3302" s="23">
        <f t="shared" si="175"/>
        <v>0</v>
      </c>
      <c r="K3302" s="2">
        <v>500</v>
      </c>
    </row>
    <row r="3303" spans="8:11" ht="12.75" hidden="1">
      <c r="H3303" s="5">
        <f t="shared" si="174"/>
        <v>0</v>
      </c>
      <c r="I3303" s="23">
        <f t="shared" si="175"/>
        <v>0</v>
      </c>
      <c r="K3303" s="2">
        <v>500</v>
      </c>
    </row>
    <row r="3304" spans="8:11" ht="12.75" hidden="1">
      <c r="H3304" s="5">
        <f t="shared" si="174"/>
        <v>0</v>
      </c>
      <c r="I3304" s="23">
        <f t="shared" si="175"/>
        <v>0</v>
      </c>
      <c r="K3304" s="2">
        <v>500</v>
      </c>
    </row>
    <row r="3305" spans="8:11" ht="12.75" hidden="1">
      <c r="H3305" s="5">
        <f t="shared" si="174"/>
        <v>0</v>
      </c>
      <c r="I3305" s="23">
        <f t="shared" si="175"/>
        <v>0</v>
      </c>
      <c r="K3305" s="2">
        <v>500</v>
      </c>
    </row>
    <row r="3306" spans="8:11" ht="12.75" hidden="1">
      <c r="H3306" s="5">
        <f t="shared" si="174"/>
        <v>0</v>
      </c>
      <c r="I3306" s="23">
        <f t="shared" si="175"/>
        <v>0</v>
      </c>
      <c r="K3306" s="2">
        <v>500</v>
      </c>
    </row>
    <row r="3307" spans="8:11" ht="12.75" hidden="1">
      <c r="H3307" s="5">
        <f t="shared" si="174"/>
        <v>0</v>
      </c>
      <c r="I3307" s="23">
        <f t="shared" si="175"/>
        <v>0</v>
      </c>
      <c r="K3307" s="2">
        <v>500</v>
      </c>
    </row>
    <row r="3308" spans="8:11" ht="12.75" hidden="1">
      <c r="H3308" s="5">
        <f t="shared" si="174"/>
        <v>0</v>
      </c>
      <c r="I3308" s="23">
        <f t="shared" si="175"/>
        <v>0</v>
      </c>
      <c r="K3308" s="2">
        <v>500</v>
      </c>
    </row>
    <row r="3309" spans="8:11" ht="12.75" hidden="1">
      <c r="H3309" s="5">
        <f t="shared" si="174"/>
        <v>0</v>
      </c>
      <c r="I3309" s="23">
        <f t="shared" si="175"/>
        <v>0</v>
      </c>
      <c r="K3309" s="2">
        <v>500</v>
      </c>
    </row>
    <row r="3310" spans="8:11" ht="12.75" hidden="1">
      <c r="H3310" s="5">
        <f t="shared" si="174"/>
        <v>0</v>
      </c>
      <c r="I3310" s="23">
        <f t="shared" si="175"/>
        <v>0</v>
      </c>
      <c r="K3310" s="2">
        <v>500</v>
      </c>
    </row>
    <row r="3311" spans="8:11" ht="12.75" hidden="1">
      <c r="H3311" s="5">
        <f t="shared" si="174"/>
        <v>0</v>
      </c>
      <c r="I3311" s="23">
        <f t="shared" si="175"/>
        <v>0</v>
      </c>
      <c r="K3311" s="2">
        <v>500</v>
      </c>
    </row>
    <row r="3312" spans="8:11" ht="12.75" hidden="1">
      <c r="H3312" s="5">
        <f t="shared" si="174"/>
        <v>0</v>
      </c>
      <c r="I3312" s="23">
        <f t="shared" si="175"/>
        <v>0</v>
      </c>
      <c r="K3312" s="2">
        <v>500</v>
      </c>
    </row>
    <row r="3313" spans="8:11" ht="12.75" hidden="1">
      <c r="H3313" s="5">
        <f t="shared" si="174"/>
        <v>0</v>
      </c>
      <c r="I3313" s="23">
        <f t="shared" si="175"/>
        <v>0</v>
      </c>
      <c r="K3313" s="2">
        <v>500</v>
      </c>
    </row>
    <row r="3314" spans="8:11" ht="12.75" hidden="1">
      <c r="H3314" s="5">
        <f t="shared" si="174"/>
        <v>0</v>
      </c>
      <c r="I3314" s="23">
        <f t="shared" si="175"/>
        <v>0</v>
      </c>
      <c r="K3314" s="2">
        <v>500</v>
      </c>
    </row>
    <row r="3315" spans="8:11" ht="12.75" hidden="1">
      <c r="H3315" s="5">
        <f t="shared" si="174"/>
        <v>0</v>
      </c>
      <c r="I3315" s="23">
        <f t="shared" si="175"/>
        <v>0</v>
      </c>
      <c r="K3315" s="2">
        <v>500</v>
      </c>
    </row>
    <row r="3316" spans="8:11" ht="12.75" hidden="1">
      <c r="H3316" s="5">
        <f t="shared" si="174"/>
        <v>0</v>
      </c>
      <c r="I3316" s="23">
        <f t="shared" si="175"/>
        <v>0</v>
      </c>
      <c r="K3316" s="2">
        <v>500</v>
      </c>
    </row>
    <row r="3317" spans="8:11" ht="12.75" hidden="1">
      <c r="H3317" s="5">
        <f t="shared" si="174"/>
        <v>0</v>
      </c>
      <c r="I3317" s="23">
        <f t="shared" si="175"/>
        <v>0</v>
      </c>
      <c r="K3317" s="2">
        <v>500</v>
      </c>
    </row>
    <row r="3318" spans="8:11" ht="12.75" hidden="1">
      <c r="H3318" s="5">
        <f t="shared" si="174"/>
        <v>0</v>
      </c>
      <c r="I3318" s="23">
        <f t="shared" si="175"/>
        <v>0</v>
      </c>
      <c r="K3318" s="2">
        <v>500</v>
      </c>
    </row>
    <row r="3319" spans="8:11" ht="12.75" hidden="1">
      <c r="H3319" s="5">
        <f t="shared" si="174"/>
        <v>0</v>
      </c>
      <c r="I3319" s="23">
        <f t="shared" si="175"/>
        <v>0</v>
      </c>
      <c r="K3319" s="2">
        <v>500</v>
      </c>
    </row>
    <row r="3320" spans="8:11" ht="12.75" hidden="1">
      <c r="H3320" s="5">
        <f t="shared" si="174"/>
        <v>0</v>
      </c>
      <c r="I3320" s="23">
        <f t="shared" si="175"/>
        <v>0</v>
      </c>
      <c r="K3320" s="2">
        <v>500</v>
      </c>
    </row>
    <row r="3321" spans="8:11" ht="12.75" hidden="1">
      <c r="H3321" s="5">
        <f t="shared" si="174"/>
        <v>0</v>
      </c>
      <c r="I3321" s="23">
        <f t="shared" si="175"/>
        <v>0</v>
      </c>
      <c r="K3321" s="2">
        <v>500</v>
      </c>
    </row>
    <row r="3322" spans="8:11" ht="12.75" hidden="1">
      <c r="H3322" s="5">
        <f t="shared" si="174"/>
        <v>0</v>
      </c>
      <c r="I3322" s="23">
        <f t="shared" si="175"/>
        <v>0</v>
      </c>
      <c r="K3322" s="2">
        <v>500</v>
      </c>
    </row>
    <row r="3323" spans="8:11" ht="12.75" hidden="1">
      <c r="H3323" s="5">
        <f t="shared" si="174"/>
        <v>0</v>
      </c>
      <c r="I3323" s="23">
        <f t="shared" si="175"/>
        <v>0</v>
      </c>
      <c r="K3323" s="2">
        <v>500</v>
      </c>
    </row>
    <row r="3324" spans="8:11" ht="12.75" hidden="1">
      <c r="H3324" s="5">
        <f t="shared" si="174"/>
        <v>0</v>
      </c>
      <c r="I3324" s="23">
        <f t="shared" si="175"/>
        <v>0</v>
      </c>
      <c r="K3324" s="2">
        <v>500</v>
      </c>
    </row>
    <row r="3325" spans="8:11" ht="12.75" hidden="1">
      <c r="H3325" s="5">
        <f t="shared" si="174"/>
        <v>0</v>
      </c>
      <c r="I3325" s="23">
        <f t="shared" si="175"/>
        <v>0</v>
      </c>
      <c r="K3325" s="2">
        <v>500</v>
      </c>
    </row>
    <row r="3326" spans="8:11" ht="12.75" hidden="1">
      <c r="H3326" s="5">
        <f t="shared" si="174"/>
        <v>0</v>
      </c>
      <c r="I3326" s="23">
        <f t="shared" si="175"/>
        <v>0</v>
      </c>
      <c r="K3326" s="2">
        <v>500</v>
      </c>
    </row>
    <row r="3327" spans="8:11" ht="12.75" hidden="1">
      <c r="H3327" s="5">
        <f t="shared" si="174"/>
        <v>0</v>
      </c>
      <c r="I3327" s="23">
        <f t="shared" si="175"/>
        <v>0</v>
      </c>
      <c r="K3327" s="2">
        <v>500</v>
      </c>
    </row>
    <row r="3328" spans="8:11" ht="12.75" hidden="1">
      <c r="H3328" s="5">
        <f t="shared" si="174"/>
        <v>0</v>
      </c>
      <c r="I3328" s="23">
        <f t="shared" si="175"/>
        <v>0</v>
      </c>
      <c r="K3328" s="2">
        <v>500</v>
      </c>
    </row>
    <row r="3329" spans="8:11" ht="12.75" hidden="1">
      <c r="H3329" s="5">
        <f t="shared" si="174"/>
        <v>0</v>
      </c>
      <c r="I3329" s="23">
        <f t="shared" si="175"/>
        <v>0</v>
      </c>
      <c r="K3329" s="2">
        <v>500</v>
      </c>
    </row>
    <row r="3330" spans="8:11" ht="12.75" hidden="1">
      <c r="H3330" s="5">
        <f t="shared" si="174"/>
        <v>0</v>
      </c>
      <c r="I3330" s="23">
        <f t="shared" si="175"/>
        <v>0</v>
      </c>
      <c r="K3330" s="2">
        <v>500</v>
      </c>
    </row>
    <row r="3331" spans="8:11" ht="12.75" hidden="1">
      <c r="H3331" s="5">
        <f t="shared" si="174"/>
        <v>0</v>
      </c>
      <c r="I3331" s="23">
        <f t="shared" si="175"/>
        <v>0</v>
      </c>
      <c r="K3331" s="2">
        <v>500</v>
      </c>
    </row>
    <row r="3332" spans="8:11" ht="12.75" hidden="1">
      <c r="H3332" s="5">
        <f t="shared" si="174"/>
        <v>0</v>
      </c>
      <c r="I3332" s="23">
        <f t="shared" si="175"/>
        <v>0</v>
      </c>
      <c r="K3332" s="2">
        <v>500</v>
      </c>
    </row>
    <row r="3333" spans="8:11" ht="12.75" hidden="1">
      <c r="H3333" s="5">
        <f t="shared" si="174"/>
        <v>0</v>
      </c>
      <c r="I3333" s="23">
        <f t="shared" si="175"/>
        <v>0</v>
      </c>
      <c r="K3333" s="2">
        <v>500</v>
      </c>
    </row>
    <row r="3334" spans="8:11" ht="12.75" hidden="1">
      <c r="H3334" s="5">
        <f t="shared" si="174"/>
        <v>0</v>
      </c>
      <c r="I3334" s="23">
        <f t="shared" si="175"/>
        <v>0</v>
      </c>
      <c r="K3334" s="2">
        <v>500</v>
      </c>
    </row>
    <row r="3335" spans="8:11" ht="12.75" hidden="1">
      <c r="H3335" s="5">
        <f t="shared" si="174"/>
        <v>0</v>
      </c>
      <c r="I3335" s="23">
        <f t="shared" si="175"/>
        <v>0</v>
      </c>
      <c r="K3335" s="2">
        <v>500</v>
      </c>
    </row>
    <row r="3336" spans="8:11" ht="12.75" hidden="1">
      <c r="H3336" s="5">
        <f t="shared" si="174"/>
        <v>0</v>
      </c>
      <c r="I3336" s="23">
        <f t="shared" si="175"/>
        <v>0</v>
      </c>
      <c r="K3336" s="2">
        <v>500</v>
      </c>
    </row>
    <row r="3337" spans="8:11" ht="12.75" hidden="1">
      <c r="H3337" s="5">
        <f t="shared" si="174"/>
        <v>0</v>
      </c>
      <c r="I3337" s="23">
        <f t="shared" si="175"/>
        <v>0</v>
      </c>
      <c r="K3337" s="2">
        <v>500</v>
      </c>
    </row>
    <row r="3338" spans="8:11" ht="12.75" hidden="1">
      <c r="H3338" s="5">
        <f t="shared" si="174"/>
        <v>0</v>
      </c>
      <c r="I3338" s="23">
        <f t="shared" si="175"/>
        <v>0</v>
      </c>
      <c r="K3338" s="2">
        <v>500</v>
      </c>
    </row>
    <row r="3339" spans="8:11" ht="12.75" hidden="1">
      <c r="H3339" s="5">
        <f t="shared" si="174"/>
        <v>0</v>
      </c>
      <c r="I3339" s="23">
        <f t="shared" si="175"/>
        <v>0</v>
      </c>
      <c r="K3339" s="2">
        <v>500</v>
      </c>
    </row>
    <row r="3340" spans="8:11" ht="12.75" hidden="1">
      <c r="H3340" s="5">
        <f t="shared" si="174"/>
        <v>0</v>
      </c>
      <c r="I3340" s="23">
        <f t="shared" si="175"/>
        <v>0</v>
      </c>
      <c r="K3340" s="2">
        <v>500</v>
      </c>
    </row>
    <row r="3341" spans="8:11" ht="12.75" hidden="1">
      <c r="H3341" s="5">
        <f t="shared" si="174"/>
        <v>0</v>
      </c>
      <c r="I3341" s="23">
        <f t="shared" si="175"/>
        <v>0</v>
      </c>
      <c r="K3341" s="2">
        <v>500</v>
      </c>
    </row>
    <row r="3342" spans="8:11" ht="12.75" hidden="1">
      <c r="H3342" s="5">
        <f t="shared" si="174"/>
        <v>0</v>
      </c>
      <c r="I3342" s="23">
        <f t="shared" si="175"/>
        <v>0</v>
      </c>
      <c r="K3342" s="2">
        <v>500</v>
      </c>
    </row>
    <row r="3343" spans="8:11" ht="12.75" hidden="1">
      <c r="H3343" s="5">
        <f t="shared" si="174"/>
        <v>0</v>
      </c>
      <c r="I3343" s="23">
        <f t="shared" si="175"/>
        <v>0</v>
      </c>
      <c r="K3343" s="2">
        <v>500</v>
      </c>
    </row>
    <row r="3344" spans="8:11" ht="12.75" hidden="1">
      <c r="H3344" s="5">
        <f t="shared" si="174"/>
        <v>0</v>
      </c>
      <c r="I3344" s="23">
        <f t="shared" si="175"/>
        <v>0</v>
      </c>
      <c r="K3344" s="2">
        <v>500</v>
      </c>
    </row>
    <row r="3345" spans="8:11" ht="12.75" hidden="1">
      <c r="H3345" s="5">
        <f t="shared" si="174"/>
        <v>0</v>
      </c>
      <c r="I3345" s="23">
        <f t="shared" si="175"/>
        <v>0</v>
      </c>
      <c r="K3345" s="2">
        <v>500</v>
      </c>
    </row>
    <row r="3346" spans="8:11" ht="12.75" hidden="1">
      <c r="H3346" s="5">
        <f t="shared" si="174"/>
        <v>0</v>
      </c>
      <c r="I3346" s="23">
        <f t="shared" si="175"/>
        <v>0</v>
      </c>
      <c r="K3346" s="2">
        <v>500</v>
      </c>
    </row>
    <row r="3347" spans="8:11" ht="12.75" hidden="1">
      <c r="H3347" s="5">
        <f t="shared" si="174"/>
        <v>0</v>
      </c>
      <c r="I3347" s="23">
        <f t="shared" si="175"/>
        <v>0</v>
      </c>
      <c r="K3347" s="2">
        <v>500</v>
      </c>
    </row>
    <row r="3348" spans="8:11" ht="12.75" hidden="1">
      <c r="H3348" s="5">
        <f t="shared" si="174"/>
        <v>0</v>
      </c>
      <c r="I3348" s="23">
        <f t="shared" si="175"/>
        <v>0</v>
      </c>
      <c r="K3348" s="2">
        <v>500</v>
      </c>
    </row>
    <row r="3349" spans="8:11" ht="12.75" hidden="1">
      <c r="H3349" s="5">
        <f t="shared" si="174"/>
        <v>0</v>
      </c>
      <c r="I3349" s="23">
        <f t="shared" si="175"/>
        <v>0</v>
      </c>
      <c r="K3349" s="2">
        <v>500</v>
      </c>
    </row>
    <row r="3350" spans="8:11" ht="12.75" hidden="1">
      <c r="H3350" s="5">
        <f t="shared" si="174"/>
        <v>0</v>
      </c>
      <c r="I3350" s="23">
        <f t="shared" si="175"/>
        <v>0</v>
      </c>
      <c r="K3350" s="2">
        <v>500</v>
      </c>
    </row>
    <row r="3351" spans="8:11" ht="12.75" hidden="1">
      <c r="H3351" s="5">
        <f t="shared" si="174"/>
        <v>0</v>
      </c>
      <c r="I3351" s="23">
        <f t="shared" si="175"/>
        <v>0</v>
      </c>
      <c r="K3351" s="2">
        <v>500</v>
      </c>
    </row>
    <row r="3352" spans="8:11" ht="12.75" hidden="1">
      <c r="H3352" s="5">
        <f t="shared" si="174"/>
        <v>0</v>
      </c>
      <c r="I3352" s="23">
        <f t="shared" si="175"/>
        <v>0</v>
      </c>
      <c r="K3352" s="2">
        <v>500</v>
      </c>
    </row>
    <row r="3353" spans="8:11" ht="12.75" hidden="1">
      <c r="H3353" s="5">
        <f t="shared" si="174"/>
        <v>0</v>
      </c>
      <c r="I3353" s="23">
        <f t="shared" si="175"/>
        <v>0</v>
      </c>
      <c r="K3353" s="2">
        <v>500</v>
      </c>
    </row>
    <row r="3354" spans="8:11" ht="12.75" hidden="1">
      <c r="H3354" s="5">
        <f t="shared" si="174"/>
        <v>0</v>
      </c>
      <c r="I3354" s="23">
        <f t="shared" si="175"/>
        <v>0</v>
      </c>
      <c r="K3354" s="2">
        <v>500</v>
      </c>
    </row>
    <row r="3355" spans="8:11" ht="12.75" hidden="1">
      <c r="H3355" s="5">
        <f t="shared" si="174"/>
        <v>0</v>
      </c>
      <c r="I3355" s="23">
        <f t="shared" si="175"/>
        <v>0</v>
      </c>
      <c r="K3355" s="2">
        <v>500</v>
      </c>
    </row>
    <row r="3356" spans="8:11" ht="12.75" hidden="1">
      <c r="H3356" s="5">
        <f t="shared" si="174"/>
        <v>0</v>
      </c>
      <c r="I3356" s="23">
        <f t="shared" si="175"/>
        <v>0</v>
      </c>
      <c r="K3356" s="2">
        <v>500</v>
      </c>
    </row>
    <row r="3357" spans="8:11" ht="12.75" hidden="1">
      <c r="H3357" s="5">
        <f t="shared" si="174"/>
        <v>0</v>
      </c>
      <c r="I3357" s="23">
        <f t="shared" si="175"/>
        <v>0</v>
      </c>
      <c r="K3357" s="2">
        <v>500</v>
      </c>
    </row>
    <row r="3358" spans="8:11" ht="12.75" hidden="1">
      <c r="H3358" s="5">
        <f t="shared" si="174"/>
        <v>0</v>
      </c>
      <c r="I3358" s="23">
        <f t="shared" si="175"/>
        <v>0</v>
      </c>
      <c r="K3358" s="2">
        <v>500</v>
      </c>
    </row>
    <row r="3359" spans="8:11" ht="12.75" hidden="1">
      <c r="H3359" s="5">
        <f t="shared" si="174"/>
        <v>0</v>
      </c>
      <c r="I3359" s="23">
        <f t="shared" si="175"/>
        <v>0</v>
      </c>
      <c r="K3359" s="2">
        <v>500</v>
      </c>
    </row>
    <row r="3360" spans="8:11" ht="12.75" hidden="1">
      <c r="H3360" s="5">
        <f aca="true" t="shared" si="176" ref="H3360:H3423">H3359-B3360</f>
        <v>0</v>
      </c>
      <c r="I3360" s="23">
        <f aca="true" t="shared" si="177" ref="I3360:I3423">+B3360/K3360</f>
        <v>0</v>
      </c>
      <c r="K3360" s="2">
        <v>500</v>
      </c>
    </row>
    <row r="3361" spans="8:11" ht="12.75" hidden="1">
      <c r="H3361" s="5">
        <f t="shared" si="176"/>
        <v>0</v>
      </c>
      <c r="I3361" s="23">
        <f t="shared" si="177"/>
        <v>0</v>
      </c>
      <c r="K3361" s="2">
        <v>500</v>
      </c>
    </row>
    <row r="3362" spans="8:11" ht="12.75" hidden="1">
      <c r="H3362" s="5">
        <f t="shared" si="176"/>
        <v>0</v>
      </c>
      <c r="I3362" s="23">
        <f t="shared" si="177"/>
        <v>0</v>
      </c>
      <c r="K3362" s="2">
        <v>500</v>
      </c>
    </row>
    <row r="3363" spans="8:11" ht="12.75" hidden="1">
      <c r="H3363" s="5">
        <f t="shared" si="176"/>
        <v>0</v>
      </c>
      <c r="I3363" s="23">
        <f t="shared" si="177"/>
        <v>0</v>
      </c>
      <c r="K3363" s="2">
        <v>500</v>
      </c>
    </row>
    <row r="3364" spans="8:11" ht="12.75" hidden="1">
      <c r="H3364" s="5">
        <f t="shared" si="176"/>
        <v>0</v>
      </c>
      <c r="I3364" s="23">
        <f t="shared" si="177"/>
        <v>0</v>
      </c>
      <c r="K3364" s="2">
        <v>500</v>
      </c>
    </row>
    <row r="3365" spans="8:11" ht="12.75" hidden="1">
      <c r="H3365" s="5">
        <f t="shared" si="176"/>
        <v>0</v>
      </c>
      <c r="I3365" s="23">
        <f t="shared" si="177"/>
        <v>0</v>
      </c>
      <c r="K3365" s="2">
        <v>500</v>
      </c>
    </row>
    <row r="3366" spans="8:11" ht="12.75" hidden="1">
      <c r="H3366" s="5">
        <f t="shared" si="176"/>
        <v>0</v>
      </c>
      <c r="I3366" s="23">
        <f t="shared" si="177"/>
        <v>0</v>
      </c>
      <c r="K3366" s="2">
        <v>500</v>
      </c>
    </row>
    <row r="3367" spans="8:11" ht="12.75" hidden="1">
      <c r="H3367" s="5">
        <f t="shared" si="176"/>
        <v>0</v>
      </c>
      <c r="I3367" s="23">
        <f t="shared" si="177"/>
        <v>0</v>
      </c>
      <c r="K3367" s="2">
        <v>500</v>
      </c>
    </row>
    <row r="3368" spans="8:11" ht="12.75" hidden="1">
      <c r="H3368" s="5">
        <f t="shared" si="176"/>
        <v>0</v>
      </c>
      <c r="I3368" s="23">
        <f t="shared" si="177"/>
        <v>0</v>
      </c>
      <c r="K3368" s="2">
        <v>500</v>
      </c>
    </row>
    <row r="3369" spans="8:11" ht="12.75" hidden="1">
      <c r="H3369" s="5">
        <f t="shared" si="176"/>
        <v>0</v>
      </c>
      <c r="I3369" s="23">
        <f t="shared" si="177"/>
        <v>0</v>
      </c>
      <c r="K3369" s="2">
        <v>500</v>
      </c>
    </row>
    <row r="3370" spans="8:11" ht="12.75" hidden="1">
      <c r="H3370" s="5">
        <f t="shared" si="176"/>
        <v>0</v>
      </c>
      <c r="I3370" s="23">
        <f t="shared" si="177"/>
        <v>0</v>
      </c>
      <c r="K3370" s="2">
        <v>500</v>
      </c>
    </row>
    <row r="3371" spans="8:11" ht="12.75" hidden="1">
      <c r="H3371" s="5">
        <f t="shared" si="176"/>
        <v>0</v>
      </c>
      <c r="I3371" s="23">
        <f t="shared" si="177"/>
        <v>0</v>
      </c>
      <c r="K3371" s="2">
        <v>500</v>
      </c>
    </row>
    <row r="3372" spans="8:11" ht="12.75" hidden="1">
      <c r="H3372" s="5">
        <f t="shared" si="176"/>
        <v>0</v>
      </c>
      <c r="I3372" s="23">
        <f t="shared" si="177"/>
        <v>0</v>
      </c>
      <c r="K3372" s="2">
        <v>500</v>
      </c>
    </row>
    <row r="3373" spans="8:11" ht="12.75" hidden="1">
      <c r="H3373" s="5">
        <f t="shared" si="176"/>
        <v>0</v>
      </c>
      <c r="I3373" s="23">
        <f t="shared" si="177"/>
        <v>0</v>
      </c>
      <c r="K3373" s="2">
        <v>500</v>
      </c>
    </row>
    <row r="3374" spans="8:11" ht="12.75" hidden="1">
      <c r="H3374" s="5">
        <f t="shared" si="176"/>
        <v>0</v>
      </c>
      <c r="I3374" s="23">
        <f t="shared" si="177"/>
        <v>0</v>
      </c>
      <c r="K3374" s="2">
        <v>500</v>
      </c>
    </row>
    <row r="3375" spans="8:11" ht="12.75" hidden="1">
      <c r="H3375" s="5">
        <f t="shared" si="176"/>
        <v>0</v>
      </c>
      <c r="I3375" s="23">
        <f t="shared" si="177"/>
        <v>0</v>
      </c>
      <c r="K3375" s="2">
        <v>500</v>
      </c>
    </row>
    <row r="3376" spans="8:11" ht="12.75" hidden="1">
      <c r="H3376" s="5">
        <f t="shared" si="176"/>
        <v>0</v>
      </c>
      <c r="I3376" s="23">
        <f t="shared" si="177"/>
        <v>0</v>
      </c>
      <c r="K3376" s="2">
        <v>500</v>
      </c>
    </row>
    <row r="3377" spans="8:11" ht="12.75" hidden="1">
      <c r="H3377" s="5">
        <f t="shared" si="176"/>
        <v>0</v>
      </c>
      <c r="I3377" s="23">
        <f t="shared" si="177"/>
        <v>0</v>
      </c>
      <c r="K3377" s="2">
        <v>500</v>
      </c>
    </row>
    <row r="3378" spans="8:11" ht="12.75" hidden="1">
      <c r="H3378" s="5">
        <f t="shared" si="176"/>
        <v>0</v>
      </c>
      <c r="I3378" s="23">
        <f t="shared" si="177"/>
        <v>0</v>
      </c>
      <c r="K3378" s="2">
        <v>500</v>
      </c>
    </row>
    <row r="3379" spans="8:11" ht="12.75" hidden="1">
      <c r="H3379" s="5">
        <f t="shared" si="176"/>
        <v>0</v>
      </c>
      <c r="I3379" s="23">
        <f t="shared" si="177"/>
        <v>0</v>
      </c>
      <c r="K3379" s="2">
        <v>500</v>
      </c>
    </row>
    <row r="3380" spans="8:11" ht="12.75" hidden="1">
      <c r="H3380" s="5">
        <f t="shared" si="176"/>
        <v>0</v>
      </c>
      <c r="I3380" s="23">
        <f t="shared" si="177"/>
        <v>0</v>
      </c>
      <c r="K3380" s="2">
        <v>500</v>
      </c>
    </row>
    <row r="3381" spans="8:11" ht="12.75" hidden="1">
      <c r="H3381" s="5">
        <f t="shared" si="176"/>
        <v>0</v>
      </c>
      <c r="I3381" s="23">
        <f t="shared" si="177"/>
        <v>0</v>
      </c>
      <c r="K3381" s="2">
        <v>500</v>
      </c>
    </row>
    <row r="3382" spans="8:11" ht="12.75" hidden="1">
      <c r="H3382" s="5">
        <f t="shared" si="176"/>
        <v>0</v>
      </c>
      <c r="I3382" s="23">
        <f t="shared" si="177"/>
        <v>0</v>
      </c>
      <c r="K3382" s="2">
        <v>500</v>
      </c>
    </row>
    <row r="3383" spans="8:11" ht="12.75" hidden="1">
      <c r="H3383" s="5">
        <f t="shared" si="176"/>
        <v>0</v>
      </c>
      <c r="I3383" s="23">
        <f t="shared" si="177"/>
        <v>0</v>
      </c>
      <c r="K3383" s="2">
        <v>500</v>
      </c>
    </row>
    <row r="3384" spans="8:11" ht="12.75" hidden="1">
      <c r="H3384" s="5">
        <f t="shared" si="176"/>
        <v>0</v>
      </c>
      <c r="I3384" s="23">
        <f t="shared" si="177"/>
        <v>0</v>
      </c>
      <c r="K3384" s="2">
        <v>500</v>
      </c>
    </row>
    <row r="3385" spans="8:11" ht="12.75" hidden="1">
      <c r="H3385" s="5">
        <f t="shared" si="176"/>
        <v>0</v>
      </c>
      <c r="I3385" s="23">
        <f t="shared" si="177"/>
        <v>0</v>
      </c>
      <c r="K3385" s="2">
        <v>500</v>
      </c>
    </row>
    <row r="3386" spans="8:11" ht="12.75" hidden="1">
      <c r="H3386" s="5">
        <f t="shared" si="176"/>
        <v>0</v>
      </c>
      <c r="I3386" s="23">
        <f t="shared" si="177"/>
        <v>0</v>
      </c>
      <c r="K3386" s="2">
        <v>500</v>
      </c>
    </row>
    <row r="3387" spans="8:11" ht="12.75" hidden="1">
      <c r="H3387" s="5">
        <f t="shared" si="176"/>
        <v>0</v>
      </c>
      <c r="I3387" s="23">
        <f t="shared" si="177"/>
        <v>0</v>
      </c>
      <c r="K3387" s="2">
        <v>500</v>
      </c>
    </row>
    <row r="3388" spans="8:11" ht="12.75" hidden="1">
      <c r="H3388" s="5">
        <f t="shared" si="176"/>
        <v>0</v>
      </c>
      <c r="I3388" s="23">
        <f t="shared" si="177"/>
        <v>0</v>
      </c>
      <c r="K3388" s="2">
        <v>500</v>
      </c>
    </row>
    <row r="3389" spans="8:11" ht="12.75" hidden="1">
      <c r="H3389" s="5">
        <f t="shared" si="176"/>
        <v>0</v>
      </c>
      <c r="I3389" s="23">
        <f t="shared" si="177"/>
        <v>0</v>
      </c>
      <c r="K3389" s="2">
        <v>500</v>
      </c>
    </row>
    <row r="3390" spans="8:11" ht="12.75" hidden="1">
      <c r="H3390" s="5">
        <f t="shared" si="176"/>
        <v>0</v>
      </c>
      <c r="I3390" s="23">
        <f t="shared" si="177"/>
        <v>0</v>
      </c>
      <c r="K3390" s="2">
        <v>500</v>
      </c>
    </row>
    <row r="3391" spans="8:11" ht="12.75" hidden="1">
      <c r="H3391" s="5">
        <f t="shared" si="176"/>
        <v>0</v>
      </c>
      <c r="I3391" s="23">
        <f t="shared" si="177"/>
        <v>0</v>
      </c>
      <c r="K3391" s="2">
        <v>500</v>
      </c>
    </row>
    <row r="3392" spans="8:11" ht="12.75" hidden="1">
      <c r="H3392" s="5">
        <f t="shared" si="176"/>
        <v>0</v>
      </c>
      <c r="I3392" s="23">
        <f t="shared" si="177"/>
        <v>0</v>
      </c>
      <c r="K3392" s="2">
        <v>500</v>
      </c>
    </row>
    <row r="3393" spans="8:11" ht="12.75" hidden="1">
      <c r="H3393" s="5">
        <f t="shared" si="176"/>
        <v>0</v>
      </c>
      <c r="I3393" s="23">
        <f t="shared" si="177"/>
        <v>0</v>
      </c>
      <c r="K3393" s="2">
        <v>500</v>
      </c>
    </row>
    <row r="3394" spans="8:11" ht="12.75" hidden="1">
      <c r="H3394" s="5">
        <f t="shared" si="176"/>
        <v>0</v>
      </c>
      <c r="I3394" s="23">
        <f t="shared" si="177"/>
        <v>0</v>
      </c>
      <c r="K3394" s="2">
        <v>500</v>
      </c>
    </row>
    <row r="3395" spans="8:11" ht="12.75" hidden="1">
      <c r="H3395" s="5">
        <f t="shared" si="176"/>
        <v>0</v>
      </c>
      <c r="I3395" s="23">
        <f t="shared" si="177"/>
        <v>0</v>
      </c>
      <c r="K3395" s="2">
        <v>500</v>
      </c>
    </row>
    <row r="3396" spans="8:11" ht="12.75" hidden="1">
      <c r="H3396" s="5">
        <f t="shared" si="176"/>
        <v>0</v>
      </c>
      <c r="I3396" s="23">
        <f t="shared" si="177"/>
        <v>0</v>
      </c>
      <c r="K3396" s="2">
        <v>500</v>
      </c>
    </row>
    <row r="3397" spans="8:11" ht="12.75" hidden="1">
      <c r="H3397" s="5">
        <f t="shared" si="176"/>
        <v>0</v>
      </c>
      <c r="I3397" s="23">
        <f t="shared" si="177"/>
        <v>0</v>
      </c>
      <c r="K3397" s="2">
        <v>500</v>
      </c>
    </row>
    <row r="3398" spans="8:11" ht="12.75" hidden="1">
      <c r="H3398" s="5">
        <f t="shared" si="176"/>
        <v>0</v>
      </c>
      <c r="I3398" s="23">
        <f t="shared" si="177"/>
        <v>0</v>
      </c>
      <c r="K3398" s="2">
        <v>500</v>
      </c>
    </row>
    <row r="3399" spans="8:11" ht="12.75" hidden="1">
      <c r="H3399" s="5">
        <f t="shared" si="176"/>
        <v>0</v>
      </c>
      <c r="I3399" s="23">
        <f t="shared" si="177"/>
        <v>0</v>
      </c>
      <c r="K3399" s="2">
        <v>500</v>
      </c>
    </row>
    <row r="3400" spans="8:11" ht="12.75" hidden="1">
      <c r="H3400" s="5">
        <f t="shared" si="176"/>
        <v>0</v>
      </c>
      <c r="I3400" s="23">
        <f t="shared" si="177"/>
        <v>0</v>
      </c>
      <c r="K3400" s="2">
        <v>500</v>
      </c>
    </row>
    <row r="3401" spans="8:11" ht="12.75" hidden="1">
      <c r="H3401" s="5">
        <f t="shared" si="176"/>
        <v>0</v>
      </c>
      <c r="I3401" s="23">
        <f t="shared" si="177"/>
        <v>0</v>
      </c>
      <c r="K3401" s="2">
        <v>500</v>
      </c>
    </row>
    <row r="3402" spans="8:11" ht="12.75" hidden="1">
      <c r="H3402" s="5">
        <f t="shared" si="176"/>
        <v>0</v>
      </c>
      <c r="I3402" s="23">
        <f t="shared" si="177"/>
        <v>0</v>
      </c>
      <c r="K3402" s="2">
        <v>500</v>
      </c>
    </row>
    <row r="3403" spans="8:11" ht="12.75" hidden="1">
      <c r="H3403" s="5">
        <f t="shared" si="176"/>
        <v>0</v>
      </c>
      <c r="I3403" s="23">
        <f t="shared" si="177"/>
        <v>0</v>
      </c>
      <c r="K3403" s="2">
        <v>500</v>
      </c>
    </row>
    <row r="3404" spans="8:11" ht="12.75" hidden="1">
      <c r="H3404" s="5">
        <f t="shared" si="176"/>
        <v>0</v>
      </c>
      <c r="I3404" s="23">
        <f t="shared" si="177"/>
        <v>0</v>
      </c>
      <c r="K3404" s="2">
        <v>500</v>
      </c>
    </row>
    <row r="3405" spans="8:11" ht="12.75" hidden="1">
      <c r="H3405" s="5">
        <f t="shared" si="176"/>
        <v>0</v>
      </c>
      <c r="I3405" s="23">
        <f t="shared" si="177"/>
        <v>0</v>
      </c>
      <c r="K3405" s="2">
        <v>500</v>
      </c>
    </row>
    <row r="3406" spans="8:11" ht="12.75" hidden="1">
      <c r="H3406" s="5">
        <f t="shared" si="176"/>
        <v>0</v>
      </c>
      <c r="I3406" s="23">
        <f t="shared" si="177"/>
        <v>0</v>
      </c>
      <c r="K3406" s="2">
        <v>500</v>
      </c>
    </row>
    <row r="3407" spans="8:11" ht="12.75" hidden="1">
      <c r="H3407" s="5">
        <f t="shared" si="176"/>
        <v>0</v>
      </c>
      <c r="I3407" s="23">
        <f t="shared" si="177"/>
        <v>0</v>
      </c>
      <c r="K3407" s="2">
        <v>500</v>
      </c>
    </row>
    <row r="3408" spans="8:11" ht="12.75" hidden="1">
      <c r="H3408" s="5">
        <f t="shared" si="176"/>
        <v>0</v>
      </c>
      <c r="I3408" s="23">
        <f t="shared" si="177"/>
        <v>0</v>
      </c>
      <c r="K3408" s="2">
        <v>500</v>
      </c>
    </row>
    <row r="3409" spans="8:11" ht="12.75" hidden="1">
      <c r="H3409" s="5">
        <f t="shared" si="176"/>
        <v>0</v>
      </c>
      <c r="I3409" s="23">
        <f t="shared" si="177"/>
        <v>0</v>
      </c>
      <c r="K3409" s="2">
        <v>500</v>
      </c>
    </row>
    <row r="3410" spans="8:11" ht="12.75" hidden="1">
      <c r="H3410" s="5">
        <f t="shared" si="176"/>
        <v>0</v>
      </c>
      <c r="I3410" s="23">
        <f t="shared" si="177"/>
        <v>0</v>
      </c>
      <c r="K3410" s="2">
        <v>500</v>
      </c>
    </row>
    <row r="3411" spans="8:11" ht="12.75" hidden="1">
      <c r="H3411" s="5">
        <f t="shared" si="176"/>
        <v>0</v>
      </c>
      <c r="I3411" s="23">
        <f t="shared" si="177"/>
        <v>0</v>
      </c>
      <c r="K3411" s="2">
        <v>500</v>
      </c>
    </row>
    <row r="3412" spans="8:11" ht="12.75" hidden="1">
      <c r="H3412" s="5">
        <f t="shared" si="176"/>
        <v>0</v>
      </c>
      <c r="I3412" s="23">
        <f t="shared" si="177"/>
        <v>0</v>
      </c>
      <c r="K3412" s="2">
        <v>500</v>
      </c>
    </row>
    <row r="3413" spans="8:11" ht="12.75" hidden="1">
      <c r="H3413" s="5">
        <f t="shared" si="176"/>
        <v>0</v>
      </c>
      <c r="I3413" s="23">
        <f t="shared" si="177"/>
        <v>0</v>
      </c>
      <c r="K3413" s="2">
        <v>500</v>
      </c>
    </row>
    <row r="3414" spans="8:11" ht="12.75" hidden="1">
      <c r="H3414" s="5">
        <f t="shared" si="176"/>
        <v>0</v>
      </c>
      <c r="I3414" s="23">
        <f t="shared" si="177"/>
        <v>0</v>
      </c>
      <c r="K3414" s="2">
        <v>500</v>
      </c>
    </row>
    <row r="3415" spans="8:11" ht="12.75" hidden="1">
      <c r="H3415" s="5">
        <f t="shared" si="176"/>
        <v>0</v>
      </c>
      <c r="I3415" s="23">
        <f t="shared" si="177"/>
        <v>0</v>
      </c>
      <c r="K3415" s="2">
        <v>500</v>
      </c>
    </row>
    <row r="3416" spans="8:11" ht="12.75" hidden="1">
      <c r="H3416" s="5">
        <f t="shared" si="176"/>
        <v>0</v>
      </c>
      <c r="I3416" s="23">
        <f t="shared" si="177"/>
        <v>0</v>
      </c>
      <c r="K3416" s="2">
        <v>500</v>
      </c>
    </row>
    <row r="3417" spans="8:11" ht="12.75" hidden="1">
      <c r="H3417" s="5">
        <f t="shared" si="176"/>
        <v>0</v>
      </c>
      <c r="I3417" s="23">
        <f t="shared" si="177"/>
        <v>0</v>
      </c>
      <c r="K3417" s="2">
        <v>500</v>
      </c>
    </row>
    <row r="3418" spans="8:11" ht="12.75" hidden="1">
      <c r="H3418" s="5">
        <f t="shared" si="176"/>
        <v>0</v>
      </c>
      <c r="I3418" s="23">
        <f t="shared" si="177"/>
        <v>0</v>
      </c>
      <c r="K3418" s="2">
        <v>500</v>
      </c>
    </row>
    <row r="3419" spans="8:11" ht="12.75" hidden="1">
      <c r="H3419" s="5">
        <f t="shared" si="176"/>
        <v>0</v>
      </c>
      <c r="I3419" s="23">
        <f t="shared" si="177"/>
        <v>0</v>
      </c>
      <c r="K3419" s="2">
        <v>500</v>
      </c>
    </row>
    <row r="3420" spans="8:11" ht="12.75" hidden="1">
      <c r="H3420" s="5">
        <f t="shared" si="176"/>
        <v>0</v>
      </c>
      <c r="I3420" s="23">
        <f t="shared" si="177"/>
        <v>0</v>
      </c>
      <c r="K3420" s="2">
        <v>500</v>
      </c>
    </row>
    <row r="3421" spans="8:11" ht="12.75" hidden="1">
      <c r="H3421" s="5">
        <f t="shared" si="176"/>
        <v>0</v>
      </c>
      <c r="I3421" s="23">
        <f t="shared" si="177"/>
        <v>0</v>
      </c>
      <c r="K3421" s="2">
        <v>500</v>
      </c>
    </row>
    <row r="3422" spans="8:11" ht="12.75" hidden="1">
      <c r="H3422" s="5">
        <f t="shared" si="176"/>
        <v>0</v>
      </c>
      <c r="I3422" s="23">
        <f t="shared" si="177"/>
        <v>0</v>
      </c>
      <c r="K3422" s="2">
        <v>500</v>
      </c>
    </row>
    <row r="3423" spans="8:11" ht="12.75" hidden="1">
      <c r="H3423" s="5">
        <f t="shared" si="176"/>
        <v>0</v>
      </c>
      <c r="I3423" s="23">
        <f t="shared" si="177"/>
        <v>0</v>
      </c>
      <c r="K3423" s="2">
        <v>500</v>
      </c>
    </row>
    <row r="3424" spans="8:11" ht="12.75" hidden="1">
      <c r="H3424" s="5">
        <f aca="true" t="shared" si="178" ref="H3424:H3487">H3423-B3424</f>
        <v>0</v>
      </c>
      <c r="I3424" s="23">
        <f aca="true" t="shared" si="179" ref="I3424:I3487">+B3424/K3424</f>
        <v>0</v>
      </c>
      <c r="K3424" s="2">
        <v>500</v>
      </c>
    </row>
    <row r="3425" spans="8:11" ht="12.75" hidden="1">
      <c r="H3425" s="5">
        <f t="shared" si="178"/>
        <v>0</v>
      </c>
      <c r="I3425" s="23">
        <f t="shared" si="179"/>
        <v>0</v>
      </c>
      <c r="K3425" s="2">
        <v>500</v>
      </c>
    </row>
    <row r="3426" spans="8:11" ht="12.75" hidden="1">
      <c r="H3426" s="5">
        <f t="shared" si="178"/>
        <v>0</v>
      </c>
      <c r="I3426" s="23">
        <f t="shared" si="179"/>
        <v>0</v>
      </c>
      <c r="K3426" s="2">
        <v>500</v>
      </c>
    </row>
    <row r="3427" spans="8:11" ht="12.75" hidden="1">
      <c r="H3427" s="5">
        <f t="shared" si="178"/>
        <v>0</v>
      </c>
      <c r="I3427" s="23">
        <f t="shared" si="179"/>
        <v>0</v>
      </c>
      <c r="K3427" s="2">
        <v>500</v>
      </c>
    </row>
    <row r="3428" spans="8:11" ht="12.75" hidden="1">
      <c r="H3428" s="5">
        <f t="shared" si="178"/>
        <v>0</v>
      </c>
      <c r="I3428" s="23">
        <f t="shared" si="179"/>
        <v>0</v>
      </c>
      <c r="K3428" s="2">
        <v>500</v>
      </c>
    </row>
    <row r="3429" spans="8:11" ht="12.75" hidden="1">
      <c r="H3429" s="5">
        <f t="shared" si="178"/>
        <v>0</v>
      </c>
      <c r="I3429" s="23">
        <f t="shared" si="179"/>
        <v>0</v>
      </c>
      <c r="K3429" s="2">
        <v>500</v>
      </c>
    </row>
    <row r="3430" spans="8:11" ht="12.75" hidden="1">
      <c r="H3430" s="5">
        <f t="shared" si="178"/>
        <v>0</v>
      </c>
      <c r="I3430" s="23">
        <f t="shared" si="179"/>
        <v>0</v>
      </c>
      <c r="K3430" s="2">
        <v>500</v>
      </c>
    </row>
    <row r="3431" spans="8:11" ht="12.75" hidden="1">
      <c r="H3431" s="5">
        <f t="shared" si="178"/>
        <v>0</v>
      </c>
      <c r="I3431" s="23">
        <f t="shared" si="179"/>
        <v>0</v>
      </c>
      <c r="K3431" s="2">
        <v>500</v>
      </c>
    </row>
    <row r="3432" spans="8:11" ht="12.75" hidden="1">
      <c r="H3432" s="5">
        <f t="shared" si="178"/>
        <v>0</v>
      </c>
      <c r="I3432" s="23">
        <f t="shared" si="179"/>
        <v>0</v>
      </c>
      <c r="K3432" s="2">
        <v>500</v>
      </c>
    </row>
    <row r="3433" spans="8:11" ht="12.75" hidden="1">
      <c r="H3433" s="5">
        <f t="shared" si="178"/>
        <v>0</v>
      </c>
      <c r="I3433" s="23">
        <f t="shared" si="179"/>
        <v>0</v>
      </c>
      <c r="K3433" s="2">
        <v>500</v>
      </c>
    </row>
    <row r="3434" spans="8:11" ht="12.75" hidden="1">
      <c r="H3434" s="5">
        <f t="shared" si="178"/>
        <v>0</v>
      </c>
      <c r="I3434" s="23">
        <f t="shared" si="179"/>
        <v>0</v>
      </c>
      <c r="K3434" s="2">
        <v>500</v>
      </c>
    </row>
    <row r="3435" spans="8:11" ht="12.75" hidden="1">
      <c r="H3435" s="5">
        <f t="shared" si="178"/>
        <v>0</v>
      </c>
      <c r="I3435" s="23">
        <f t="shared" si="179"/>
        <v>0</v>
      </c>
      <c r="K3435" s="2">
        <v>500</v>
      </c>
    </row>
    <row r="3436" spans="8:11" ht="12.75" hidden="1">
      <c r="H3436" s="5">
        <f t="shared" si="178"/>
        <v>0</v>
      </c>
      <c r="I3436" s="23">
        <f t="shared" si="179"/>
        <v>0</v>
      </c>
      <c r="K3436" s="2">
        <v>500</v>
      </c>
    </row>
    <row r="3437" spans="8:11" ht="12.75" hidden="1">
      <c r="H3437" s="5">
        <f t="shared" si="178"/>
        <v>0</v>
      </c>
      <c r="I3437" s="23">
        <f t="shared" si="179"/>
        <v>0</v>
      </c>
      <c r="K3437" s="2">
        <v>500</v>
      </c>
    </row>
    <row r="3438" spans="8:11" ht="12.75" hidden="1">
      <c r="H3438" s="5">
        <f t="shared" si="178"/>
        <v>0</v>
      </c>
      <c r="I3438" s="23">
        <f t="shared" si="179"/>
        <v>0</v>
      </c>
      <c r="K3438" s="2">
        <v>500</v>
      </c>
    </row>
    <row r="3439" spans="8:11" ht="12.75" hidden="1">
      <c r="H3439" s="5">
        <f t="shared" si="178"/>
        <v>0</v>
      </c>
      <c r="I3439" s="23">
        <f t="shared" si="179"/>
        <v>0</v>
      </c>
      <c r="K3439" s="2">
        <v>500</v>
      </c>
    </row>
    <row r="3440" spans="8:11" ht="12.75" hidden="1">
      <c r="H3440" s="5">
        <f t="shared" si="178"/>
        <v>0</v>
      </c>
      <c r="I3440" s="23">
        <f t="shared" si="179"/>
        <v>0</v>
      </c>
      <c r="K3440" s="2">
        <v>500</v>
      </c>
    </row>
    <row r="3441" spans="8:11" ht="12.75" hidden="1">
      <c r="H3441" s="5">
        <f t="shared" si="178"/>
        <v>0</v>
      </c>
      <c r="I3441" s="23">
        <f t="shared" si="179"/>
        <v>0</v>
      </c>
      <c r="K3441" s="2">
        <v>500</v>
      </c>
    </row>
    <row r="3442" spans="8:11" ht="12.75" hidden="1">
      <c r="H3442" s="5">
        <f t="shared" si="178"/>
        <v>0</v>
      </c>
      <c r="I3442" s="23">
        <f t="shared" si="179"/>
        <v>0</v>
      </c>
      <c r="K3442" s="2">
        <v>500</v>
      </c>
    </row>
    <row r="3443" spans="8:11" ht="12.75" hidden="1">
      <c r="H3443" s="5">
        <f t="shared" si="178"/>
        <v>0</v>
      </c>
      <c r="I3443" s="23">
        <f t="shared" si="179"/>
        <v>0</v>
      </c>
      <c r="K3443" s="2">
        <v>500</v>
      </c>
    </row>
    <row r="3444" spans="8:11" ht="12.75" hidden="1">
      <c r="H3444" s="5">
        <f t="shared" si="178"/>
        <v>0</v>
      </c>
      <c r="I3444" s="23">
        <f t="shared" si="179"/>
        <v>0</v>
      </c>
      <c r="K3444" s="2">
        <v>500</v>
      </c>
    </row>
    <row r="3445" spans="8:11" ht="12.75" hidden="1">
      <c r="H3445" s="5">
        <f t="shared" si="178"/>
        <v>0</v>
      </c>
      <c r="I3445" s="23">
        <f t="shared" si="179"/>
        <v>0</v>
      </c>
      <c r="K3445" s="2">
        <v>500</v>
      </c>
    </row>
    <row r="3446" spans="8:11" ht="12.75" hidden="1">
      <c r="H3446" s="5">
        <f t="shared" si="178"/>
        <v>0</v>
      </c>
      <c r="I3446" s="23">
        <f t="shared" si="179"/>
        <v>0</v>
      </c>
      <c r="K3446" s="2">
        <v>500</v>
      </c>
    </row>
    <row r="3447" spans="8:11" ht="12.75" hidden="1">
      <c r="H3447" s="5">
        <f t="shared" si="178"/>
        <v>0</v>
      </c>
      <c r="I3447" s="23">
        <f t="shared" si="179"/>
        <v>0</v>
      </c>
      <c r="K3447" s="2">
        <v>500</v>
      </c>
    </row>
    <row r="3448" spans="8:11" ht="12.75" hidden="1">
      <c r="H3448" s="5">
        <f t="shared" si="178"/>
        <v>0</v>
      </c>
      <c r="I3448" s="23">
        <f t="shared" si="179"/>
        <v>0</v>
      </c>
      <c r="K3448" s="2">
        <v>500</v>
      </c>
    </row>
    <row r="3449" spans="8:11" ht="12.75" hidden="1">
      <c r="H3449" s="5">
        <f t="shared" si="178"/>
        <v>0</v>
      </c>
      <c r="I3449" s="23">
        <f t="shared" si="179"/>
        <v>0</v>
      </c>
      <c r="K3449" s="2">
        <v>500</v>
      </c>
    </row>
    <row r="3450" spans="8:11" ht="12.75" hidden="1">
      <c r="H3450" s="5">
        <f t="shared" si="178"/>
        <v>0</v>
      </c>
      <c r="I3450" s="23">
        <f t="shared" si="179"/>
        <v>0</v>
      </c>
      <c r="K3450" s="2">
        <v>500</v>
      </c>
    </row>
    <row r="3451" spans="8:11" ht="12.75" hidden="1">
      <c r="H3451" s="5">
        <f t="shared" si="178"/>
        <v>0</v>
      </c>
      <c r="I3451" s="23">
        <f t="shared" si="179"/>
        <v>0</v>
      </c>
      <c r="K3451" s="2">
        <v>500</v>
      </c>
    </row>
    <row r="3452" spans="8:11" ht="12.75" hidden="1">
      <c r="H3452" s="5">
        <f t="shared" si="178"/>
        <v>0</v>
      </c>
      <c r="I3452" s="23">
        <f t="shared" si="179"/>
        <v>0</v>
      </c>
      <c r="K3452" s="2">
        <v>500</v>
      </c>
    </row>
    <row r="3453" spans="8:11" ht="12.75" hidden="1">
      <c r="H3453" s="5">
        <f t="shared" si="178"/>
        <v>0</v>
      </c>
      <c r="I3453" s="23">
        <f t="shared" si="179"/>
        <v>0</v>
      </c>
      <c r="K3453" s="2">
        <v>500</v>
      </c>
    </row>
    <row r="3454" spans="8:11" ht="12.75" hidden="1">
      <c r="H3454" s="5">
        <f t="shared" si="178"/>
        <v>0</v>
      </c>
      <c r="I3454" s="23">
        <f t="shared" si="179"/>
        <v>0</v>
      </c>
      <c r="K3454" s="2">
        <v>500</v>
      </c>
    </row>
    <row r="3455" spans="8:11" ht="12.75" hidden="1">
      <c r="H3455" s="5">
        <f t="shared" si="178"/>
        <v>0</v>
      </c>
      <c r="I3455" s="23">
        <f t="shared" si="179"/>
        <v>0</v>
      </c>
      <c r="K3455" s="2">
        <v>500</v>
      </c>
    </row>
    <row r="3456" spans="8:11" ht="12.75" hidden="1">
      <c r="H3456" s="5">
        <f t="shared" si="178"/>
        <v>0</v>
      </c>
      <c r="I3456" s="23">
        <f t="shared" si="179"/>
        <v>0</v>
      </c>
      <c r="K3456" s="2">
        <v>500</v>
      </c>
    </row>
    <row r="3457" spans="8:11" ht="12.75" hidden="1">
      <c r="H3457" s="5">
        <f t="shared" si="178"/>
        <v>0</v>
      </c>
      <c r="I3457" s="23">
        <f t="shared" si="179"/>
        <v>0</v>
      </c>
      <c r="K3457" s="2">
        <v>500</v>
      </c>
    </row>
    <row r="3458" spans="8:11" ht="12.75" hidden="1">
      <c r="H3458" s="5">
        <f t="shared" si="178"/>
        <v>0</v>
      </c>
      <c r="I3458" s="23">
        <f t="shared" si="179"/>
        <v>0</v>
      </c>
      <c r="K3458" s="2">
        <v>500</v>
      </c>
    </row>
    <row r="3459" spans="8:11" ht="12.75" hidden="1">
      <c r="H3459" s="5">
        <f t="shared" si="178"/>
        <v>0</v>
      </c>
      <c r="I3459" s="23">
        <f t="shared" si="179"/>
        <v>0</v>
      </c>
      <c r="K3459" s="2">
        <v>500</v>
      </c>
    </row>
    <row r="3460" spans="8:11" ht="12.75" hidden="1">
      <c r="H3460" s="5">
        <f t="shared" si="178"/>
        <v>0</v>
      </c>
      <c r="I3460" s="23">
        <f t="shared" si="179"/>
        <v>0</v>
      </c>
      <c r="K3460" s="2">
        <v>500</v>
      </c>
    </row>
    <row r="3461" spans="8:11" ht="12.75" hidden="1">
      <c r="H3461" s="5">
        <f t="shared" si="178"/>
        <v>0</v>
      </c>
      <c r="I3461" s="23">
        <f t="shared" si="179"/>
        <v>0</v>
      </c>
      <c r="K3461" s="2">
        <v>500</v>
      </c>
    </row>
    <row r="3462" spans="8:11" ht="12.75" hidden="1">
      <c r="H3462" s="5">
        <f t="shared" si="178"/>
        <v>0</v>
      </c>
      <c r="I3462" s="23">
        <f t="shared" si="179"/>
        <v>0</v>
      </c>
      <c r="K3462" s="2">
        <v>500</v>
      </c>
    </row>
    <row r="3463" spans="8:11" ht="12.75" hidden="1">
      <c r="H3463" s="5">
        <f t="shared" si="178"/>
        <v>0</v>
      </c>
      <c r="I3463" s="23">
        <f t="shared" si="179"/>
        <v>0</v>
      </c>
      <c r="K3463" s="2">
        <v>500</v>
      </c>
    </row>
    <row r="3464" spans="8:11" ht="12.75" hidden="1">
      <c r="H3464" s="5">
        <f t="shared" si="178"/>
        <v>0</v>
      </c>
      <c r="I3464" s="23">
        <f t="shared" si="179"/>
        <v>0</v>
      </c>
      <c r="K3464" s="2">
        <v>500</v>
      </c>
    </row>
    <row r="3465" spans="8:11" ht="12.75" hidden="1">
      <c r="H3465" s="5">
        <f t="shared" si="178"/>
        <v>0</v>
      </c>
      <c r="I3465" s="23">
        <f t="shared" si="179"/>
        <v>0</v>
      </c>
      <c r="K3465" s="2">
        <v>500</v>
      </c>
    </row>
    <row r="3466" spans="8:11" ht="12.75" hidden="1">
      <c r="H3466" s="5">
        <f t="shared" si="178"/>
        <v>0</v>
      </c>
      <c r="I3466" s="23">
        <f t="shared" si="179"/>
        <v>0</v>
      </c>
      <c r="K3466" s="2">
        <v>500</v>
      </c>
    </row>
    <row r="3467" spans="8:11" ht="12.75" hidden="1">
      <c r="H3467" s="5">
        <f t="shared" si="178"/>
        <v>0</v>
      </c>
      <c r="I3467" s="23">
        <f t="shared" si="179"/>
        <v>0</v>
      </c>
      <c r="K3467" s="2">
        <v>500</v>
      </c>
    </row>
    <row r="3468" spans="8:11" ht="12.75" hidden="1">
      <c r="H3468" s="5">
        <f t="shared" si="178"/>
        <v>0</v>
      </c>
      <c r="I3468" s="23">
        <f t="shared" si="179"/>
        <v>0</v>
      </c>
      <c r="K3468" s="2">
        <v>500</v>
      </c>
    </row>
    <row r="3469" spans="8:11" ht="12.75" hidden="1">
      <c r="H3469" s="5">
        <f t="shared" si="178"/>
        <v>0</v>
      </c>
      <c r="I3469" s="23">
        <f t="shared" si="179"/>
        <v>0</v>
      </c>
      <c r="K3469" s="2">
        <v>500</v>
      </c>
    </row>
    <row r="3470" spans="8:11" ht="12.75" hidden="1">
      <c r="H3470" s="5">
        <f t="shared" si="178"/>
        <v>0</v>
      </c>
      <c r="I3470" s="23">
        <f t="shared" si="179"/>
        <v>0</v>
      </c>
      <c r="K3470" s="2">
        <v>500</v>
      </c>
    </row>
    <row r="3471" spans="8:11" ht="12.75" hidden="1">
      <c r="H3471" s="5">
        <f t="shared" si="178"/>
        <v>0</v>
      </c>
      <c r="I3471" s="23">
        <f t="shared" si="179"/>
        <v>0</v>
      </c>
      <c r="K3471" s="2">
        <v>500</v>
      </c>
    </row>
    <row r="3472" spans="8:11" ht="12.75" hidden="1">
      <c r="H3472" s="5">
        <f t="shared" si="178"/>
        <v>0</v>
      </c>
      <c r="I3472" s="23">
        <f t="shared" si="179"/>
        <v>0</v>
      </c>
      <c r="K3472" s="2">
        <v>500</v>
      </c>
    </row>
    <row r="3473" spans="8:11" ht="12.75" hidden="1">
      <c r="H3473" s="5">
        <f t="shared" si="178"/>
        <v>0</v>
      </c>
      <c r="I3473" s="23">
        <f t="shared" si="179"/>
        <v>0</v>
      </c>
      <c r="K3473" s="2">
        <v>500</v>
      </c>
    </row>
    <row r="3474" spans="8:11" ht="12.75" hidden="1">
      <c r="H3474" s="5">
        <f t="shared" si="178"/>
        <v>0</v>
      </c>
      <c r="I3474" s="23">
        <f t="shared" si="179"/>
        <v>0</v>
      </c>
      <c r="K3474" s="2">
        <v>500</v>
      </c>
    </row>
    <row r="3475" spans="8:11" ht="12.75" hidden="1">
      <c r="H3475" s="5">
        <f t="shared" si="178"/>
        <v>0</v>
      </c>
      <c r="I3475" s="23">
        <f t="shared" si="179"/>
        <v>0</v>
      </c>
      <c r="K3475" s="2">
        <v>500</v>
      </c>
    </row>
    <row r="3476" spans="8:11" ht="12.75" hidden="1">
      <c r="H3476" s="5">
        <f t="shared" si="178"/>
        <v>0</v>
      </c>
      <c r="I3476" s="23">
        <f t="shared" si="179"/>
        <v>0</v>
      </c>
      <c r="K3476" s="2">
        <v>500</v>
      </c>
    </row>
    <row r="3477" spans="8:11" ht="12.75" hidden="1">
      <c r="H3477" s="5">
        <f t="shared" si="178"/>
        <v>0</v>
      </c>
      <c r="I3477" s="23">
        <f t="shared" si="179"/>
        <v>0</v>
      </c>
      <c r="K3477" s="2">
        <v>500</v>
      </c>
    </row>
    <row r="3478" spans="8:11" ht="12.75" hidden="1">
      <c r="H3478" s="5">
        <f t="shared" si="178"/>
        <v>0</v>
      </c>
      <c r="I3478" s="23">
        <f t="shared" si="179"/>
        <v>0</v>
      </c>
      <c r="K3478" s="2">
        <v>500</v>
      </c>
    </row>
    <row r="3479" spans="8:11" ht="12.75" hidden="1">
      <c r="H3479" s="5">
        <f t="shared" si="178"/>
        <v>0</v>
      </c>
      <c r="I3479" s="23">
        <f t="shared" si="179"/>
        <v>0</v>
      </c>
      <c r="K3479" s="2">
        <v>500</v>
      </c>
    </row>
    <row r="3480" spans="8:11" ht="12.75" hidden="1">
      <c r="H3480" s="5">
        <f t="shared" si="178"/>
        <v>0</v>
      </c>
      <c r="I3480" s="23">
        <f t="shared" si="179"/>
        <v>0</v>
      </c>
      <c r="K3480" s="2">
        <v>500</v>
      </c>
    </row>
    <row r="3481" spans="8:11" ht="12.75" hidden="1">
      <c r="H3481" s="5">
        <f t="shared" si="178"/>
        <v>0</v>
      </c>
      <c r="I3481" s="23">
        <f t="shared" si="179"/>
        <v>0</v>
      </c>
      <c r="K3481" s="2">
        <v>500</v>
      </c>
    </row>
    <row r="3482" spans="8:11" ht="12.75" hidden="1">
      <c r="H3482" s="5">
        <f t="shared" si="178"/>
        <v>0</v>
      </c>
      <c r="I3482" s="23">
        <f t="shared" si="179"/>
        <v>0</v>
      </c>
      <c r="K3482" s="2">
        <v>500</v>
      </c>
    </row>
    <row r="3483" spans="8:11" ht="12.75" hidden="1">
      <c r="H3483" s="5">
        <f t="shared" si="178"/>
        <v>0</v>
      </c>
      <c r="I3483" s="23">
        <f t="shared" si="179"/>
        <v>0</v>
      </c>
      <c r="K3483" s="2">
        <v>500</v>
      </c>
    </row>
    <row r="3484" spans="8:11" ht="12.75" hidden="1">
      <c r="H3484" s="5">
        <f t="shared" si="178"/>
        <v>0</v>
      </c>
      <c r="I3484" s="23">
        <f t="shared" si="179"/>
        <v>0</v>
      </c>
      <c r="K3484" s="2">
        <v>500</v>
      </c>
    </row>
    <row r="3485" spans="8:11" ht="12.75" hidden="1">
      <c r="H3485" s="5">
        <f t="shared" si="178"/>
        <v>0</v>
      </c>
      <c r="I3485" s="23">
        <f t="shared" si="179"/>
        <v>0</v>
      </c>
      <c r="K3485" s="2">
        <v>500</v>
      </c>
    </row>
    <row r="3486" spans="8:11" ht="12.75" hidden="1">
      <c r="H3486" s="5">
        <f t="shared" si="178"/>
        <v>0</v>
      </c>
      <c r="I3486" s="23">
        <f t="shared" si="179"/>
        <v>0</v>
      </c>
      <c r="K3486" s="2">
        <v>500</v>
      </c>
    </row>
    <row r="3487" spans="8:11" ht="12.75" hidden="1">
      <c r="H3487" s="5">
        <f t="shared" si="178"/>
        <v>0</v>
      </c>
      <c r="I3487" s="23">
        <f t="shared" si="179"/>
        <v>0</v>
      </c>
      <c r="K3487" s="2">
        <v>500</v>
      </c>
    </row>
    <row r="3488" spans="8:11" ht="12.75" hidden="1">
      <c r="H3488" s="5">
        <f aca="true" t="shared" si="180" ref="H3488:H3511">H3487-B3488</f>
        <v>0</v>
      </c>
      <c r="I3488" s="23">
        <f aca="true" t="shared" si="181" ref="I3488:I3511">+B3488/K3488</f>
        <v>0</v>
      </c>
      <c r="K3488" s="2">
        <v>500</v>
      </c>
    </row>
    <row r="3489" spans="8:11" ht="12.75" hidden="1">
      <c r="H3489" s="5">
        <f t="shared" si="180"/>
        <v>0</v>
      </c>
      <c r="I3489" s="23">
        <f t="shared" si="181"/>
        <v>0</v>
      </c>
      <c r="K3489" s="2">
        <v>500</v>
      </c>
    </row>
    <row r="3490" spans="8:11" ht="12.75" hidden="1">
      <c r="H3490" s="5">
        <f t="shared" si="180"/>
        <v>0</v>
      </c>
      <c r="I3490" s="23">
        <f t="shared" si="181"/>
        <v>0</v>
      </c>
      <c r="K3490" s="2">
        <v>500</v>
      </c>
    </row>
    <row r="3491" spans="8:11" ht="12.75" hidden="1">
      <c r="H3491" s="5">
        <f t="shared" si="180"/>
        <v>0</v>
      </c>
      <c r="I3491" s="23">
        <f t="shared" si="181"/>
        <v>0</v>
      </c>
      <c r="K3491" s="2">
        <v>500</v>
      </c>
    </row>
    <row r="3492" spans="8:11" ht="12.75" hidden="1">
      <c r="H3492" s="5">
        <f t="shared" si="180"/>
        <v>0</v>
      </c>
      <c r="I3492" s="23">
        <f t="shared" si="181"/>
        <v>0</v>
      </c>
      <c r="K3492" s="2">
        <v>500</v>
      </c>
    </row>
    <row r="3493" spans="8:11" ht="12.75" hidden="1">
      <c r="H3493" s="5">
        <f t="shared" si="180"/>
        <v>0</v>
      </c>
      <c r="I3493" s="23">
        <f t="shared" si="181"/>
        <v>0</v>
      </c>
      <c r="K3493" s="2">
        <v>500</v>
      </c>
    </row>
    <row r="3494" spans="8:11" ht="12.75" hidden="1">
      <c r="H3494" s="5">
        <f t="shared" si="180"/>
        <v>0</v>
      </c>
      <c r="I3494" s="23">
        <f t="shared" si="181"/>
        <v>0</v>
      </c>
      <c r="K3494" s="2">
        <v>500</v>
      </c>
    </row>
    <row r="3495" spans="8:11" ht="12.75" hidden="1">
      <c r="H3495" s="5">
        <f t="shared" si="180"/>
        <v>0</v>
      </c>
      <c r="I3495" s="23">
        <f t="shared" si="181"/>
        <v>0</v>
      </c>
      <c r="K3495" s="2">
        <v>500</v>
      </c>
    </row>
    <row r="3496" spans="8:11" ht="12.75" hidden="1">
      <c r="H3496" s="5">
        <f t="shared" si="180"/>
        <v>0</v>
      </c>
      <c r="I3496" s="23">
        <f t="shared" si="181"/>
        <v>0</v>
      </c>
      <c r="K3496" s="2">
        <v>500</v>
      </c>
    </row>
    <row r="3497" spans="8:11" ht="12.75" hidden="1">
      <c r="H3497" s="5">
        <f t="shared" si="180"/>
        <v>0</v>
      </c>
      <c r="I3497" s="23">
        <f t="shared" si="181"/>
        <v>0</v>
      </c>
      <c r="K3497" s="2">
        <v>500</v>
      </c>
    </row>
    <row r="3498" spans="8:11" ht="12.75" hidden="1">
      <c r="H3498" s="5">
        <f t="shared" si="180"/>
        <v>0</v>
      </c>
      <c r="I3498" s="23">
        <f t="shared" si="181"/>
        <v>0</v>
      </c>
      <c r="K3498" s="2">
        <v>500</v>
      </c>
    </row>
    <row r="3499" spans="8:11" ht="12.75" hidden="1">
      <c r="H3499" s="5">
        <f t="shared" si="180"/>
        <v>0</v>
      </c>
      <c r="I3499" s="23">
        <f t="shared" si="181"/>
        <v>0</v>
      </c>
      <c r="K3499" s="2">
        <v>500</v>
      </c>
    </row>
    <row r="3500" spans="8:11" ht="12.75" hidden="1">
      <c r="H3500" s="5">
        <f t="shared" si="180"/>
        <v>0</v>
      </c>
      <c r="I3500" s="23">
        <f t="shared" si="181"/>
        <v>0</v>
      </c>
      <c r="K3500" s="2">
        <v>500</v>
      </c>
    </row>
    <row r="3501" spans="8:11" ht="12.75" hidden="1">
      <c r="H3501" s="5">
        <f t="shared" si="180"/>
        <v>0</v>
      </c>
      <c r="I3501" s="23">
        <f t="shared" si="181"/>
        <v>0</v>
      </c>
      <c r="K3501" s="2">
        <v>500</v>
      </c>
    </row>
    <row r="3502" spans="8:11" ht="12.75" hidden="1">
      <c r="H3502" s="5">
        <f t="shared" si="180"/>
        <v>0</v>
      </c>
      <c r="I3502" s="23">
        <f t="shared" si="181"/>
        <v>0</v>
      </c>
      <c r="K3502" s="2">
        <v>500</v>
      </c>
    </row>
    <row r="3503" spans="8:11" ht="12.75" hidden="1">
      <c r="H3503" s="5">
        <f t="shared" si="180"/>
        <v>0</v>
      </c>
      <c r="I3503" s="23">
        <f t="shared" si="181"/>
        <v>0</v>
      </c>
      <c r="K3503" s="2">
        <v>500</v>
      </c>
    </row>
    <row r="3504" spans="8:11" ht="12.75" hidden="1">
      <c r="H3504" s="5">
        <f t="shared" si="180"/>
        <v>0</v>
      </c>
      <c r="I3504" s="23">
        <f t="shared" si="181"/>
        <v>0</v>
      </c>
      <c r="K3504" s="2">
        <v>500</v>
      </c>
    </row>
    <row r="3505" spans="8:11" ht="12.75" hidden="1">
      <c r="H3505" s="5">
        <f t="shared" si="180"/>
        <v>0</v>
      </c>
      <c r="I3505" s="23">
        <f t="shared" si="181"/>
        <v>0</v>
      </c>
      <c r="K3505" s="2">
        <v>500</v>
      </c>
    </row>
    <row r="3506" spans="8:11" ht="12.75" hidden="1">
      <c r="H3506" s="5">
        <f t="shared" si="180"/>
        <v>0</v>
      </c>
      <c r="I3506" s="23">
        <f t="shared" si="181"/>
        <v>0</v>
      </c>
      <c r="K3506" s="2">
        <v>500</v>
      </c>
    </row>
    <row r="3507" spans="8:11" ht="12.75" hidden="1">
      <c r="H3507" s="5">
        <f t="shared" si="180"/>
        <v>0</v>
      </c>
      <c r="I3507" s="23">
        <f t="shared" si="181"/>
        <v>0</v>
      </c>
      <c r="K3507" s="2">
        <v>500</v>
      </c>
    </row>
    <row r="3508" spans="8:11" ht="12.75" hidden="1">
      <c r="H3508" s="5">
        <f t="shared" si="180"/>
        <v>0</v>
      </c>
      <c r="I3508" s="23">
        <f t="shared" si="181"/>
        <v>0</v>
      </c>
      <c r="K3508" s="2">
        <v>500</v>
      </c>
    </row>
    <row r="3509" spans="8:11" ht="12.75" hidden="1">
      <c r="H3509" s="5">
        <f t="shared" si="180"/>
        <v>0</v>
      </c>
      <c r="I3509" s="23">
        <f t="shared" si="181"/>
        <v>0</v>
      </c>
      <c r="K3509" s="2">
        <v>500</v>
      </c>
    </row>
    <row r="3510" spans="8:11" ht="12.75" hidden="1">
      <c r="H3510" s="5">
        <f t="shared" si="180"/>
        <v>0</v>
      </c>
      <c r="I3510" s="23">
        <f t="shared" si="181"/>
        <v>0</v>
      </c>
      <c r="K3510" s="2">
        <v>500</v>
      </c>
    </row>
    <row r="3511" spans="8:11" ht="12.75" hidden="1">
      <c r="H3511" s="5">
        <f t="shared" si="180"/>
        <v>0</v>
      </c>
      <c r="I3511" s="23">
        <f t="shared" si="181"/>
        <v>0</v>
      </c>
      <c r="K3511" s="2">
        <v>500</v>
      </c>
    </row>
    <row r="3512" spans="1:11" s="216" customFormat="1" ht="12.75">
      <c r="A3512" s="211"/>
      <c r="B3512" s="8"/>
      <c r="C3512" s="214" t="s">
        <v>246</v>
      </c>
      <c r="D3512" s="211"/>
      <c r="E3512" s="211"/>
      <c r="F3512" s="212"/>
      <c r="G3512" s="212"/>
      <c r="H3512" s="8"/>
      <c r="I3512" s="215"/>
      <c r="K3512" s="217"/>
    </row>
    <row r="3513" spans="1:11" s="216" customFormat="1" ht="12.75">
      <c r="A3513" s="211"/>
      <c r="B3513" s="8"/>
      <c r="C3513" s="143"/>
      <c r="D3513" s="143"/>
      <c r="E3513" s="143" t="s">
        <v>247</v>
      </c>
      <c r="F3513" s="144"/>
      <c r="G3513" s="144"/>
      <c r="H3513" s="142"/>
      <c r="I3513" s="223"/>
      <c r="K3513" s="217"/>
    </row>
    <row r="3514" spans="1:11" s="216" customFormat="1" ht="12.75">
      <c r="A3514" s="211"/>
      <c r="B3514" s="218">
        <v>-4752250</v>
      </c>
      <c r="C3514" s="142" t="s">
        <v>228</v>
      </c>
      <c r="D3514" s="143"/>
      <c r="E3514" s="143" t="s">
        <v>248</v>
      </c>
      <c r="F3514" s="144"/>
      <c r="G3514" s="144" t="s">
        <v>31</v>
      </c>
      <c r="H3514" s="8">
        <f>H3513-B3514</f>
        <v>4752250</v>
      </c>
      <c r="I3514" s="224">
        <v>5000</v>
      </c>
      <c r="K3514" s="219">
        <f>-B3514/I3514</f>
        <v>950.45</v>
      </c>
    </row>
    <row r="3515" spans="1:11" s="216" customFormat="1" ht="12.75">
      <c r="A3515" s="211"/>
      <c r="B3515" s="8">
        <v>34593</v>
      </c>
      <c r="C3515" s="143" t="s">
        <v>229</v>
      </c>
      <c r="D3515" s="143"/>
      <c r="E3515" s="143"/>
      <c r="F3515" s="144"/>
      <c r="G3515" s="144" t="s">
        <v>31</v>
      </c>
      <c r="H3515" s="8">
        <f>H3514-B3515</f>
        <v>4717657</v>
      </c>
      <c r="I3515" s="224">
        <f>+B3515/K3515</f>
        <v>36.39644378978379</v>
      </c>
      <c r="K3515" s="219">
        <v>950.45</v>
      </c>
    </row>
    <row r="3516" spans="1:11" s="216" customFormat="1" ht="12.75">
      <c r="A3516" s="211"/>
      <c r="B3516" s="220">
        <f>SUM(B3514:B3515)</f>
        <v>-4717657</v>
      </c>
      <c r="C3516" s="221" t="s">
        <v>230</v>
      </c>
      <c r="D3516" s="143"/>
      <c r="E3516" s="143"/>
      <c r="F3516" s="144"/>
      <c r="G3516" s="144" t="s">
        <v>31</v>
      </c>
      <c r="H3516" s="8">
        <v>0</v>
      </c>
      <c r="I3516" s="224">
        <f>+B3516/K3516</f>
        <v>-4825.062900157506</v>
      </c>
      <c r="K3516" s="217">
        <v>977.74</v>
      </c>
    </row>
    <row r="3517" ht="12.75"/>
    <row r="3518" spans="1:11" s="216" customFormat="1" ht="12.75">
      <c r="A3518" s="211"/>
      <c r="B3518" s="220">
        <f>+B3516</f>
        <v>-4717657</v>
      </c>
      <c r="C3518" s="221" t="s">
        <v>230</v>
      </c>
      <c r="D3518" s="143"/>
      <c r="E3518" s="143"/>
      <c r="F3518" s="144"/>
      <c r="G3518" s="144" t="s">
        <v>31</v>
      </c>
      <c r="H3518" s="8">
        <v>0</v>
      </c>
      <c r="I3518" s="222">
        <f>+B3518/K3518</f>
        <v>-9530.620202020202</v>
      </c>
      <c r="K3518" s="217">
        <v>495</v>
      </c>
    </row>
    <row r="3519" ht="12.75"/>
    <row r="3520" ht="12.75"/>
    <row r="3521" ht="12.75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Born Free User</cp:lastModifiedBy>
  <cp:lastPrinted>2004-04-21T05:05:51Z</cp:lastPrinted>
  <dcterms:created xsi:type="dcterms:W3CDTF">2002-09-25T18:25:46Z</dcterms:created>
  <dcterms:modified xsi:type="dcterms:W3CDTF">2012-07-30T16:26:18Z</dcterms:modified>
  <cp:category/>
  <cp:version/>
  <cp:contentType/>
  <cp:contentStatus/>
</cp:coreProperties>
</file>