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June 09 Detailed" sheetId="1" r:id="rId1"/>
    <sheet name="June 09 Summary" sheetId="2" r:id="rId2"/>
  </sheets>
  <externalReferences>
    <externalReference r:id="rId5"/>
  </externalReferences>
  <definedNames>
    <definedName name="_xlnm.Print_Titles" localSheetId="0">'June 09 Detailed'!$1:$4</definedName>
    <definedName name="_xlnm.Print_Titles" localSheetId="1">'June 09 Summary'!$1:$4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xxx</author>
    <author>user</author>
    <author>MANAGEMENT</author>
    <author>legal01</author>
    <author>Admin</author>
    <author>media</author>
  </authors>
  <commentList>
    <comment ref="C32" authorId="0">
      <text>
        <r>
          <rPr>
            <b/>
            <sz val="8"/>
            <rFont val="Tahoma"/>
            <family val="0"/>
          </rPr>
          <t>i39: By calando.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i39: By calando.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39" authorId="1">
      <text>
        <r>
          <rPr>
            <b/>
            <sz val="8"/>
            <rFont val="Tahoma"/>
            <family val="0"/>
          </rPr>
          <t>i33: transport to ans fro from express union to collect money for mission.</t>
        </r>
        <r>
          <rPr>
            <sz val="8"/>
            <rFont val="Tahoma"/>
            <family val="0"/>
          </rPr>
          <t xml:space="preserve">
</t>
        </r>
      </text>
    </comment>
    <comment ref="C58" authorId="1">
      <text>
        <r>
          <rPr>
            <b/>
            <sz val="8"/>
            <rFont val="Tahoma"/>
            <family val="0"/>
          </rPr>
          <t>i39: Posting of financial report from Bafoussam to Yaounde through Kami express.</t>
        </r>
        <r>
          <rPr>
            <sz val="8"/>
            <rFont val="Tahoma"/>
            <family val="0"/>
          </rPr>
          <t xml:space="preserve">
</t>
        </r>
      </text>
    </comment>
    <comment ref="C73" authorId="0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76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111" authorId="2">
      <text>
        <r>
          <rPr>
            <b/>
            <sz val="8"/>
            <rFont val="Tahoma"/>
            <family val="0"/>
          </rPr>
          <t>user: Douala investigations</t>
        </r>
      </text>
    </comment>
    <comment ref="C112" authorId="2">
      <text>
        <r>
          <rPr>
            <b/>
            <sz val="8"/>
            <rFont val="Tahoma"/>
            <family val="0"/>
          </rPr>
          <t>user: Matthias Douala informer</t>
        </r>
        <r>
          <rPr>
            <sz val="8"/>
            <rFont val="Tahoma"/>
            <family val="0"/>
          </rPr>
          <t xml:space="preserve">
</t>
        </r>
      </text>
    </comment>
    <comment ref="C114" authorId="2">
      <text>
        <r>
          <rPr>
            <b/>
            <sz val="8"/>
            <rFont val="Tahoma"/>
            <family val="0"/>
          </rPr>
          <t xml:space="preserve">USER: Bafoussam op </t>
        </r>
        <r>
          <rPr>
            <sz val="8"/>
            <rFont val="Tahoma"/>
            <family val="0"/>
          </rPr>
          <t xml:space="preserve">
</t>
        </r>
      </text>
    </comment>
    <comment ref="C124" authorId="3">
      <text>
        <r>
          <rPr>
            <sz val="8"/>
            <rFont val="Tahoma"/>
            <family val="0"/>
          </rPr>
          <t xml:space="preserve">
To Mathew for movement and information in Douala.</t>
        </r>
      </text>
    </comment>
    <comment ref="C126" authorId="3">
      <text>
        <r>
          <rPr>
            <b/>
            <sz val="8"/>
            <rFont val="Tahoma"/>
            <family val="0"/>
          </rPr>
          <t>To Maggi for movement in Douala and information on dealers and wildlife exporters.</t>
        </r>
      </text>
    </comment>
    <comment ref="C160" authorId="0">
      <text>
        <r>
          <rPr>
            <b/>
            <sz val="8"/>
            <rFont val="Tahoma"/>
            <family val="0"/>
          </rPr>
          <t>i35: By Canoe.</t>
        </r>
        <r>
          <rPr>
            <sz val="8"/>
            <rFont val="Tahoma"/>
            <family val="0"/>
          </rPr>
          <t xml:space="preserve">
</t>
        </r>
      </text>
    </comment>
    <comment ref="C161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62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63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64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65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69" authorId="0">
      <text>
        <r>
          <rPr>
            <b/>
            <sz val="8"/>
            <rFont val="Tahoma"/>
            <family val="0"/>
          </rPr>
          <t xml:space="preserve">i35: 
Damas-LAGA=400
LAGA-Damas=400
damas-mvan=300
Douch-Bonaberi=500
Bonaberi-Deux eglis=500
total=2100
</t>
        </r>
        <r>
          <rPr>
            <sz val="8"/>
            <rFont val="Tahoma"/>
            <family val="0"/>
          </rPr>
          <t xml:space="preserve">
</t>
        </r>
      </text>
    </comment>
    <comment ref="C173" authorId="0">
      <text>
        <r>
          <rPr>
            <b/>
            <sz val="8"/>
            <rFont val="Tahoma"/>
            <family val="0"/>
          </rPr>
          <t>i35: transport from damas to office and back to give financial report.</t>
        </r>
        <r>
          <rPr>
            <sz val="8"/>
            <rFont val="Tahoma"/>
            <family val="0"/>
          </rPr>
          <t xml:space="preserve">
</t>
        </r>
      </text>
    </comment>
    <comment ref="C20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0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09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210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21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46" authorId="2">
      <text>
        <r>
          <rPr>
            <b/>
            <sz val="8"/>
            <rFont val="Tahoma"/>
            <family val="0"/>
          </rPr>
          <t>user: coordinating other missions</t>
        </r>
        <r>
          <rPr>
            <sz val="8"/>
            <rFont val="Tahoma"/>
            <family val="0"/>
          </rPr>
          <t xml:space="preserve">
</t>
        </r>
      </text>
    </comment>
    <comment ref="C253" authorId="2">
      <text>
        <r>
          <rPr>
            <b/>
            <sz val="8"/>
            <rFont val="Tahoma"/>
            <family val="0"/>
          </rPr>
          <t>user: Foumban investigations</t>
        </r>
        <r>
          <rPr>
            <sz val="8"/>
            <rFont val="Tahoma"/>
            <family val="0"/>
          </rPr>
          <t xml:space="preserve">
</t>
        </r>
      </text>
    </comment>
    <comment ref="C254" authorId="2">
      <text>
        <r>
          <rPr>
            <b/>
            <sz val="8"/>
            <rFont val="Tahoma"/>
            <family val="0"/>
          </rPr>
          <t>user: Foumban investigations</t>
        </r>
        <r>
          <rPr>
            <sz val="8"/>
            <rFont val="Tahoma"/>
            <family val="0"/>
          </rPr>
          <t xml:space="preserve">
</t>
        </r>
      </text>
    </comment>
    <comment ref="C255" authorId="2">
      <text>
        <r>
          <rPr>
            <b/>
            <sz val="8"/>
            <rFont val="Tahoma"/>
            <family val="0"/>
          </rPr>
          <t>user: Foumban investigations</t>
        </r>
        <r>
          <rPr>
            <sz val="8"/>
            <rFont val="Tahoma"/>
            <family val="0"/>
          </rPr>
          <t xml:space="preserve">
</t>
        </r>
      </text>
    </comment>
    <comment ref="C25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D'la ivory investigations and coordinating other missions</t>
        </r>
      </text>
    </comment>
    <comment ref="C260" authorId="2">
      <text>
        <r>
          <rPr>
            <b/>
            <sz val="8"/>
            <rFont val="Tahoma"/>
            <family val="0"/>
          </rPr>
          <t>user: kurt-ntem investigations and coordinating other mission</t>
        </r>
        <r>
          <rPr>
            <sz val="8"/>
            <rFont val="Tahoma"/>
            <family val="0"/>
          </rPr>
          <t xml:space="preserve">
</t>
        </r>
      </text>
    </comment>
    <comment ref="C285" authorId="3">
      <text>
        <r>
          <rPr>
            <b/>
            <sz val="8"/>
            <rFont val="Tahoma"/>
            <family val="0"/>
          </rPr>
          <t>Copies of field report forms</t>
        </r>
      </text>
    </comment>
    <comment ref="C296" authorId="1">
      <text>
        <r>
          <rPr>
            <b/>
            <sz val="8"/>
            <rFont val="Tahoma"/>
            <family val="0"/>
          </rPr>
          <t>i44: bought credit because he was not sent credit due to no credit in the office.</t>
        </r>
        <r>
          <rPr>
            <sz val="8"/>
            <rFont val="Tahoma"/>
            <family val="0"/>
          </rPr>
          <t xml:space="preserve">
</t>
        </r>
      </text>
    </comment>
    <comment ref="C300" authorId="0">
      <text>
        <r>
          <rPr>
            <b/>
            <sz val="8"/>
            <rFont val="Tahoma"/>
            <family val="0"/>
          </rPr>
          <t>i44: By clando.</t>
        </r>
        <r>
          <rPr>
            <sz val="8"/>
            <rFont val="Tahoma"/>
            <family val="0"/>
          </rPr>
          <t xml:space="preserve">
</t>
        </r>
      </text>
    </comment>
    <comment ref="C301" authorId="0">
      <text>
        <r>
          <rPr>
            <b/>
            <sz val="8"/>
            <rFont val="Tahoma"/>
            <family val="0"/>
          </rPr>
          <t>i44: By clando.</t>
        </r>
        <r>
          <rPr>
            <sz val="8"/>
            <rFont val="Tahoma"/>
            <family val="0"/>
          </rPr>
          <t xml:space="preserve">
</t>
        </r>
      </text>
    </comment>
    <comment ref="C338" authorId="2">
      <text>
        <r>
          <rPr>
            <b/>
            <sz val="8"/>
            <rFont val="Tahoma"/>
            <family val="0"/>
          </rPr>
          <t xml:space="preserve">user:   Bafoussam attempted operation. </t>
        </r>
        <r>
          <rPr>
            <sz val="8"/>
            <rFont val="Tahoma"/>
            <family val="0"/>
          </rPr>
          <t xml:space="preserve">
</t>
        </r>
      </text>
    </comment>
    <comment ref="C339" authorId="2">
      <text>
        <r>
          <rPr>
            <b/>
            <sz val="8"/>
            <rFont val="Tahoma"/>
            <family val="0"/>
          </rPr>
          <t>user:  attempted operations in Foumban.</t>
        </r>
        <r>
          <rPr>
            <sz val="8"/>
            <rFont val="Tahoma"/>
            <family val="0"/>
          </rPr>
          <t xml:space="preserve">
</t>
        </r>
      </text>
    </comment>
    <comment ref="C34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4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4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4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4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4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390" authorId="0">
      <text>
        <r>
          <rPr>
            <b/>
            <sz val="8"/>
            <rFont val="Tahoma"/>
            <family val="0"/>
          </rPr>
          <t>i35: transport from damas to office to plan and collect money for mission.</t>
        </r>
        <r>
          <rPr>
            <sz val="8"/>
            <rFont val="Tahoma"/>
            <family val="0"/>
          </rPr>
          <t xml:space="preserve">
</t>
        </r>
      </text>
    </comment>
    <comment ref="C399" authorId="2">
      <text>
        <r>
          <rPr>
            <b/>
            <sz val="8"/>
            <rFont val="Tahoma"/>
            <family val="0"/>
          </rPr>
          <t>user: coordinating investigations.</t>
        </r>
      </text>
    </comment>
    <comment ref="C414" authorId="3">
      <text>
        <r>
          <rPr>
            <b/>
            <sz val="8"/>
            <rFont val="Tahoma"/>
            <family val="0"/>
          </rPr>
          <t>Took a "clando" for fast movement since I had to cover 2 towns and get an informer.</t>
        </r>
      </text>
    </comment>
    <comment ref="C415" authorId="3">
      <text>
        <r>
          <rPr>
            <b/>
            <sz val="8"/>
            <rFont val="Tahoma"/>
            <family val="0"/>
          </rPr>
          <t>Took clando for Buea</t>
        </r>
      </text>
    </comment>
    <comment ref="C417" authorId="3">
      <text>
        <r>
          <rPr>
            <b/>
            <sz val="8"/>
            <rFont val="Tahoma"/>
            <family val="0"/>
          </rPr>
          <t>Clando- no receipts given</t>
        </r>
      </text>
    </comment>
    <comment ref="C418" authorId="3">
      <text>
        <r>
          <rPr>
            <b/>
            <sz val="8"/>
            <rFont val="Tahoma"/>
            <family val="0"/>
          </rPr>
          <t>Clando- no receipts</t>
        </r>
      </text>
    </comment>
    <comment ref="C468" authorId="0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469" authorId="0">
      <text>
        <r>
          <rPr>
            <b/>
            <sz val="8"/>
            <rFont val="Tahoma"/>
            <family val="0"/>
          </rPr>
          <t>i33: by bike.</t>
        </r>
        <r>
          <rPr>
            <sz val="8"/>
            <rFont val="Tahoma"/>
            <family val="0"/>
          </rPr>
          <t xml:space="preserve">
</t>
        </r>
      </text>
    </comment>
    <comment ref="C470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487" authorId="1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489" authorId="1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491" authorId="1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512" authorId="2">
      <text>
        <r>
          <rPr>
            <b/>
            <sz val="8"/>
            <rFont val="Tahoma"/>
            <family val="0"/>
          </rPr>
          <t>i44: By clando</t>
        </r>
        <r>
          <rPr>
            <sz val="8"/>
            <rFont val="Tahoma"/>
            <family val="0"/>
          </rPr>
          <t xml:space="preserve">
</t>
        </r>
      </text>
    </comment>
    <comment ref="C513" authorId="2">
      <text>
        <r>
          <rPr>
            <b/>
            <sz val="8"/>
            <rFont val="Tahoma"/>
            <family val="0"/>
          </rPr>
          <t>i44: By clando</t>
        </r>
        <r>
          <rPr>
            <sz val="8"/>
            <rFont val="Tahoma"/>
            <family val="0"/>
          </rPr>
          <t xml:space="preserve">
</t>
        </r>
      </text>
    </comment>
    <comment ref="C548" authorId="0">
      <text>
        <r>
          <rPr>
            <b/>
            <sz val="8"/>
            <rFont val="Tahoma"/>
            <family val="0"/>
          </rPr>
          <t>i35: Bought an orange sim card for 1500 and air time for 1000 fcfa.</t>
        </r>
        <r>
          <rPr>
            <sz val="8"/>
            <rFont val="Tahoma"/>
            <family val="0"/>
          </rPr>
          <t xml:space="preserve">
</t>
        </r>
      </text>
    </comment>
    <comment ref="C555" authorId="0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556" authorId="0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557" authorId="0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558" authorId="0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569" authorId="0">
      <text>
        <r>
          <rPr>
            <b/>
            <sz val="8"/>
            <rFont val="Tahoma"/>
            <family val="0"/>
          </rPr>
          <t>i35: transport from damas to office and back to give financial report.</t>
        </r>
        <r>
          <rPr>
            <sz val="8"/>
            <rFont val="Tahoma"/>
            <family val="0"/>
          </rPr>
          <t xml:space="preserve">
</t>
        </r>
      </text>
    </comment>
    <comment ref="C600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0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0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0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37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638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640" authorId="0">
      <text>
        <r>
          <rPr>
            <b/>
            <sz val="8"/>
            <rFont val="Tahoma"/>
            <family val="0"/>
          </rPr>
          <t>i39: took clando from Yaounde to Bafoussam due to late arrival in Yaounde.</t>
        </r>
        <r>
          <rPr>
            <sz val="8"/>
            <rFont val="Tahoma"/>
            <family val="0"/>
          </rPr>
          <t xml:space="preserve">
</t>
        </r>
      </text>
    </comment>
    <comment ref="C673" authorId="2">
      <text>
        <r>
          <rPr>
            <b/>
            <sz val="8"/>
            <rFont val="Tahoma"/>
            <family val="0"/>
          </rPr>
          <t>Abumbi: douala investigations</t>
        </r>
        <r>
          <rPr>
            <sz val="8"/>
            <rFont val="Tahoma"/>
            <family val="0"/>
          </rPr>
          <t xml:space="preserve">
</t>
        </r>
      </text>
    </comment>
    <comment ref="C680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8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8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8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84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85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769" authorId="1">
      <text>
        <r>
          <rPr>
            <b/>
            <sz val="8"/>
            <rFont val="Tahoma"/>
            <family val="0"/>
          </rPr>
          <t>i33: bonaberi-deido,
diedo-ndokoti=300
ndokiti-diedo=300
diedo-bonanjo=300
bonanjo-deido-300
deido-bonaberi=300</t>
        </r>
        <r>
          <rPr>
            <sz val="8"/>
            <rFont val="Tahoma"/>
            <family val="0"/>
          </rPr>
          <t xml:space="preserve">
</t>
        </r>
      </text>
    </comment>
    <comment ref="C838" authorId="1">
      <text>
        <r>
          <rPr>
            <b/>
            <sz val="8"/>
            <rFont val="Tahoma"/>
            <family val="0"/>
          </rPr>
          <t>i44: by bike.</t>
        </r>
        <r>
          <rPr>
            <sz val="8"/>
            <rFont val="Tahoma"/>
            <family val="0"/>
          </rPr>
          <t xml:space="preserve">
</t>
        </r>
      </text>
    </comment>
    <comment ref="C841" authorId="1">
      <text>
        <r>
          <rPr>
            <b/>
            <sz val="8"/>
            <rFont val="Tahoma"/>
            <family val="0"/>
          </rPr>
          <t>i44: by bike.</t>
        </r>
        <r>
          <rPr>
            <sz val="8"/>
            <rFont val="Tahoma"/>
            <family val="0"/>
          </rPr>
          <t xml:space="preserve">
</t>
        </r>
      </text>
    </comment>
    <comment ref="C842" authorId="0">
      <text>
        <r>
          <rPr>
            <b/>
            <sz val="8"/>
            <rFont val="Tahoma"/>
            <family val="0"/>
          </rPr>
          <t>i44: By bike</t>
        </r>
        <r>
          <rPr>
            <sz val="8"/>
            <rFont val="Tahoma"/>
            <family val="0"/>
          </rPr>
          <t xml:space="preserve">
</t>
        </r>
      </text>
    </comment>
    <comment ref="C843" authorId="1">
      <text>
        <r>
          <rPr>
            <b/>
            <sz val="8"/>
            <rFont val="Tahoma"/>
            <family val="0"/>
          </rPr>
          <t>i44: by bike.</t>
        </r>
        <r>
          <rPr>
            <sz val="8"/>
            <rFont val="Tahoma"/>
            <family val="0"/>
          </rPr>
          <t xml:space="preserve">
</t>
        </r>
      </text>
    </comment>
    <comment ref="C844" authorId="0">
      <text>
        <r>
          <rPr>
            <b/>
            <sz val="8"/>
            <rFont val="Tahoma"/>
            <family val="0"/>
          </rPr>
          <t>i44: By clando.</t>
        </r>
        <r>
          <rPr>
            <sz val="8"/>
            <rFont val="Tahoma"/>
            <family val="0"/>
          </rPr>
          <t xml:space="preserve">
</t>
        </r>
      </text>
    </comment>
    <comment ref="C878" authorId="0">
      <text>
        <r>
          <rPr>
            <b/>
            <sz val="8"/>
            <rFont val="Tahoma"/>
            <family val="0"/>
          </rPr>
          <t>i44: By Clando.</t>
        </r>
        <r>
          <rPr>
            <sz val="8"/>
            <rFont val="Tahoma"/>
            <family val="0"/>
          </rPr>
          <t xml:space="preserve">
</t>
        </r>
      </text>
    </comment>
    <comment ref="C879" authorId="0">
      <text>
        <r>
          <rPr>
            <b/>
            <sz val="8"/>
            <rFont val="Tahoma"/>
            <family val="0"/>
          </rPr>
          <t>i44: By bike</t>
        </r>
        <r>
          <rPr>
            <sz val="8"/>
            <rFont val="Tahoma"/>
            <family val="0"/>
          </rPr>
          <t xml:space="preserve">
</t>
        </r>
      </text>
    </comment>
    <comment ref="C880" authorId="0">
      <text>
        <r>
          <rPr>
            <b/>
            <sz val="8"/>
            <rFont val="Tahoma"/>
            <family val="0"/>
          </rPr>
          <t>i44: By bike</t>
        </r>
        <r>
          <rPr>
            <sz val="8"/>
            <rFont val="Tahoma"/>
            <family val="0"/>
          </rPr>
          <t xml:space="preserve">
</t>
        </r>
      </text>
    </comment>
    <comment ref="C881" authorId="0">
      <text>
        <r>
          <rPr>
            <b/>
            <sz val="8"/>
            <rFont val="Tahoma"/>
            <family val="0"/>
          </rPr>
          <t>i44: By bike</t>
        </r>
        <r>
          <rPr>
            <sz val="8"/>
            <rFont val="Tahoma"/>
            <family val="0"/>
          </rPr>
          <t xml:space="preserve">
</t>
        </r>
      </text>
    </comment>
    <comment ref="C882" authorId="0">
      <text>
        <r>
          <rPr>
            <b/>
            <sz val="8"/>
            <rFont val="Tahoma"/>
            <family val="0"/>
          </rPr>
          <t>i44: By bike</t>
        </r>
        <r>
          <rPr>
            <sz val="8"/>
            <rFont val="Tahoma"/>
            <family val="0"/>
          </rPr>
          <t xml:space="preserve">
</t>
        </r>
      </text>
    </comment>
    <comment ref="C883" authorId="0">
      <text>
        <r>
          <rPr>
            <b/>
            <sz val="8"/>
            <rFont val="Tahoma"/>
            <family val="0"/>
          </rPr>
          <t>i44: By Clando.</t>
        </r>
        <r>
          <rPr>
            <sz val="8"/>
            <rFont val="Tahoma"/>
            <family val="0"/>
          </rPr>
          <t xml:space="preserve">
</t>
        </r>
      </text>
    </comment>
    <comment ref="C915" authorId="0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916" authorId="0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917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918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919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920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01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020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02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02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02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1072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1073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1074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1128" authorId="1">
      <text>
        <r>
          <rPr>
            <b/>
            <sz val="8"/>
            <rFont val="Tahoma"/>
            <family val="0"/>
          </rPr>
          <t>julius: Hired car used for operations.</t>
        </r>
        <r>
          <rPr>
            <sz val="8"/>
            <rFont val="Tahoma"/>
            <family val="0"/>
          </rPr>
          <t xml:space="preserve">
</t>
        </r>
      </text>
    </comment>
    <comment ref="C1129" authorId="4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fuel for the car of the West delegate  to transport Barboon seize Bafoussam to the Mvog Betsi Zoo in Yaounde.</t>
        </r>
      </text>
    </comment>
    <comment ref="C1161" authorId="2">
      <text>
        <r>
          <rPr>
            <b/>
            <sz val="8"/>
            <rFont val="Tahoma"/>
            <family val="0"/>
          </rPr>
          <t>user: coordinating D'la and mamfe</t>
        </r>
        <r>
          <rPr>
            <sz val="8"/>
            <rFont val="Tahoma"/>
            <family val="0"/>
          </rPr>
          <t xml:space="preserve">
</t>
        </r>
      </text>
    </comment>
    <comment ref="C1162" authorId="2">
      <text>
        <r>
          <rPr>
            <b/>
            <sz val="8"/>
            <rFont val="Tahoma"/>
            <family val="0"/>
          </rPr>
          <t xml:space="preserve">user:Bafoussam op </t>
        </r>
        <r>
          <rPr>
            <sz val="8"/>
            <rFont val="Tahoma"/>
            <family val="0"/>
          </rPr>
          <t xml:space="preserve">
</t>
        </r>
      </text>
    </comment>
    <comment ref="C1163" authorId="2">
      <text>
        <r>
          <rPr>
            <b/>
            <sz val="8"/>
            <rFont val="Tahoma"/>
            <family val="0"/>
          </rPr>
          <t xml:space="preserve">user:Bafoussam op </t>
        </r>
        <r>
          <rPr>
            <sz val="8"/>
            <rFont val="Tahoma"/>
            <family val="0"/>
          </rPr>
          <t xml:space="preserve">
</t>
        </r>
      </text>
    </comment>
    <comment ref="C1178" authorId="2">
      <text>
        <r>
          <rPr>
            <b/>
            <sz val="8"/>
            <rFont val="Tahoma"/>
            <family val="0"/>
          </rPr>
          <t>user: B'da and Buea cases</t>
        </r>
        <r>
          <rPr>
            <sz val="8"/>
            <rFont val="Tahoma"/>
            <family val="0"/>
          </rPr>
          <t xml:space="preserve">
</t>
        </r>
      </text>
    </comment>
    <comment ref="C117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Douala ivory investigation</t>
        </r>
      </text>
    </comment>
    <comment ref="C1182" authorId="2">
      <text>
        <r>
          <rPr>
            <b/>
            <sz val="8"/>
            <rFont val="Tahoma"/>
            <family val="0"/>
          </rPr>
          <t>user: Bamenda internet investigations</t>
        </r>
        <r>
          <rPr>
            <sz val="8"/>
            <rFont val="Tahoma"/>
            <family val="0"/>
          </rPr>
          <t xml:space="preserve">
</t>
        </r>
      </text>
    </comment>
    <comment ref="C1240" authorId="2">
      <text>
        <r>
          <rPr>
            <b/>
            <sz val="8"/>
            <rFont val="Tahoma"/>
            <family val="0"/>
          </rPr>
          <t>Josias: abongmbang investigations</t>
        </r>
        <r>
          <rPr>
            <sz val="8"/>
            <rFont val="Tahoma"/>
            <family val="0"/>
          </rPr>
          <t xml:space="preserve">
</t>
        </r>
      </text>
    </comment>
    <comment ref="C1241" authorId="2">
      <text>
        <r>
          <rPr>
            <b/>
            <sz val="8"/>
            <rFont val="Tahoma"/>
            <family val="0"/>
          </rPr>
          <t>user: Foumban investigations</t>
        </r>
        <r>
          <rPr>
            <sz val="8"/>
            <rFont val="Tahoma"/>
            <family val="0"/>
          </rPr>
          <t xml:space="preserve">
</t>
        </r>
      </text>
    </comment>
    <comment ref="C1253" authorId="2">
      <text>
        <r>
          <rPr>
            <b/>
            <sz val="8"/>
            <rFont val="Tahoma"/>
            <family val="0"/>
          </rPr>
          <t xml:space="preserve">user:Bafoussam op </t>
        </r>
        <r>
          <rPr>
            <sz val="8"/>
            <rFont val="Tahoma"/>
            <family val="0"/>
          </rPr>
          <t xml:space="preserve">
</t>
        </r>
      </text>
    </comment>
    <comment ref="C1254" authorId="2">
      <text>
        <r>
          <rPr>
            <b/>
            <sz val="8"/>
            <rFont val="Tahoma"/>
            <family val="0"/>
          </rPr>
          <t>user: Douala case</t>
        </r>
        <r>
          <rPr>
            <sz val="8"/>
            <rFont val="Tahoma"/>
            <family val="0"/>
          </rPr>
          <t xml:space="preserve">
</t>
        </r>
      </text>
    </comment>
    <comment ref="C1266" authorId="4">
      <text>
        <r>
          <rPr>
            <b/>
            <sz val="8"/>
            <rFont val="Tahoma"/>
            <family val="0"/>
          </rPr>
          <t>Josias: tranfert 1200 in my phone to call Alain, Julius and Ofir, No credit in the office</t>
        </r>
        <r>
          <rPr>
            <sz val="8"/>
            <rFont val="Tahoma"/>
            <family val="0"/>
          </rPr>
          <t xml:space="preserve">
</t>
        </r>
      </text>
    </comment>
    <comment ref="C1267" authorId="4">
      <text>
        <r>
          <rPr>
            <b/>
            <sz val="8"/>
            <rFont val="Tahoma"/>
            <family val="0"/>
          </rPr>
          <t>Josias: tranfert 1000 in my phone to call Alain, Julius and Ofir, No credit in the office</t>
        </r>
        <r>
          <rPr>
            <sz val="8"/>
            <rFont val="Tahoma"/>
            <family val="0"/>
          </rPr>
          <t xml:space="preserve">
</t>
        </r>
      </text>
    </comment>
    <comment ref="C1293" authorId="4">
      <text>
        <r>
          <rPr>
            <b/>
            <sz val="8"/>
            <rFont val="Tahoma"/>
            <family val="0"/>
          </rPr>
          <t>Felix: paid 1500 Fcfa to cancel the already bought ticket to Bamenda because the mission was canceled</t>
        </r>
        <r>
          <rPr>
            <sz val="8"/>
            <rFont val="Tahoma"/>
            <family val="0"/>
          </rPr>
          <t xml:space="preserve">
</t>
        </r>
      </text>
    </comment>
    <comment ref="C1324" authorId="5">
      <text>
        <r>
          <rPr>
            <b/>
            <sz val="8"/>
            <rFont val="Tahoma"/>
            <family val="0"/>
          </rPr>
          <t>Josias:local transport in Yaounde before traveling</t>
        </r>
        <r>
          <rPr>
            <sz val="8"/>
            <rFont val="Tahoma"/>
            <family val="0"/>
          </rPr>
          <t xml:space="preserve">
</t>
        </r>
      </text>
    </comment>
    <comment ref="C1325" authorId="5">
      <text>
        <r>
          <rPr>
            <b/>
            <sz val="8"/>
            <rFont val="Tahoma"/>
            <family val="0"/>
          </rPr>
          <t>Josias :</t>
        </r>
        <r>
          <rPr>
            <sz val="8"/>
            <rFont val="Tahoma"/>
            <family val="0"/>
          </rPr>
          <t xml:space="preserve">
local transport in  Ntui</t>
        </r>
      </text>
    </comment>
    <comment ref="C1391" authorId="4">
      <text>
        <r>
          <rPr>
            <b/>
            <sz val="8"/>
            <rFont val="Tahoma"/>
            <family val="0"/>
          </rPr>
          <t>Felix: special taxi arrived in Yaounde after 11 o'clock in the night</t>
        </r>
        <r>
          <rPr>
            <sz val="8"/>
            <rFont val="Tahoma"/>
            <family val="0"/>
          </rPr>
          <t xml:space="preserve">
</t>
        </r>
      </text>
    </comment>
    <comment ref="C1396" authorId="5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special taxi in yde, arrived at 11.30 pm</t>
        </r>
      </text>
    </comment>
    <comment ref="C1402" authorId="5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special taxi in yde, arrived at 12.30pm</t>
        </r>
      </text>
    </comment>
    <comment ref="C1432" authorId="4">
      <text>
        <r>
          <rPr>
            <b/>
            <sz val="8"/>
            <rFont val="Tahoma"/>
            <family val="0"/>
          </rPr>
          <t>Aimé: in Douala, I moved  to  travel companies to get statistics on the export of parrots</t>
        </r>
        <r>
          <rPr>
            <sz val="8"/>
            <rFont val="Tahoma"/>
            <family val="0"/>
          </rPr>
          <t xml:space="preserve">
</t>
        </r>
      </text>
    </comment>
    <comment ref="C1433" authorId="4">
      <text>
        <r>
          <rPr>
            <b/>
            <sz val="8"/>
            <rFont val="Tahoma"/>
            <family val="0"/>
          </rPr>
          <t>Aimé: Special taxi arrived in Yaounde around 01 o'clock</t>
        </r>
        <r>
          <rPr>
            <sz val="8"/>
            <rFont val="Tahoma"/>
            <family val="0"/>
          </rPr>
          <t xml:space="preserve">
</t>
        </r>
      </text>
    </comment>
    <comment ref="C1474" authorId="5">
      <text>
        <r>
          <rPr>
            <b/>
            <sz val="8"/>
            <rFont val="Tahoma"/>
            <family val="0"/>
          </rPr>
          <t>Josias: mineral water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at Ntui</t>
        </r>
      </text>
    </comment>
    <comment ref="C1476" authorId="5">
      <text>
        <r>
          <rPr>
            <b/>
            <sz val="8"/>
            <rFont val="Tahoma"/>
            <family val="0"/>
          </rPr>
          <t>Josias: mineral water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at Ntui</t>
        </r>
      </text>
    </comment>
    <comment ref="C1481" authorId="5">
      <text>
        <r>
          <rPr>
            <b/>
            <sz val="8"/>
            <rFont val="Tahoma"/>
            <family val="0"/>
          </rPr>
          <t>Josias:</t>
        </r>
        <r>
          <rPr>
            <sz val="8"/>
            <rFont val="Tahoma"/>
            <family val="0"/>
          </rPr>
          <t xml:space="preserve">
mineral water</t>
        </r>
      </text>
    </comment>
    <comment ref="C1485" authorId="4">
      <text>
        <r>
          <rPr>
            <b/>
            <sz val="8"/>
            <rFont val="Tahoma"/>
            <family val="0"/>
          </rPr>
          <t>Felix: Mineral water at Mamfe</t>
        </r>
        <r>
          <rPr>
            <sz val="8"/>
            <rFont val="Tahoma"/>
            <family val="0"/>
          </rPr>
          <t xml:space="preserve">
</t>
        </r>
      </text>
    </comment>
    <comment ref="C1487" authorId="4">
      <text>
        <r>
          <rPr>
            <b/>
            <sz val="8"/>
            <rFont val="Tahoma"/>
            <family val="0"/>
          </rPr>
          <t>Felix: Mineral water at Mamfe</t>
        </r>
        <r>
          <rPr>
            <sz val="8"/>
            <rFont val="Tahoma"/>
            <family val="0"/>
          </rPr>
          <t xml:space="preserve">
</t>
        </r>
      </text>
    </comment>
    <comment ref="C1517" authorId="5">
      <text>
        <r>
          <rPr>
            <b/>
            <sz val="8"/>
            <rFont val="Tahoma"/>
            <family val="0"/>
          </rPr>
          <t>Josias: photocopies of case file of JONATHAN SAMA to give to Me Djimi</t>
        </r>
        <r>
          <rPr>
            <sz val="8"/>
            <rFont val="Tahoma"/>
            <family val="0"/>
          </rPr>
          <t xml:space="preserve">
</t>
        </r>
      </text>
    </comment>
    <comment ref="C1518" authorId="5">
      <text>
        <r>
          <rPr>
            <b/>
            <sz val="8"/>
            <rFont val="Tahoma"/>
            <family val="0"/>
          </rPr>
          <t>felix: photocopy of the case file of Fongang Simon and the warrants of arrest</t>
        </r>
        <r>
          <rPr>
            <sz val="8"/>
            <rFont val="Tahoma"/>
            <family val="0"/>
          </rPr>
          <t xml:space="preserve">
</t>
        </r>
      </text>
    </comment>
    <comment ref="C1519" authorId="4">
      <text>
        <r>
          <rPr>
            <b/>
            <sz val="8"/>
            <rFont val="Tahoma"/>
            <family val="0"/>
          </rPr>
          <t>Felix: letter from Minister concerning the parrots and Aime's feedback form on parrots</t>
        </r>
        <r>
          <rPr>
            <sz val="8"/>
            <rFont val="Tahoma"/>
            <family val="0"/>
          </rPr>
          <t xml:space="preserve">
</t>
        </r>
      </text>
    </comment>
    <comment ref="C1520" authorId="5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printed  docs sent by ofir from thailand (medical certificate, scanned passport) in Douala</t>
        </r>
      </text>
    </comment>
    <comment ref="C1521" authorId="4">
      <text>
        <r>
          <rPr>
            <b/>
            <sz val="8"/>
            <rFont val="Tahoma"/>
            <family val="0"/>
          </rPr>
          <t>Aimé: letter sent to the minister</t>
        </r>
        <r>
          <rPr>
            <sz val="8"/>
            <rFont val="Tahoma"/>
            <family val="0"/>
          </rPr>
          <t xml:space="preserve">
</t>
        </r>
      </text>
    </comment>
    <comment ref="C1524" authorId="4">
      <text>
        <r>
          <rPr>
            <b/>
            <sz val="8"/>
            <rFont val="Tahoma"/>
            <family val="0"/>
          </rPr>
          <t>Aimé: 14 copies of the constitution of Cameroon</t>
        </r>
        <r>
          <rPr>
            <sz val="8"/>
            <rFont val="Tahoma"/>
            <family val="0"/>
          </rPr>
          <t xml:space="preserve">
</t>
        </r>
      </text>
    </comment>
    <comment ref="C1528" authorId="4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professional fees paid for Maha case in Bafoussam </t>
        </r>
      </text>
    </comment>
    <comment ref="C1529" authorId="4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professional fees paid for Fotso Innocent case in Bafoussam </t>
        </r>
      </text>
    </comment>
    <comment ref="C1530" authorId="4">
      <text>
        <r>
          <rPr>
            <b/>
            <sz val="8"/>
            <rFont val="Tahoma"/>
            <family val="0"/>
          </rPr>
          <t>Aimé:
professional fees paid for Simo Victor case in Bafoussam</t>
        </r>
        <r>
          <rPr>
            <sz val="8"/>
            <rFont val="Tahoma"/>
            <family val="0"/>
          </rPr>
          <t xml:space="preserve">
</t>
        </r>
      </text>
    </comment>
    <comment ref="C1531" authorId="4">
      <text>
        <r>
          <rPr>
            <b/>
            <sz val="8"/>
            <rFont val="Tahoma"/>
            <family val="0"/>
          </rPr>
          <t>Aimé:
professional fees paid for Kamwa and Kuiate case in Bafoussam</t>
        </r>
        <r>
          <rPr>
            <sz val="8"/>
            <rFont val="Tahoma"/>
            <family val="0"/>
          </rPr>
          <t xml:space="preserve">
</t>
        </r>
      </text>
    </comment>
    <comment ref="C1532" authorId="4">
      <text>
        <r>
          <rPr>
            <b/>
            <sz val="8"/>
            <rFont val="Tahoma"/>
            <family val="0"/>
          </rPr>
          <t>Aimé: professional fees paid for Pachalidis case in Yaounde</t>
        </r>
        <r>
          <rPr>
            <sz val="8"/>
            <rFont val="Tahoma"/>
            <family val="0"/>
          </rPr>
          <t xml:space="preserve">
</t>
        </r>
      </text>
    </comment>
    <comment ref="C1533" authorId="4">
      <text>
        <r>
          <rPr>
            <b/>
            <sz val="8"/>
            <rFont val="Tahoma"/>
            <family val="0"/>
          </rPr>
          <t>Felix: Transport and logistics from Kumba to Mamfe for the case of Agbor and others</t>
        </r>
        <r>
          <rPr>
            <sz val="8"/>
            <rFont val="Tahoma"/>
            <family val="0"/>
          </rPr>
          <t xml:space="preserve">
</t>
        </r>
      </text>
    </comment>
    <comment ref="C1534" authorId="5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transport and logistics from Yaounde to Abong-Mbang for the case of Megnone</t>
        </r>
      </text>
    </comment>
    <comment ref="C1535" authorId="4">
      <text>
        <r>
          <rPr>
            <b/>
            <sz val="8"/>
            <rFont val="Tahoma"/>
            <family val="0"/>
          </rPr>
          <t>Alain: Transport and logistics from Yaounde to Ntui for the case of Ramoni Mirko</t>
        </r>
        <r>
          <rPr>
            <sz val="8"/>
            <rFont val="Tahoma"/>
            <family val="0"/>
          </rPr>
          <t xml:space="preserve">
</t>
        </r>
      </text>
    </comment>
    <comment ref="C1573" authorId="2">
      <text>
        <r>
          <rPr>
            <b/>
            <sz val="8"/>
            <rFont val="Tahoma"/>
            <family val="0"/>
          </rPr>
          <t>user: making phone call to the MINFOF to find out where they are  standing on the CITES journey</t>
        </r>
        <r>
          <rPr>
            <sz val="8"/>
            <rFont val="Tahoma"/>
            <family val="0"/>
          </rPr>
          <t xml:space="preserve">
</t>
        </r>
      </text>
    </comment>
    <comment ref="C1619" authorId="6">
      <text>
        <r>
          <rPr>
            <b/>
            <sz val="8"/>
            <rFont val="Tahoma"/>
            <family val="0"/>
          </rPr>
          <t>anna: office hadn't airtime cards , I used it to call the Nadine (cleaning lady) to come for cleaning of office and ofir.</t>
        </r>
        <r>
          <rPr>
            <sz val="8"/>
            <rFont val="Tahoma"/>
            <family val="0"/>
          </rPr>
          <t xml:space="preserve">
</t>
        </r>
      </text>
    </comment>
    <comment ref="C16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typing and sending of press release</t>
        </r>
      </text>
    </comment>
    <comment ref="C1652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54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56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58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60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62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64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66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68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70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72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74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76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78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80" authorId="2">
      <text>
        <r>
          <rPr>
            <b/>
            <sz val="8"/>
            <rFont val="Tahoma"/>
            <family val="0"/>
          </rPr>
          <t>Eric: 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82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84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86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88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90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92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94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699" authorId="2">
      <text>
        <r>
          <rPr>
            <b/>
            <sz val="8"/>
            <rFont val="Tahoma"/>
            <family val="0"/>
          </rPr>
          <t>Eric: Special taxi with money for wildlife justice printing first installment</t>
        </r>
        <r>
          <rPr>
            <sz val="8"/>
            <rFont val="Tahoma"/>
            <family val="0"/>
          </rPr>
          <t xml:space="preserve">
</t>
        </r>
      </text>
    </comment>
    <comment ref="C1701" authorId="2">
      <text>
        <r>
          <rPr>
            <b/>
            <sz val="8"/>
            <rFont val="Tahoma"/>
            <family val="0"/>
          </rPr>
          <t>Eric: Local transport volunteer</t>
        </r>
        <r>
          <rPr>
            <sz val="8"/>
            <rFont val="Tahoma"/>
            <family val="0"/>
          </rPr>
          <t xml:space="preserve">
</t>
        </r>
      </text>
    </comment>
    <comment ref="C1767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Founban operation pictures</t>
        </r>
      </text>
    </comment>
    <comment ref="C1768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769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771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772" authorId="6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773" authorId="2">
      <text>
        <r>
          <rPr>
            <b/>
            <sz val="8"/>
            <rFont val="Tahoma"/>
            <family val="0"/>
          </rPr>
          <t>Eric: Information kits for distribution</t>
        </r>
        <r>
          <rPr>
            <sz val="8"/>
            <rFont val="Tahoma"/>
            <family val="0"/>
          </rPr>
          <t xml:space="preserve">
</t>
        </r>
      </text>
    </comment>
    <comment ref="C177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Burning of educational firms for LAGA members</t>
        </r>
      </text>
    </comment>
    <comment ref="C177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Burning of educational firms for LAGA members</t>
        </r>
      </text>
    </comment>
    <comment ref="C1780" authorId="2">
      <text>
        <r>
          <rPr>
            <b/>
            <sz val="8"/>
            <rFont val="Tahoma"/>
            <family val="0"/>
          </rPr>
          <t>Eric: Copies of wildlife justice journal draft for proof reading</t>
        </r>
        <r>
          <rPr>
            <sz val="8"/>
            <rFont val="Tahoma"/>
            <family val="0"/>
          </rPr>
          <t xml:space="preserve">
</t>
        </r>
      </text>
    </comment>
    <comment ref="C1785" authorId="2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1803" authorId="2">
      <text>
        <r>
          <rPr>
            <b/>
            <sz val="8"/>
            <rFont val="Tahoma"/>
            <family val="0"/>
          </rPr>
          <t>user: Emeline</t>
        </r>
        <r>
          <rPr>
            <sz val="8"/>
            <rFont val="Tahoma"/>
            <family val="0"/>
          </rPr>
          <t xml:space="preserve">
</t>
        </r>
      </text>
    </comment>
    <comment ref="C1804" authorId="2">
      <text>
        <r>
          <rPr>
            <b/>
            <sz val="8"/>
            <rFont val="Tahoma"/>
            <family val="0"/>
          </rPr>
          <t>user: Arrey</t>
        </r>
        <r>
          <rPr>
            <sz val="8"/>
            <rFont val="Tahoma"/>
            <family val="0"/>
          </rPr>
          <t xml:space="preserve">
</t>
        </r>
      </text>
    </comment>
    <comment ref="C1805" authorId="2">
      <text>
        <r>
          <rPr>
            <b/>
            <sz val="8"/>
            <rFont val="Tahoma"/>
            <family val="0"/>
          </rPr>
          <t>user: Emeline</t>
        </r>
        <r>
          <rPr>
            <sz val="8"/>
            <rFont val="Tahoma"/>
            <family val="0"/>
          </rPr>
          <t xml:space="preserve">
</t>
        </r>
      </text>
    </comment>
    <comment ref="C1806" authorId="2">
      <text>
        <r>
          <rPr>
            <b/>
            <sz val="8"/>
            <rFont val="Tahoma"/>
            <family val="0"/>
          </rPr>
          <t>user:Arrey</t>
        </r>
      </text>
    </comment>
    <comment ref="C1807" authorId="2">
      <text>
        <r>
          <rPr>
            <b/>
            <sz val="8"/>
            <rFont val="Tahoma"/>
            <family val="0"/>
          </rPr>
          <t>user:Alain</t>
        </r>
      </text>
    </comment>
    <comment ref="C1808" authorId="2">
      <text>
        <r>
          <rPr>
            <b/>
            <sz val="8"/>
            <rFont val="Tahoma"/>
            <family val="0"/>
          </rPr>
          <t>user:i26</t>
        </r>
      </text>
    </comment>
    <comment ref="C1809" authorId="2">
      <text>
        <r>
          <rPr>
            <b/>
            <sz val="8"/>
            <rFont val="Tahoma"/>
            <family val="0"/>
          </rPr>
          <t>user: vincent</t>
        </r>
      </text>
    </comment>
    <comment ref="C1810" authorId="2">
      <text>
        <r>
          <rPr>
            <b/>
            <sz val="8"/>
            <rFont val="Tahoma"/>
            <family val="0"/>
          </rPr>
          <t>user: Alain</t>
        </r>
      </text>
    </comment>
    <comment ref="C1811" authorId="2">
      <text>
        <r>
          <rPr>
            <b/>
            <sz val="8"/>
            <rFont val="Tahoma"/>
            <family val="0"/>
          </rPr>
          <t>user: Arrey</t>
        </r>
      </text>
    </comment>
    <comment ref="C1812" authorId="2">
      <text>
        <r>
          <rPr>
            <b/>
            <sz val="8"/>
            <rFont val="Tahoma"/>
            <family val="0"/>
          </rPr>
          <t>user: Alain</t>
        </r>
      </text>
    </comment>
    <comment ref="C1813" authorId="2">
      <text>
        <r>
          <rPr>
            <b/>
            <sz val="8"/>
            <rFont val="Tahoma"/>
            <family val="0"/>
          </rPr>
          <t>user:Josias</t>
        </r>
      </text>
    </comment>
    <comment ref="C1814" authorId="2">
      <text>
        <r>
          <rPr>
            <b/>
            <sz val="8"/>
            <rFont val="Tahoma"/>
            <family val="0"/>
          </rPr>
          <t>user: Arrey</t>
        </r>
      </text>
    </comment>
    <comment ref="C1815" authorId="2">
      <text>
        <r>
          <rPr>
            <b/>
            <sz val="8"/>
            <rFont val="Tahoma"/>
            <family val="0"/>
          </rPr>
          <t>user: Arrey</t>
        </r>
      </text>
    </comment>
    <comment ref="C1816" authorId="2">
      <text>
        <r>
          <rPr>
            <b/>
            <sz val="8"/>
            <rFont val="Tahoma"/>
            <family val="0"/>
          </rPr>
          <t>user: Arrey</t>
        </r>
      </text>
    </comment>
    <comment ref="C1820" authorId="2">
      <text>
        <r>
          <rPr>
            <b/>
            <sz val="8"/>
            <rFont val="Tahoma"/>
            <family val="0"/>
          </rPr>
          <t>user:Josias</t>
        </r>
      </text>
    </comment>
    <comment ref="C1821" authorId="2">
      <text>
        <r>
          <rPr>
            <b/>
            <sz val="8"/>
            <rFont val="Tahoma"/>
            <family val="0"/>
          </rPr>
          <t>user:Josias</t>
        </r>
      </text>
    </comment>
    <comment ref="C1822" authorId="2">
      <text>
        <r>
          <rPr>
            <b/>
            <sz val="8"/>
            <rFont val="Tahoma"/>
            <family val="0"/>
          </rPr>
          <t>user:Josias</t>
        </r>
      </text>
    </comment>
    <comment ref="C1823" authorId="2">
      <text>
        <r>
          <rPr>
            <b/>
            <sz val="8"/>
            <rFont val="Tahoma"/>
            <family val="0"/>
          </rPr>
          <t>user:Josias</t>
        </r>
      </text>
    </comment>
    <comment ref="C1824" authorId="2">
      <text>
        <r>
          <rPr>
            <b/>
            <sz val="8"/>
            <rFont val="Tahoma"/>
            <family val="0"/>
          </rPr>
          <t>user:Josias</t>
        </r>
      </text>
    </comment>
    <comment ref="C1825" authorId="2">
      <text>
        <r>
          <rPr>
            <b/>
            <sz val="8"/>
            <rFont val="Tahoma"/>
            <family val="0"/>
          </rPr>
          <t>user:Josias</t>
        </r>
      </text>
    </comment>
    <comment ref="C182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Josias</t>
        </r>
      </text>
    </comment>
    <comment ref="C1830" authorId="2">
      <text>
        <r>
          <rPr>
            <b/>
            <sz val="8"/>
            <rFont val="Tahoma"/>
            <family val="0"/>
          </rPr>
          <t>Anna: called cynthia</t>
        </r>
      </text>
    </comment>
    <comment ref="C183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Ofir</t>
        </r>
      </text>
    </comment>
    <comment ref="C18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Ofir</t>
        </r>
      </text>
    </comment>
    <comment ref="C1833" authorId="2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83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Ofir</t>
        </r>
      </text>
    </comment>
    <comment ref="C1835" authorId="2">
      <text>
        <r>
          <rPr>
            <b/>
            <sz val="8"/>
            <rFont val="Tahoma"/>
            <family val="0"/>
          </rPr>
          <t>user: I26</t>
        </r>
        <r>
          <rPr>
            <sz val="8"/>
            <rFont val="Tahoma"/>
            <family val="0"/>
          </rPr>
          <t xml:space="preserve">
</t>
        </r>
      </text>
    </comment>
    <comment ref="C186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cabinet reshufflement</t>
        </r>
      </text>
    </comment>
    <comment ref="C1918" authorId="2">
      <text>
        <r>
          <rPr>
            <b/>
            <sz val="8"/>
            <rFont val="Tahoma"/>
            <family val="0"/>
          </rPr>
          <t>Arrey: extending Ofir's air ticket</t>
        </r>
        <r>
          <rPr>
            <sz val="8"/>
            <rFont val="Tahoma"/>
            <family val="0"/>
          </rPr>
          <t xml:space="preserve">
</t>
        </r>
      </text>
    </comment>
    <comment ref="C1919" authorId="2">
      <text>
        <r>
          <rPr>
            <b/>
            <sz val="8"/>
            <rFont val="Tahoma"/>
            <family val="0"/>
          </rPr>
          <t>user: calling people for financial reports</t>
        </r>
        <r>
          <rPr>
            <sz val="8"/>
            <rFont val="Tahoma"/>
            <family val="0"/>
          </rPr>
          <t xml:space="preserve">
</t>
        </r>
      </text>
    </comment>
    <comment ref="C1920" authorId="2">
      <text>
        <r>
          <rPr>
            <b/>
            <sz val="8"/>
            <rFont val="Tahoma"/>
            <family val="0"/>
          </rPr>
          <t xml:space="preserve">user:Bafoussam op </t>
        </r>
        <r>
          <rPr>
            <sz val="8"/>
            <rFont val="Tahoma"/>
            <family val="0"/>
          </rPr>
          <t xml:space="preserve">
</t>
        </r>
      </text>
    </comment>
    <comment ref="C1927" authorId="2">
      <text>
        <r>
          <rPr>
            <b/>
            <sz val="8"/>
            <rFont val="Tahoma"/>
            <family val="0"/>
          </rPr>
          <t>user: coordinating missions in the field</t>
        </r>
        <r>
          <rPr>
            <sz val="8"/>
            <rFont val="Tahoma"/>
            <family val="0"/>
          </rPr>
          <t xml:space="preserve">
</t>
        </r>
      </text>
    </comment>
    <comment ref="C194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arranging Ofir's air ticket for Geneva</t>
        </r>
      </text>
    </comment>
    <comment ref="C1942" authorId="2">
      <text>
        <r>
          <rPr>
            <b/>
            <sz val="8"/>
            <rFont val="Tahoma"/>
            <family val="0"/>
          </rPr>
          <t>user: follow up payment of internet key</t>
        </r>
        <r>
          <rPr>
            <sz val="8"/>
            <rFont val="Tahoma"/>
            <family val="0"/>
          </rPr>
          <t xml:space="preserve">
</t>
        </r>
      </text>
    </comment>
    <comment ref="C1943" authorId="2">
      <text>
        <r>
          <rPr>
            <b/>
            <sz val="8"/>
            <rFont val="Tahoma"/>
            <family val="0"/>
          </rPr>
          <t>user: arranging Geneva airticket</t>
        </r>
        <r>
          <rPr>
            <sz val="8"/>
            <rFont val="Tahoma"/>
            <family val="0"/>
          </rPr>
          <t xml:space="preserve">
</t>
        </r>
      </text>
    </comment>
    <comment ref="C1949" authorId="2">
      <text>
        <r>
          <rPr>
            <b/>
            <sz val="8"/>
            <rFont val="Tahoma"/>
            <family val="0"/>
          </rPr>
          <t>Emeline: office- unics -office</t>
        </r>
        <r>
          <rPr>
            <sz val="8"/>
            <rFont val="Tahoma"/>
            <family val="0"/>
          </rPr>
          <t xml:space="preserve">
</t>
        </r>
      </text>
    </comment>
    <comment ref="C1953" authorId="2">
      <text>
        <r>
          <rPr>
            <b/>
            <sz val="8"/>
            <rFont val="Tahoma"/>
            <family val="0"/>
          </rPr>
          <t xml:space="preserve">Emeline: office-unics- office. </t>
        </r>
        <r>
          <rPr>
            <sz val="8"/>
            <rFont val="Tahoma"/>
            <family val="0"/>
          </rPr>
          <t xml:space="preserve">
</t>
        </r>
      </text>
    </comment>
    <comment ref="C1964" authorId="2">
      <text>
        <r>
          <rPr>
            <b/>
            <sz val="8"/>
            <rFont val="Tahoma"/>
            <family val="0"/>
          </rPr>
          <t>Emeline: office-unics-office</t>
        </r>
        <r>
          <rPr>
            <sz val="8"/>
            <rFont val="Tahoma"/>
            <family val="0"/>
          </rPr>
          <t xml:space="preserve">
</t>
        </r>
      </text>
    </comment>
    <comment ref="C1973" authorId="0">
      <text>
        <r>
          <rPr>
            <b/>
            <sz val="8"/>
            <rFont val="Tahoma"/>
            <family val="0"/>
          </rPr>
          <t>arrey: transport to office and back.</t>
        </r>
        <r>
          <rPr>
            <sz val="8"/>
            <rFont val="Tahoma"/>
            <family val="0"/>
          </rPr>
          <t xml:space="preserve">
</t>
        </r>
      </text>
    </comment>
    <comment ref="C1978" authorId="0">
      <text>
        <r>
          <rPr>
            <b/>
            <sz val="8"/>
            <rFont val="Tahoma"/>
            <family val="0"/>
          </rPr>
          <t>arrey: hired taxi to mega hertz to pay money for internet for the year 2009.</t>
        </r>
        <r>
          <rPr>
            <sz val="8"/>
            <rFont val="Tahoma"/>
            <family val="0"/>
          </rPr>
          <t xml:space="preserve">
</t>
        </r>
      </text>
    </comment>
    <comment ref="C1986" authorId="0">
      <text>
        <r>
          <rPr>
            <b/>
            <sz val="8"/>
            <rFont val="Tahoma"/>
            <family val="0"/>
          </rPr>
          <t>arrey: hired taxi from western union to office to collect money.</t>
        </r>
        <r>
          <rPr>
            <sz val="8"/>
            <rFont val="Tahoma"/>
            <family val="0"/>
          </rPr>
          <t xml:space="preserve">
</t>
        </r>
      </text>
    </comment>
    <comment ref="C1988" authorId="0">
      <text>
        <r>
          <rPr>
            <b/>
            <sz val="8"/>
            <rFont val="Tahoma"/>
            <family val="0"/>
          </rPr>
          <t>arrey: hired taxi from western union to office to collect money.</t>
        </r>
        <r>
          <rPr>
            <sz val="8"/>
            <rFont val="Tahoma"/>
            <family val="0"/>
          </rPr>
          <t xml:space="preserve">
</t>
        </r>
      </text>
    </comment>
    <comment ref="C1995" authorId="0">
      <text>
        <r>
          <rPr>
            <b/>
            <sz val="8"/>
            <rFont val="Tahoma"/>
            <family val="0"/>
          </rPr>
          <t>arrey: transport to and fro Mvan to collect mado's report.</t>
        </r>
        <r>
          <rPr>
            <sz val="8"/>
            <rFont val="Tahoma"/>
            <family val="0"/>
          </rPr>
          <t xml:space="preserve">
</t>
        </r>
      </text>
    </comment>
    <comment ref="C2002" authorId="2">
      <text>
        <r>
          <rPr>
            <b/>
            <sz val="8"/>
            <rFont val="Tahoma"/>
            <family val="0"/>
          </rPr>
          <t>Eric: office bulb</t>
        </r>
        <r>
          <rPr>
            <sz val="8"/>
            <rFont val="Tahoma"/>
            <family val="0"/>
          </rPr>
          <t xml:space="preserve">
</t>
        </r>
      </text>
    </comment>
    <comment ref="C2003" authorId="2">
      <text>
        <r>
          <rPr>
            <b/>
            <sz val="8"/>
            <rFont val="Tahoma"/>
            <family val="0"/>
          </rPr>
          <t>Emeline: 25.000 for back up, formatting and installation of win xp, office 2003 and symantec antivirus on Arrey's computer.</t>
        </r>
        <r>
          <rPr>
            <sz val="8"/>
            <rFont val="Tahoma"/>
            <family val="0"/>
          </rPr>
          <t xml:space="preserve">
- 15.000 Mother board repair</t>
        </r>
      </text>
    </comment>
    <comment ref="C2004" authorId="6">
      <text>
        <r>
          <rPr>
            <b/>
            <sz val="8"/>
            <rFont val="Tahoma"/>
            <family val="0"/>
          </rPr>
          <t>anna: photocopy of the white man's burden (2), bottom billion (2) and africa works (1).</t>
        </r>
        <r>
          <rPr>
            <sz val="8"/>
            <rFont val="Tahoma"/>
            <family val="0"/>
          </rPr>
          <t xml:space="preserve">
</t>
        </r>
      </text>
    </comment>
    <comment ref="C2005" authorId="6">
      <text>
        <r>
          <rPr>
            <b/>
            <sz val="8"/>
            <rFont val="Tahoma"/>
            <family val="0"/>
          </rPr>
          <t>anna: binding of photocopy of the whiteman burden.</t>
        </r>
        <r>
          <rPr>
            <sz val="8"/>
            <rFont val="Tahoma"/>
            <family val="0"/>
          </rPr>
          <t xml:space="preserve">
</t>
        </r>
      </text>
    </comment>
    <comment ref="C2012" authorId="0">
      <text>
        <r>
          <rPr>
            <b/>
            <sz val="8"/>
            <rFont val="Tahoma"/>
            <family val="0"/>
          </rPr>
          <t>arrey: 60x100=6000 fcfa. Yellow A4 papers used for food for spirit and food for thaught.</t>
        </r>
        <r>
          <rPr>
            <sz val="8"/>
            <rFont val="Tahoma"/>
            <family val="0"/>
          </rPr>
          <t xml:space="preserve">
</t>
        </r>
      </text>
    </comment>
    <comment ref="C2013" authorId="2">
      <text>
        <r>
          <rPr>
            <b/>
            <sz val="8"/>
            <rFont val="Tahoma"/>
            <family val="0"/>
          </rPr>
          <t>Eric: Projector for powerpoint presentation</t>
        </r>
        <r>
          <rPr>
            <sz val="8"/>
            <rFont val="Tahoma"/>
            <family val="0"/>
          </rPr>
          <t xml:space="preserve">
</t>
        </r>
      </text>
    </comment>
    <comment ref="C2018" authorId="0">
      <text>
        <r>
          <rPr>
            <b/>
            <sz val="8"/>
            <rFont val="Tahoma"/>
            <family val="0"/>
          </rPr>
          <t>arrey: 269x4=1075 fcfa.</t>
        </r>
        <r>
          <rPr>
            <sz val="8"/>
            <rFont val="Tahoma"/>
            <family val="0"/>
          </rPr>
          <t xml:space="preserve">
</t>
        </r>
      </text>
    </comment>
    <comment ref="C2026" authorId="0">
      <text>
        <r>
          <rPr>
            <b/>
            <sz val="8"/>
            <rFont val="Tahoma"/>
            <family val="0"/>
          </rPr>
          <t>arrey: transferred 16,000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2027" authorId="0">
      <text>
        <r>
          <rPr>
            <b/>
            <sz val="8"/>
            <rFont val="Tahoma"/>
            <family val="0"/>
          </rPr>
          <t>arrey: transferred 67,000 fcfa to i30 in baham.</t>
        </r>
        <r>
          <rPr>
            <sz val="8"/>
            <rFont val="Tahoma"/>
            <family val="0"/>
          </rPr>
          <t xml:space="preserve">
</t>
        </r>
      </text>
    </comment>
    <comment ref="C2028" authorId="0">
      <text>
        <r>
          <rPr>
            <b/>
            <sz val="8"/>
            <rFont val="Tahoma"/>
            <family val="0"/>
          </rPr>
          <t>arrey: transferred 20,500 fcfa to i44 in bafoussam.</t>
        </r>
        <r>
          <rPr>
            <sz val="8"/>
            <rFont val="Tahoma"/>
            <family val="0"/>
          </rPr>
          <t xml:space="preserve">
</t>
        </r>
      </text>
    </comment>
    <comment ref="C2029" authorId="0">
      <text>
        <r>
          <rPr>
            <b/>
            <sz val="8"/>
            <rFont val="Tahoma"/>
            <family val="0"/>
          </rPr>
          <t>arrey: transferred 40,000 fcfa to Aime in bafoussam.</t>
        </r>
        <r>
          <rPr>
            <sz val="8"/>
            <rFont val="Tahoma"/>
            <family val="0"/>
          </rPr>
          <t xml:space="preserve">
</t>
        </r>
      </text>
    </comment>
    <comment ref="C2030" authorId="0">
      <text>
        <r>
          <rPr>
            <b/>
            <sz val="8"/>
            <rFont val="Tahoma"/>
            <family val="0"/>
          </rPr>
          <t>arrey: transferred 65,000 fcfa to aime in bafoussam.</t>
        </r>
        <r>
          <rPr>
            <sz val="8"/>
            <rFont val="Tahoma"/>
            <family val="0"/>
          </rPr>
          <t xml:space="preserve">
</t>
        </r>
      </text>
    </comment>
    <comment ref="C2031" authorId="0">
      <text>
        <r>
          <rPr>
            <b/>
            <sz val="8"/>
            <rFont val="Tahoma"/>
            <family val="0"/>
          </rPr>
          <t>arrey: transferred 50,000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32" authorId="0">
      <text>
        <r>
          <rPr>
            <b/>
            <sz val="8"/>
            <rFont val="Tahoma"/>
            <family val="0"/>
          </rPr>
          <t>arrey: transferred 13,000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2033" authorId="0">
      <text>
        <r>
          <rPr>
            <b/>
            <sz val="8"/>
            <rFont val="Tahoma"/>
            <family val="0"/>
          </rPr>
          <t>arrey: transferred 25,000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34" authorId="0">
      <text>
        <r>
          <rPr>
            <b/>
            <sz val="8"/>
            <rFont val="Tahoma"/>
            <family val="0"/>
          </rPr>
          <t>arrey: transferred 5000 fcfa to alain in Douala.</t>
        </r>
        <r>
          <rPr>
            <sz val="8"/>
            <rFont val="Tahoma"/>
            <family val="0"/>
          </rPr>
          <t xml:space="preserve">
</t>
        </r>
      </text>
    </comment>
    <comment ref="C2035" authorId="0">
      <text>
        <r>
          <rPr>
            <b/>
            <sz val="8"/>
            <rFont val="Tahoma"/>
            <family val="0"/>
          </rPr>
          <t>arrey: transferred 7,000 fcfa to josias in ntui.</t>
        </r>
        <r>
          <rPr>
            <sz val="8"/>
            <rFont val="Tahoma"/>
            <family val="0"/>
          </rPr>
          <t xml:space="preserve">
</t>
        </r>
      </text>
    </comment>
    <comment ref="C2036" authorId="0">
      <text>
        <r>
          <rPr>
            <b/>
            <sz val="8"/>
            <rFont val="Tahoma"/>
            <family val="0"/>
          </rPr>
          <t>arrey: transferred 48,000 fcfa to i26 in Buea.</t>
        </r>
        <r>
          <rPr>
            <sz val="8"/>
            <rFont val="Tahoma"/>
            <family val="0"/>
          </rPr>
          <t xml:space="preserve">
</t>
        </r>
      </text>
    </comment>
    <comment ref="C2037" authorId="0">
      <text>
        <r>
          <rPr>
            <b/>
            <sz val="8"/>
            <rFont val="Tahoma"/>
            <family val="0"/>
          </rPr>
          <t>arrey: transferred 9800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2038" authorId="0">
      <text>
        <r>
          <rPr>
            <b/>
            <sz val="8"/>
            <rFont val="Tahoma"/>
            <family val="0"/>
          </rPr>
          <t>arrey: transferred 21,000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39" authorId="0">
      <text>
        <r>
          <rPr>
            <b/>
            <sz val="8"/>
            <rFont val="Tahoma"/>
            <family val="0"/>
          </rPr>
          <t>arrey: transferred 54,900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2040" authorId="0">
      <text>
        <r>
          <rPr>
            <b/>
            <sz val="8"/>
            <rFont val="Tahoma"/>
            <family val="0"/>
          </rPr>
          <t>arrey: transferred 21,500 fcfa to i44 in bafoussam.</t>
        </r>
        <r>
          <rPr>
            <sz val="8"/>
            <rFont val="Tahoma"/>
            <family val="0"/>
          </rPr>
          <t xml:space="preserve">
</t>
        </r>
      </text>
    </comment>
    <comment ref="C2041" authorId="0">
      <text>
        <r>
          <rPr>
            <b/>
            <sz val="8"/>
            <rFont val="Tahoma"/>
            <family val="0"/>
          </rPr>
          <t>arrey: transferred 39,500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2042" authorId="0">
      <text>
        <r>
          <rPr>
            <b/>
            <sz val="8"/>
            <rFont val="Tahoma"/>
            <family val="0"/>
          </rPr>
          <t>arrey: transferred 8,500 fcfa to i35 in Djoum.</t>
        </r>
        <r>
          <rPr>
            <sz val="8"/>
            <rFont val="Tahoma"/>
            <family val="0"/>
          </rPr>
          <t xml:space="preserve">
</t>
        </r>
      </text>
    </comment>
    <comment ref="C2043" authorId="0">
      <text>
        <r>
          <rPr>
            <b/>
            <sz val="8"/>
            <rFont val="Tahoma"/>
            <family val="0"/>
          </rPr>
          <t>arrey: transferred 15,000 fcfa to i30 in Baham.</t>
        </r>
        <r>
          <rPr>
            <sz val="8"/>
            <rFont val="Tahoma"/>
            <family val="0"/>
          </rPr>
          <t xml:space="preserve">
</t>
        </r>
      </text>
    </comment>
    <comment ref="C2044" authorId="0">
      <text>
        <r>
          <rPr>
            <b/>
            <sz val="8"/>
            <rFont val="Tahoma"/>
            <family val="0"/>
          </rPr>
          <t>arrey: transferred 12,500 fcfa to Aime in Douala.</t>
        </r>
        <r>
          <rPr>
            <sz val="8"/>
            <rFont val="Tahoma"/>
            <family val="0"/>
          </rPr>
          <t xml:space="preserve">
</t>
        </r>
      </text>
    </comment>
    <comment ref="C2045" authorId="0">
      <text>
        <r>
          <rPr>
            <b/>
            <sz val="8"/>
            <rFont val="Tahoma"/>
            <family val="0"/>
          </rPr>
          <t>arrey: transferred 59,000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46" authorId="0">
      <text>
        <r>
          <rPr>
            <b/>
            <sz val="8"/>
            <rFont val="Tahoma"/>
            <family val="0"/>
          </rPr>
          <t>arrey: transferred 12,000 fcfa to i44 in Bafoussam.</t>
        </r>
        <r>
          <rPr>
            <sz val="8"/>
            <rFont val="Tahoma"/>
            <family val="0"/>
          </rPr>
          <t xml:space="preserve">
</t>
        </r>
      </text>
    </comment>
    <comment ref="C2047" authorId="0">
      <text>
        <r>
          <rPr>
            <b/>
            <sz val="8"/>
            <rFont val="Tahoma"/>
            <family val="0"/>
          </rPr>
          <t>arrey: transferred 8,500 fcfa to i30 in Douala.</t>
        </r>
        <r>
          <rPr>
            <sz val="8"/>
            <rFont val="Tahoma"/>
            <family val="0"/>
          </rPr>
          <t xml:space="preserve">
</t>
        </r>
      </text>
    </comment>
    <comment ref="C2049" authorId="0">
      <text>
        <r>
          <rPr>
            <b/>
            <sz val="8"/>
            <rFont val="Tahoma"/>
            <family val="0"/>
          </rPr>
          <t>arrey: transferred 12,000 fcfa to i30 in Douala.</t>
        </r>
        <r>
          <rPr>
            <sz val="8"/>
            <rFont val="Tahoma"/>
            <family val="0"/>
          </rPr>
          <t xml:space="preserve">
</t>
        </r>
      </text>
    </comment>
    <comment ref="C2050" authorId="0">
      <text>
        <r>
          <rPr>
            <b/>
            <sz val="8"/>
            <rFont val="Tahoma"/>
            <family val="0"/>
          </rPr>
          <t>arrey: transfered 8,500 fcaf to i39 in Abongmbang.</t>
        </r>
        <r>
          <rPr>
            <sz val="8"/>
            <rFont val="Tahoma"/>
            <family val="0"/>
          </rPr>
          <t xml:space="preserve">
</t>
        </r>
      </text>
    </comment>
    <comment ref="C2051" authorId="0">
      <text>
        <r>
          <rPr>
            <b/>
            <sz val="8"/>
            <rFont val="Tahoma"/>
            <family val="0"/>
          </rPr>
          <t>arrey: transferred 7,000 fcfa to i44 in Banyo.</t>
        </r>
        <r>
          <rPr>
            <sz val="8"/>
            <rFont val="Tahoma"/>
            <family val="0"/>
          </rPr>
          <t xml:space="preserve">
</t>
        </r>
      </text>
    </comment>
    <comment ref="C2052" authorId="0">
      <text>
        <r>
          <rPr>
            <b/>
            <sz val="8"/>
            <rFont val="Tahoma"/>
            <family val="0"/>
          </rPr>
          <t>arrey: transferred 12,000 fcfa to i44 in Bafoussam.</t>
        </r>
        <r>
          <rPr>
            <sz val="8"/>
            <rFont val="Tahoma"/>
            <family val="0"/>
          </rPr>
          <t xml:space="preserve">
</t>
        </r>
      </text>
    </comment>
    <comment ref="C2053" authorId="0">
      <text>
        <r>
          <rPr>
            <b/>
            <sz val="8"/>
            <rFont val="Tahoma"/>
            <family val="0"/>
          </rPr>
          <t>arrey: transferred 12,000 fcfa to i30 in Douala.</t>
        </r>
        <r>
          <rPr>
            <sz val="8"/>
            <rFont val="Tahoma"/>
            <family val="0"/>
          </rPr>
          <t xml:space="preserve">
</t>
        </r>
      </text>
    </comment>
    <comment ref="C2054" authorId="0">
      <text>
        <r>
          <rPr>
            <b/>
            <sz val="8"/>
            <rFont val="Tahoma"/>
            <family val="0"/>
          </rPr>
          <t>arrey: transferred 13,000 fcfa to i44 in Magba.</t>
        </r>
        <r>
          <rPr>
            <sz val="8"/>
            <rFont val="Tahoma"/>
            <family val="0"/>
          </rPr>
          <t xml:space="preserve">
</t>
        </r>
      </text>
    </comment>
    <comment ref="C2055" authorId="0">
      <text>
        <r>
          <rPr>
            <b/>
            <sz val="8"/>
            <rFont val="Tahoma"/>
            <family val="0"/>
          </rPr>
          <t>arrey: transferred 24,000 fcfa to i33 in Douala.</t>
        </r>
        <r>
          <rPr>
            <sz val="8"/>
            <rFont val="Tahoma"/>
            <family val="0"/>
          </rPr>
          <t xml:space="preserve">
</t>
        </r>
      </text>
    </comment>
    <comment ref="C2056" authorId="0">
      <text>
        <r>
          <rPr>
            <b/>
            <sz val="8"/>
            <rFont val="Tahoma"/>
            <family val="0"/>
          </rPr>
          <t>arrey: transferred 19,000 fcfa to i30 in Douala.</t>
        </r>
        <r>
          <rPr>
            <sz val="8"/>
            <rFont val="Tahoma"/>
            <family val="0"/>
          </rPr>
          <t xml:space="preserve">
</t>
        </r>
      </text>
    </comment>
    <comment ref="C2057" authorId="0">
      <text>
        <r>
          <rPr>
            <b/>
            <sz val="8"/>
            <rFont val="Tahoma"/>
            <family val="0"/>
          </rPr>
          <t>arrey: transferred 19,000 fcfa to i44 in Magba.</t>
        </r>
        <r>
          <rPr>
            <sz val="8"/>
            <rFont val="Tahoma"/>
            <family val="0"/>
          </rPr>
          <t xml:space="preserve">
</t>
        </r>
      </text>
    </comment>
    <comment ref="C2058" authorId="0">
      <text>
        <r>
          <rPr>
            <b/>
            <sz val="8"/>
            <rFont val="Tahoma"/>
            <family val="0"/>
          </rPr>
          <t>arrey: transferred 48,000 fcfa to i26 in Bamenda.</t>
        </r>
        <r>
          <rPr>
            <sz val="8"/>
            <rFont val="Tahoma"/>
            <family val="0"/>
          </rPr>
          <t xml:space="preserve">
</t>
        </r>
      </text>
    </comment>
    <comment ref="C2059" authorId="0">
      <text>
        <r>
          <rPr>
            <b/>
            <sz val="8"/>
            <rFont val="Tahoma"/>
            <family val="0"/>
          </rPr>
          <t>arrey: transferred 13,000 fcfa to i35 in Kumba.</t>
        </r>
        <r>
          <rPr>
            <sz val="8"/>
            <rFont val="Tahoma"/>
            <family val="0"/>
          </rPr>
          <t xml:space="preserve">
</t>
        </r>
      </text>
    </comment>
    <comment ref="C2060" authorId="0">
      <text>
        <r>
          <rPr>
            <b/>
            <sz val="8"/>
            <rFont val="Tahoma"/>
            <family val="0"/>
          </rPr>
          <t>arrey: transferred 20,000 fcfa to i30 in Baham.</t>
        </r>
        <r>
          <rPr>
            <sz val="8"/>
            <rFont val="Tahoma"/>
            <family val="0"/>
          </rPr>
          <t xml:space="preserve">
</t>
        </r>
      </text>
    </comment>
    <comment ref="C2061" authorId="0">
      <text>
        <r>
          <rPr>
            <b/>
            <sz val="8"/>
            <rFont val="Tahoma"/>
            <family val="0"/>
          </rPr>
          <t>arrey: transferred 15,000 fcfa to i44 in bafoussam.</t>
        </r>
        <r>
          <rPr>
            <sz val="8"/>
            <rFont val="Tahoma"/>
            <family val="0"/>
          </rPr>
          <t xml:space="preserve">
</t>
        </r>
      </text>
    </comment>
    <comment ref="C2062" authorId="0">
      <text>
        <r>
          <rPr>
            <b/>
            <sz val="8"/>
            <rFont val="Tahoma"/>
            <family val="0"/>
          </rPr>
          <t>arrey: transferred 50,000 fcfa to tambe kenneth in kumba.</t>
        </r>
        <r>
          <rPr>
            <sz val="8"/>
            <rFont val="Tahoma"/>
            <family val="0"/>
          </rPr>
          <t xml:space="preserve">
</t>
        </r>
      </text>
    </comment>
    <comment ref="C2066" authorId="0">
      <text>
        <r>
          <rPr>
            <b/>
            <sz val="8"/>
            <rFont val="Tahoma"/>
            <family val="0"/>
          </rPr>
          <t>arrey: the balance for security who guarded the office in offir's absence.</t>
        </r>
        <r>
          <rPr>
            <sz val="8"/>
            <rFont val="Tahoma"/>
            <family val="0"/>
          </rPr>
          <t xml:space="preserve">
</t>
        </r>
      </text>
    </comment>
    <comment ref="C2070" authorId="2">
      <text>
        <r>
          <rPr>
            <b/>
            <sz val="8"/>
            <rFont val="Tahoma"/>
            <family val="0"/>
          </rPr>
          <t>Emeline: paid 53.663 - 11.925 balance=41.738cfa</t>
        </r>
        <r>
          <rPr>
            <sz val="8"/>
            <rFont val="Tahoma"/>
            <family val="0"/>
          </rPr>
          <t xml:space="preserve">
</t>
        </r>
      </text>
    </comment>
    <comment ref="C2078" authorId="2">
      <text>
        <r>
          <rPr>
            <b/>
            <sz val="8"/>
            <rFont val="Tahoma"/>
            <family val="0"/>
          </rPr>
          <t>Emeline: penalty paid to  the national insurance fund for late deposit of monthly contribution for the period April 2007 to October 2008</t>
        </r>
      </text>
    </comment>
    <comment ref="C2087" authorId="2">
      <text>
        <r>
          <rPr>
            <b/>
            <sz val="8"/>
            <rFont val="Tahoma"/>
            <family val="0"/>
          </rPr>
          <t>Emeline: rent of 24/05/09 to 24/06/09 paid on the 12/06/09</t>
        </r>
        <r>
          <rPr>
            <sz val="8"/>
            <rFont val="Tahoma"/>
            <family val="0"/>
          </rPr>
          <t xml:space="preserve">
</t>
        </r>
      </text>
    </comment>
    <comment ref="C2048" authorId="0">
      <text>
        <r>
          <rPr>
            <b/>
            <sz val="8"/>
            <rFont val="Tahoma"/>
            <family val="0"/>
          </rPr>
          <t>i30: transferred 48,000 fcfa to arrey in Yaounde.</t>
        </r>
        <r>
          <rPr>
            <sz val="8"/>
            <rFont val="Tahoma"/>
            <family val="0"/>
          </rPr>
          <t xml:space="preserve">
</t>
        </r>
      </text>
    </comment>
    <comment ref="C101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B1798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100Batt/ 33.1 x 656=1.989cfa</t>
        </r>
      </text>
    </comment>
    <comment ref="B1799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100Batt/ 33.1 x 656=1.989cfa</t>
        </r>
      </text>
    </comment>
    <comment ref="B180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100Batt/ 33.1 x 656=1.989cfa</t>
        </r>
      </text>
    </comment>
    <comment ref="B1801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100Batt/ 33.1 x 656=1.989cfa</t>
        </r>
      </text>
    </comment>
    <comment ref="B180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100Batt/ 33.1 x 656=1.989cfa</t>
        </r>
      </text>
    </comment>
    <comment ref="C2014" authorId="6">
      <text>
        <r>
          <rPr>
            <b/>
            <sz val="8"/>
            <rFont val="Tahoma"/>
            <family val="0"/>
          </rPr>
          <t>anna: photocopy of the white man's burden (2), bottom billion (2) and africa works (1).</t>
        </r>
        <r>
          <rPr>
            <sz val="8"/>
            <rFont val="Tahoma"/>
            <family val="0"/>
          </rPr>
          <t xml:space="preserve">
</t>
        </r>
      </text>
    </comment>
    <comment ref="C2015" authorId="6">
      <text>
        <r>
          <rPr>
            <b/>
            <sz val="8"/>
            <rFont val="Tahoma"/>
            <family val="0"/>
          </rPr>
          <t>anna: binding of photocopy of the whiteman burden.</t>
        </r>
        <r>
          <rPr>
            <sz val="8"/>
            <rFont val="Tahoma"/>
            <family val="0"/>
          </rPr>
          <t xml:space="preserve">
</t>
        </r>
      </text>
    </comment>
    <comment ref="B1098" authorId="2">
      <text>
        <r>
          <rPr>
            <b/>
            <sz val="8"/>
            <rFont val="Tahoma"/>
            <family val="0"/>
          </rPr>
          <t>Ofir: 240 pounds x 710=170.400cfa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<sst xmlns="http://schemas.openxmlformats.org/spreadsheetml/2006/main" count="8701" uniqueCount="1158">
  <si>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</si>
  <si>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</si>
  <si>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</si>
  <si>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</si>
  <si>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</si>
  <si>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</si>
  <si>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</si>
  <si>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</si>
  <si>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</si>
  <si>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</si>
  <si>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</si>
  <si>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</si>
  <si>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</si>
  <si>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</si>
  <si>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</si>
  <si>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</si>
  <si>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</si>
  <si>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</si>
  <si>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27 inv, 8 Regions</t>
  </si>
  <si>
    <t>Operations</t>
  </si>
  <si>
    <t>legal</t>
  </si>
  <si>
    <t>Media</t>
  </si>
  <si>
    <t>Policy &amp; External Relations</t>
  </si>
  <si>
    <t>Management</t>
  </si>
  <si>
    <t>Coordination</t>
  </si>
  <si>
    <t xml:space="preserve">     </t>
  </si>
  <si>
    <t>Office</t>
  </si>
  <si>
    <t>total exp</t>
  </si>
  <si>
    <t>investigations</t>
  </si>
  <si>
    <t>Mission 1</t>
  </si>
  <si>
    <t>1-3/6/2009</t>
  </si>
  <si>
    <t>West</t>
  </si>
  <si>
    <t>Galim</t>
  </si>
  <si>
    <t>Leopard Skins</t>
  </si>
  <si>
    <t>i39</t>
  </si>
  <si>
    <t>1-phone-5</t>
  </si>
  <si>
    <t>1/6</t>
  </si>
  <si>
    <t>1-phone-24</t>
  </si>
  <si>
    <t>2/6</t>
  </si>
  <si>
    <t>Bafoussam-Buda</t>
  </si>
  <si>
    <t>Traveling expenses</t>
  </si>
  <si>
    <t>1-i39-r</t>
  </si>
  <si>
    <t>Buda-Galim</t>
  </si>
  <si>
    <t>Galim-Buda</t>
  </si>
  <si>
    <t>3/6</t>
  </si>
  <si>
    <t>Buda-Bafoussam</t>
  </si>
  <si>
    <t>inter-City transport</t>
  </si>
  <si>
    <t>Transport</t>
  </si>
  <si>
    <t>Local transport</t>
  </si>
  <si>
    <t>Lodging</t>
  </si>
  <si>
    <t>1-i39-1</t>
  </si>
  <si>
    <t>Feeding</t>
  </si>
  <si>
    <t>Drinks with informer</t>
  </si>
  <si>
    <t>Trust building</t>
  </si>
  <si>
    <t>Postage</t>
  </si>
  <si>
    <t>1-i39-2</t>
  </si>
  <si>
    <t>4/6</t>
  </si>
  <si>
    <t>Mission 2</t>
  </si>
  <si>
    <t>1-5/6/2009</t>
  </si>
  <si>
    <t>Center</t>
  </si>
  <si>
    <t>Ngoro</t>
  </si>
  <si>
    <t>Apes</t>
  </si>
  <si>
    <t>i33</t>
  </si>
  <si>
    <t>2-phone-2</t>
  </si>
  <si>
    <t>2-phone-51</t>
  </si>
  <si>
    <t>Yaounde-Bafia</t>
  </si>
  <si>
    <t>2-i33-1</t>
  </si>
  <si>
    <t>Bafia-Ngoro</t>
  </si>
  <si>
    <t>2-i33-2</t>
  </si>
  <si>
    <t>Ngoro-Egona</t>
  </si>
  <si>
    <t>2-i33-r</t>
  </si>
  <si>
    <t>Egona-Ngoro</t>
  </si>
  <si>
    <t>Ngoro-Bafia</t>
  </si>
  <si>
    <t>2-i33-5</t>
  </si>
  <si>
    <t>Bafia-Yaounde</t>
  </si>
  <si>
    <t>2-i33-3</t>
  </si>
  <si>
    <t>x36 Photocopies</t>
  </si>
  <si>
    <t>2-i33-4</t>
  </si>
  <si>
    <t>5/6</t>
  </si>
  <si>
    <t>Mission 3</t>
  </si>
  <si>
    <t>2-4/6/2009</t>
  </si>
  <si>
    <t xml:space="preserve">Littoral </t>
  </si>
  <si>
    <t>Douala</t>
  </si>
  <si>
    <t>Protected Species</t>
  </si>
  <si>
    <t>i26</t>
  </si>
  <si>
    <t>3-phone-33-34</t>
  </si>
  <si>
    <t>3-phone-53</t>
  </si>
  <si>
    <t>3-phone-55-56</t>
  </si>
  <si>
    <t>3-phone-97-98</t>
  </si>
  <si>
    <t xml:space="preserve"> </t>
  </si>
  <si>
    <t>Yaounde-Douala</t>
  </si>
  <si>
    <t xml:space="preserve"> Investigations</t>
  </si>
  <si>
    <t>Traveling Expenses</t>
  </si>
  <si>
    <t>3-i26-1</t>
  </si>
  <si>
    <t>02/6</t>
  </si>
  <si>
    <t>Douala-Yaounde</t>
  </si>
  <si>
    <t>3-i26-3</t>
  </si>
  <si>
    <t>04/6</t>
  </si>
  <si>
    <t>Local Transport</t>
  </si>
  <si>
    <t>3-i26-r</t>
  </si>
  <si>
    <t>03/6</t>
  </si>
  <si>
    <t>3-i26-02</t>
  </si>
  <si>
    <t>02/06</t>
  </si>
  <si>
    <t>03/06</t>
  </si>
  <si>
    <t>Drink with Informer</t>
  </si>
  <si>
    <t>Trust Building</t>
  </si>
  <si>
    <t>Mission 4</t>
  </si>
  <si>
    <t>1-8/6/2009</t>
  </si>
  <si>
    <t>Pongo Songo</t>
  </si>
  <si>
    <t>i35</t>
  </si>
  <si>
    <t>4-phone-4</t>
  </si>
  <si>
    <t>4-phone-30</t>
  </si>
  <si>
    <t>4-phone-47</t>
  </si>
  <si>
    <t>4-phone-133</t>
  </si>
  <si>
    <t>8/6</t>
  </si>
  <si>
    <t>4-i35-1</t>
  </si>
  <si>
    <t>Douala-Mouako</t>
  </si>
  <si>
    <t>4-i35-3</t>
  </si>
  <si>
    <t>Mouako-Pongo Songo</t>
  </si>
  <si>
    <t>4-i35-r</t>
  </si>
  <si>
    <t>Pongosongo-Marienberg</t>
  </si>
  <si>
    <t>Marienberg-Edea</t>
  </si>
  <si>
    <t>Edea-Marienburg</t>
  </si>
  <si>
    <t>Edea-Yaounde</t>
  </si>
  <si>
    <t>4-i35-4</t>
  </si>
  <si>
    <t>Mission 5</t>
  </si>
  <si>
    <t>South West</t>
  </si>
  <si>
    <t>Mamfe</t>
  </si>
  <si>
    <t>Ivory</t>
  </si>
  <si>
    <t>i30</t>
  </si>
  <si>
    <t>5-phone-13</t>
  </si>
  <si>
    <t>5-phone-22</t>
  </si>
  <si>
    <t>5-phone-44</t>
  </si>
  <si>
    <t>5-phone-78</t>
  </si>
  <si>
    <t>5-phone-103</t>
  </si>
  <si>
    <t>Doaula-Kumba</t>
  </si>
  <si>
    <t>5-i30-2</t>
  </si>
  <si>
    <t>Kumba-Mamfe</t>
  </si>
  <si>
    <t>5-i30-3</t>
  </si>
  <si>
    <t>Mamfe-Okoyong</t>
  </si>
  <si>
    <t>5-i30-r</t>
  </si>
  <si>
    <t>Okoyong-mamfe</t>
  </si>
  <si>
    <t>mamfe-ossing</t>
  </si>
  <si>
    <t>Ossing-mamfe</t>
  </si>
  <si>
    <t>mamfe-Kumba</t>
  </si>
  <si>
    <t>5-i30-5</t>
  </si>
  <si>
    <t>Kumba-Douala</t>
  </si>
  <si>
    <t>Douala-Batie</t>
  </si>
  <si>
    <t>5-i30-6</t>
  </si>
  <si>
    <t>5-i30-4</t>
  </si>
  <si>
    <t>Mission 6</t>
  </si>
  <si>
    <t>1-30/6/2009</t>
  </si>
  <si>
    <t>Yaounde</t>
  </si>
  <si>
    <t>Internet Fraud</t>
  </si>
  <si>
    <t>6-phone-18-19</t>
  </si>
  <si>
    <t>6-phone-114-115</t>
  </si>
  <si>
    <t>6-phone-119</t>
  </si>
  <si>
    <t>6/6</t>
  </si>
  <si>
    <t>6-phone-123</t>
  </si>
  <si>
    <t>7/6</t>
  </si>
  <si>
    <t>6-phone-134</t>
  </si>
  <si>
    <t>6-phone-142</t>
  </si>
  <si>
    <t>9/6</t>
  </si>
  <si>
    <t>6-phone-215-216</t>
  </si>
  <si>
    <t>15/6</t>
  </si>
  <si>
    <t>6-phone-240-241</t>
  </si>
  <si>
    <t>16/6</t>
  </si>
  <si>
    <t>6-phone-250-252</t>
  </si>
  <si>
    <t>17/6</t>
  </si>
  <si>
    <t>6-phone-258-259</t>
  </si>
  <si>
    <t>18/6</t>
  </si>
  <si>
    <t>6-phone-264</t>
  </si>
  <si>
    <t>19/6</t>
  </si>
  <si>
    <t>6-phone-274</t>
  </si>
  <si>
    <t>20/6</t>
  </si>
  <si>
    <t>6-phone-279</t>
  </si>
  <si>
    <t>21/6</t>
  </si>
  <si>
    <t>I26</t>
  </si>
  <si>
    <t>6-phone-303-305</t>
  </si>
  <si>
    <t>22/6</t>
  </si>
  <si>
    <t>6-phone-323-326</t>
  </si>
  <si>
    <t>23/6</t>
  </si>
  <si>
    <t>6-phone-410-411</t>
  </si>
  <si>
    <t>29/6</t>
  </si>
  <si>
    <t>6-phone-428</t>
  </si>
  <si>
    <t>30/6</t>
  </si>
  <si>
    <t>6-i26-r</t>
  </si>
  <si>
    <t>01/06</t>
  </si>
  <si>
    <t>05/06</t>
  </si>
  <si>
    <t>06/06</t>
  </si>
  <si>
    <t>08/06</t>
  </si>
  <si>
    <t>09/06</t>
  </si>
  <si>
    <t>15/06</t>
  </si>
  <si>
    <t>16/06</t>
  </si>
  <si>
    <t>17/06</t>
  </si>
  <si>
    <t>18/06</t>
  </si>
  <si>
    <t>19/06</t>
  </si>
  <si>
    <t>20/06</t>
  </si>
  <si>
    <t>22/06</t>
  </si>
  <si>
    <t>23/06</t>
  </si>
  <si>
    <t>24/06</t>
  </si>
  <si>
    <t>29/06</t>
  </si>
  <si>
    <t>30/06</t>
  </si>
  <si>
    <t>x80 photocopies</t>
  </si>
  <si>
    <t>6-i26-12</t>
  </si>
  <si>
    <t>Mission 7</t>
  </si>
  <si>
    <t>1-10/6/2009</t>
  </si>
  <si>
    <t>Santchou</t>
  </si>
  <si>
    <t>i44</t>
  </si>
  <si>
    <t>7-phone-3</t>
  </si>
  <si>
    <t>7-phone-83</t>
  </si>
  <si>
    <t>7-phone-110</t>
  </si>
  <si>
    <t>Phone</t>
  </si>
  <si>
    <t>Communication</t>
  </si>
  <si>
    <t>7-i44-r</t>
  </si>
  <si>
    <t>Bafoussam-Santchou</t>
  </si>
  <si>
    <t>Santchou-Bafoussam</t>
  </si>
  <si>
    <t>7-i44-1</t>
  </si>
  <si>
    <t>7-i44-2</t>
  </si>
  <si>
    <t>10/6</t>
  </si>
  <si>
    <t>Mission 8</t>
  </si>
  <si>
    <t>6-16/6/2009</t>
  </si>
  <si>
    <t>Bafoussam</t>
  </si>
  <si>
    <t>8-phone-122</t>
  </si>
  <si>
    <t>Julius</t>
  </si>
  <si>
    <t>8-phone-130</t>
  </si>
  <si>
    <t>8-phone-139-140</t>
  </si>
  <si>
    <t>13-phone-237-239</t>
  </si>
  <si>
    <t>Batie-Bafoussam</t>
  </si>
  <si>
    <t>8-i30-r</t>
  </si>
  <si>
    <t>Bafoussam-Batie</t>
  </si>
  <si>
    <t>Hired taxi</t>
  </si>
  <si>
    <t>8-julius-9</t>
  </si>
  <si>
    <t>8-julius-r</t>
  </si>
  <si>
    <t>Hired bike</t>
  </si>
  <si>
    <t>Bonus</t>
  </si>
  <si>
    <t>8-julius-10-12</t>
  </si>
  <si>
    <t>x1 Undercover</t>
  </si>
  <si>
    <t>8-julius-13</t>
  </si>
  <si>
    <t>8-julius-14</t>
  </si>
  <si>
    <t>Mission 9</t>
  </si>
  <si>
    <t>8-11/6/2009</t>
  </si>
  <si>
    <t>14-phone-143</t>
  </si>
  <si>
    <t>13-phone-160</t>
  </si>
  <si>
    <t>11/6</t>
  </si>
  <si>
    <t>9-i35-r</t>
  </si>
  <si>
    <t>13-i35-r</t>
  </si>
  <si>
    <t>Mission 10</t>
  </si>
  <si>
    <t>10-13/6/2009</t>
  </si>
  <si>
    <t>Kumba</t>
  </si>
  <si>
    <t>10-phone-153</t>
  </si>
  <si>
    <t>10-phone-170-172</t>
  </si>
  <si>
    <t>10-phone-181</t>
  </si>
  <si>
    <t>12/6</t>
  </si>
  <si>
    <t>x6 Hrs Internet</t>
  </si>
  <si>
    <t>10-i26-r</t>
  </si>
  <si>
    <t>10-i26-07</t>
  </si>
  <si>
    <t>x3 Hrs Internet</t>
  </si>
  <si>
    <t>Internet</t>
  </si>
  <si>
    <t>Yaounde-Mutengene</t>
  </si>
  <si>
    <t>10-i26-04</t>
  </si>
  <si>
    <t>Buea-Muyuka</t>
  </si>
  <si>
    <t>10-i26-08</t>
  </si>
  <si>
    <t>Muyuka-Kumba</t>
  </si>
  <si>
    <t>Kumba-Buea</t>
  </si>
  <si>
    <t>Buea-Limbe</t>
  </si>
  <si>
    <t>Limbe-Idenau</t>
  </si>
  <si>
    <t>Idenau-Limbe</t>
  </si>
  <si>
    <t>Limbe-Yaounde</t>
  </si>
  <si>
    <t>10-i26-11</t>
  </si>
  <si>
    <t>13/6</t>
  </si>
  <si>
    <t>10-i26-06</t>
  </si>
  <si>
    <t>10-i26-05</t>
  </si>
  <si>
    <t>10/06</t>
  </si>
  <si>
    <t>11/06</t>
  </si>
  <si>
    <t>10-i26-10</t>
  </si>
  <si>
    <t>12/06</t>
  </si>
  <si>
    <t>External Assistance</t>
  </si>
  <si>
    <t>10-i26-09</t>
  </si>
  <si>
    <t>Mission 11</t>
  </si>
  <si>
    <t>11-13/6/2009</t>
  </si>
  <si>
    <t>11-phone-157</t>
  </si>
  <si>
    <t>11-phone-183</t>
  </si>
  <si>
    <t>Ngoro-Masas</t>
  </si>
  <si>
    <t>11-i33-r</t>
  </si>
  <si>
    <t>Masasa-Ngoro</t>
  </si>
  <si>
    <t>11-i33-6</t>
  </si>
  <si>
    <t>11-i33-9</t>
  </si>
  <si>
    <t>Trust builbing</t>
  </si>
  <si>
    <t>Mission 12</t>
  </si>
  <si>
    <t>10-14/6/2009</t>
  </si>
  <si>
    <t>Makenene</t>
  </si>
  <si>
    <t>12-phone-149</t>
  </si>
  <si>
    <t>12-phone-161</t>
  </si>
  <si>
    <t>12-phone-190</t>
  </si>
  <si>
    <t>12-phone-197</t>
  </si>
  <si>
    <t>12-phone-200</t>
  </si>
  <si>
    <t>14/6</t>
  </si>
  <si>
    <t>Bafoussam-Makenene</t>
  </si>
  <si>
    <t>12-i44-r</t>
  </si>
  <si>
    <t>Makanen-Bafoussam</t>
  </si>
  <si>
    <t>12-i44-3</t>
  </si>
  <si>
    <t>Mission 13</t>
  </si>
  <si>
    <t>12-16/6/2009</t>
  </si>
  <si>
    <t xml:space="preserve">South  </t>
  </si>
  <si>
    <t>Djoum</t>
  </si>
  <si>
    <t>13-phone-184</t>
  </si>
  <si>
    <t>13-phone-209</t>
  </si>
  <si>
    <t>13-phone-210</t>
  </si>
  <si>
    <t>13-phone-232</t>
  </si>
  <si>
    <t>Sim Card</t>
  </si>
  <si>
    <t>Yaounde-Ebolowa</t>
  </si>
  <si>
    <t>13-i35-5</t>
  </si>
  <si>
    <t>Ebolowa-Sangmalema</t>
  </si>
  <si>
    <t>13-i35-6</t>
  </si>
  <si>
    <t>sangmalema-Djoum</t>
  </si>
  <si>
    <t>13-i35-7</t>
  </si>
  <si>
    <t>Djoum-Oding</t>
  </si>
  <si>
    <t>Oding-Djoum</t>
  </si>
  <si>
    <t>Djoum-Baka</t>
  </si>
  <si>
    <t>Baka-Djoum</t>
  </si>
  <si>
    <t>Djoum-Sangmalema</t>
  </si>
  <si>
    <t>13-i35-9</t>
  </si>
  <si>
    <t>Sangmalema-Yaounde</t>
  </si>
  <si>
    <t>13-i35-10</t>
  </si>
  <si>
    <t>Mission 14</t>
  </si>
  <si>
    <t>9-12/6/2009</t>
  </si>
  <si>
    <t>14-phone-144</t>
  </si>
  <si>
    <t>14-phone-150</t>
  </si>
  <si>
    <t>14-phone-166</t>
  </si>
  <si>
    <t>14-phone-173</t>
  </si>
  <si>
    <t>14-phone-192</t>
  </si>
  <si>
    <t>14-phone-193</t>
  </si>
  <si>
    <t>14-i30-r</t>
  </si>
  <si>
    <t>Mission 15</t>
  </si>
  <si>
    <t>15-29/6/2009</t>
  </si>
  <si>
    <t>East</t>
  </si>
  <si>
    <t>Abongmbang</t>
  </si>
  <si>
    <t>15-phone-207</t>
  </si>
  <si>
    <t>15-phone-233</t>
  </si>
  <si>
    <t>15-phone-340</t>
  </si>
  <si>
    <t>24/6</t>
  </si>
  <si>
    <t>15-phone-401</t>
  </si>
  <si>
    <t>15-phone-416</t>
  </si>
  <si>
    <t>Bafoussam-yaounde</t>
  </si>
  <si>
    <t>15-i39-4</t>
  </si>
  <si>
    <t>Yaounde-Abongmabng</t>
  </si>
  <si>
    <t>15-i39-3</t>
  </si>
  <si>
    <t>Abongmbang-Mindourou</t>
  </si>
  <si>
    <t>15-i39-6</t>
  </si>
  <si>
    <t>Mindourou-Abongmbang</t>
  </si>
  <si>
    <t>15-i39-7</t>
  </si>
  <si>
    <t>Abongmbang-Bonando</t>
  </si>
  <si>
    <t>15-i39-r</t>
  </si>
  <si>
    <t>Bonando-Abongmbang</t>
  </si>
  <si>
    <t>Abongmbang-Yaounde</t>
  </si>
  <si>
    <t>15-i39-8</t>
  </si>
  <si>
    <t>Yaounde-Bafoussam</t>
  </si>
  <si>
    <t>15-i39-5</t>
  </si>
  <si>
    <t>Mission 16</t>
  </si>
  <si>
    <t>15-19/6/2009</t>
  </si>
  <si>
    <t>Littoral</t>
  </si>
  <si>
    <t>Abumbi</t>
  </si>
  <si>
    <t>16-phone-208</t>
  </si>
  <si>
    <t>16-phone-211</t>
  </si>
  <si>
    <t>16-phone-224</t>
  </si>
  <si>
    <t>Batie-Douala</t>
  </si>
  <si>
    <t>16-i30-7</t>
  </si>
  <si>
    <t>Douala-Tiko</t>
  </si>
  <si>
    <t>16-i30-r</t>
  </si>
  <si>
    <t>Tiko-Douala</t>
  </si>
  <si>
    <t>Douala-Yassa</t>
  </si>
  <si>
    <t>Yassa-douala</t>
  </si>
  <si>
    <t>Douala-Susa</t>
  </si>
  <si>
    <t>Susa-Douala</t>
  </si>
  <si>
    <t>16-i30-9</t>
  </si>
  <si>
    <t>16-i30-8</t>
  </si>
  <si>
    <t>Transfer fees</t>
  </si>
  <si>
    <t>Express Union</t>
  </si>
  <si>
    <t>16-i30-14</t>
  </si>
  <si>
    <t>16-i30-15</t>
  </si>
  <si>
    <t>Mission 17</t>
  </si>
  <si>
    <t>17/6/2009</t>
  </si>
  <si>
    <t>17-i33-r</t>
  </si>
  <si>
    <t>Mission 18</t>
  </si>
  <si>
    <t>17-19/6/2009</t>
  </si>
  <si>
    <t>Adamawa</t>
  </si>
  <si>
    <t>Banyo</t>
  </si>
  <si>
    <t>Lion Skins</t>
  </si>
  <si>
    <t>21-phone-247</t>
  </si>
  <si>
    <t>Banyo-Bafoussam</t>
  </si>
  <si>
    <t>18-i44-7</t>
  </si>
  <si>
    <t>18-i44-r</t>
  </si>
  <si>
    <t>Mission 19</t>
  </si>
  <si>
    <t>21-24/6/2009</t>
  </si>
  <si>
    <t>19-phone-286</t>
  </si>
  <si>
    <t>I33</t>
  </si>
  <si>
    <t>19-phone-289</t>
  </si>
  <si>
    <t>19-phone-311</t>
  </si>
  <si>
    <t>19-phone-319</t>
  </si>
  <si>
    <t>19-i33-10</t>
  </si>
  <si>
    <t>19-i33-11</t>
  </si>
  <si>
    <t>19-i33-r</t>
  </si>
  <si>
    <t>19-i33-12</t>
  </si>
  <si>
    <t>Mission 20</t>
  </si>
  <si>
    <t>20-phone-283</t>
  </si>
  <si>
    <t>20-phone-284</t>
  </si>
  <si>
    <t>20-phone-320</t>
  </si>
  <si>
    <t>20-phone-339</t>
  </si>
  <si>
    <t>20-i30-11</t>
  </si>
  <si>
    <t>20-i30-10</t>
  </si>
  <si>
    <t>20-i30-r</t>
  </si>
  <si>
    <t>20-i30-12</t>
  </si>
  <si>
    <t>Mission 21</t>
  </si>
  <si>
    <t>22-25/6/2009</t>
  </si>
  <si>
    <t>Magba</t>
  </si>
  <si>
    <t>Elephant Tail</t>
  </si>
  <si>
    <t>I44</t>
  </si>
  <si>
    <t>22-phone-291</t>
  </si>
  <si>
    <t>22-phone-315</t>
  </si>
  <si>
    <t>22-phone-330</t>
  </si>
  <si>
    <t>22-phone-341</t>
  </si>
  <si>
    <t>25/6</t>
  </si>
  <si>
    <t>Bafoussam-Magba</t>
  </si>
  <si>
    <t>21-i44-6</t>
  </si>
  <si>
    <t>Magba-Ntaba</t>
  </si>
  <si>
    <t>21-i44-r</t>
  </si>
  <si>
    <t>Ntaba-Kurt</t>
  </si>
  <si>
    <t>Kurt-Ntaba</t>
  </si>
  <si>
    <t>Ntaba-Magba</t>
  </si>
  <si>
    <t>Magba-Bafoussam</t>
  </si>
  <si>
    <t>Mission 22</t>
  </si>
  <si>
    <t>29-30/6/2009</t>
  </si>
  <si>
    <t>Balengou</t>
  </si>
  <si>
    <t>28-phone-397</t>
  </si>
  <si>
    <t>28-phone-426</t>
  </si>
  <si>
    <t>Bafoussam-Bazou</t>
  </si>
  <si>
    <t>22-i44-r</t>
  </si>
  <si>
    <t>Bazou-Balengou</t>
  </si>
  <si>
    <t>balengou-Bazou</t>
  </si>
  <si>
    <t>Balengou-Bazou</t>
  </si>
  <si>
    <t>Bazou-Bafoussam</t>
  </si>
  <si>
    <t>Mission 23</t>
  </si>
  <si>
    <t>24-28/6/2009</t>
  </si>
  <si>
    <t>Nguti</t>
  </si>
  <si>
    <t>23-phone-350</t>
  </si>
  <si>
    <t>23-phone-371</t>
  </si>
  <si>
    <t>26/6</t>
  </si>
  <si>
    <t>23-phone-380</t>
  </si>
  <si>
    <t>27/6</t>
  </si>
  <si>
    <t>23-phone-425</t>
  </si>
  <si>
    <t>Yaounde-Kumba</t>
  </si>
  <si>
    <t>23-i35-11</t>
  </si>
  <si>
    <t>Kumba-Nguti</t>
  </si>
  <si>
    <t>23-i35-13</t>
  </si>
  <si>
    <t>Nguti-Mboka</t>
  </si>
  <si>
    <t>23-i35-r</t>
  </si>
  <si>
    <t>Mboka-Nguti</t>
  </si>
  <si>
    <t>Nguti-Manyenem</t>
  </si>
  <si>
    <t>manyemen-Nguti</t>
  </si>
  <si>
    <t>Kumba-Yaounde</t>
  </si>
  <si>
    <t>23-i35-14</t>
  </si>
  <si>
    <t>28/6</t>
  </si>
  <si>
    <t>Mission 24</t>
  </si>
  <si>
    <t>North West</t>
  </si>
  <si>
    <t>Bamenda</t>
  </si>
  <si>
    <t>24-phone-328</t>
  </si>
  <si>
    <t>Larry</t>
  </si>
  <si>
    <t>24-phone-354</t>
  </si>
  <si>
    <t>24-phone-355-356</t>
  </si>
  <si>
    <t>24-phone-374-376</t>
  </si>
  <si>
    <t>24-phone-378</t>
  </si>
  <si>
    <t>24-phone-386</t>
  </si>
  <si>
    <t>24-i26-16</t>
  </si>
  <si>
    <t>x5 Hrs Internet</t>
  </si>
  <si>
    <t>24-i26-r</t>
  </si>
  <si>
    <t>Yaounde-Bamenda</t>
  </si>
  <si>
    <t>Travelling Expenses</t>
  </si>
  <si>
    <t>24-i26-13</t>
  </si>
  <si>
    <t>Bamenda-Yaounde</t>
  </si>
  <si>
    <t>24-i26-22</t>
  </si>
  <si>
    <t>inter - city transport</t>
  </si>
  <si>
    <t>24-i26-15</t>
  </si>
  <si>
    <t>Special taxi</t>
  </si>
  <si>
    <t>24-i26-14</t>
  </si>
  <si>
    <t>24-i26-17</t>
  </si>
  <si>
    <t>24-i26-18</t>
  </si>
  <si>
    <t>24-i26-19</t>
  </si>
  <si>
    <t>24-i26-20</t>
  </si>
  <si>
    <t>24-i26-21</t>
  </si>
  <si>
    <t>Mission 25</t>
  </si>
  <si>
    <t>28-30/6/2009</t>
  </si>
  <si>
    <t>Baligam</t>
  </si>
  <si>
    <t>25-phone-395</t>
  </si>
  <si>
    <t>25-phone-400</t>
  </si>
  <si>
    <t>25-phone-419</t>
  </si>
  <si>
    <t>25-i30-r</t>
  </si>
  <si>
    <t>Bafoussam-santa</t>
  </si>
  <si>
    <t>Santa-Baligam</t>
  </si>
  <si>
    <t>Baligam-Santa</t>
  </si>
  <si>
    <t>Santa-Bafoussam</t>
  </si>
  <si>
    <t>25-i30-13</t>
  </si>
  <si>
    <t>Mission 26</t>
  </si>
  <si>
    <t>22-30/6/2009</t>
  </si>
  <si>
    <t>26-phone-313</t>
  </si>
  <si>
    <t>26-i35-r</t>
  </si>
  <si>
    <t>Mission 27</t>
  </si>
  <si>
    <t>Bazou</t>
  </si>
  <si>
    <t>27-phone-391</t>
  </si>
  <si>
    <t>27-phone-404</t>
  </si>
  <si>
    <t>27-phone-427</t>
  </si>
  <si>
    <t>Yaounde-Bagante</t>
  </si>
  <si>
    <t>27-i33-13</t>
  </si>
  <si>
    <t>Bagante-Bazou</t>
  </si>
  <si>
    <t>27-i33-r</t>
  </si>
  <si>
    <t>Bazou-Bagante</t>
  </si>
  <si>
    <t>Bagante-Yaounde</t>
  </si>
  <si>
    <t>27-i33-14</t>
  </si>
  <si>
    <t>Shirt</t>
  </si>
  <si>
    <t>Equipment</t>
  </si>
  <si>
    <t>2 Operations against 7 dealers</t>
  </si>
  <si>
    <t>follow up 24 cases 6 locked subjects</t>
  </si>
  <si>
    <t xml:space="preserve">14 media pieces </t>
  </si>
  <si>
    <t>bank file</t>
  </si>
  <si>
    <t>CNPS</t>
  </si>
  <si>
    <t>personnel</t>
  </si>
  <si>
    <t>operations</t>
  </si>
  <si>
    <t>Mission 28</t>
  </si>
  <si>
    <t>Foumban</t>
  </si>
  <si>
    <t>Baboons</t>
  </si>
  <si>
    <t>28-phone-6</t>
  </si>
  <si>
    <t>28-phone-23</t>
  </si>
  <si>
    <t>28-phone-45</t>
  </si>
  <si>
    <t>28-phone-84</t>
  </si>
  <si>
    <t>28-phone-102</t>
  </si>
  <si>
    <t>Bssam-Foumban-Bssam</t>
  </si>
  <si>
    <t>28-julius-1</t>
  </si>
  <si>
    <t>julius</t>
  </si>
  <si>
    <t>Bafsam-Yde-Bafsam</t>
  </si>
  <si>
    <t>travelling expenses</t>
  </si>
  <si>
    <t>aim-4</t>
  </si>
  <si>
    <t>aimé</t>
  </si>
  <si>
    <t>28-julius-r</t>
  </si>
  <si>
    <t>feeding</t>
  </si>
  <si>
    <t>aim-r</t>
  </si>
  <si>
    <t>x4 Police</t>
  </si>
  <si>
    <t>28-julius-2-5</t>
  </si>
  <si>
    <t>28-julius-6</t>
  </si>
  <si>
    <t>x1 MINFOF</t>
  </si>
  <si>
    <t>28-julius-7</t>
  </si>
  <si>
    <t>media</t>
  </si>
  <si>
    <t>Pictures</t>
  </si>
  <si>
    <t>Legal</t>
  </si>
  <si>
    <t>Alain</t>
  </si>
  <si>
    <t>phone-11</t>
  </si>
  <si>
    <t>phone-37-38</t>
  </si>
  <si>
    <t>phone-65-67</t>
  </si>
  <si>
    <t>phone-87-88</t>
  </si>
  <si>
    <t>phone-100</t>
  </si>
  <si>
    <t>phone-121</t>
  </si>
  <si>
    <t>phone-129</t>
  </si>
  <si>
    <t>phone-147-148</t>
  </si>
  <si>
    <t>phone-152</t>
  </si>
  <si>
    <t>phone-174-176</t>
  </si>
  <si>
    <t>phone-194-195</t>
  </si>
  <si>
    <t>phone-196</t>
  </si>
  <si>
    <t>phone-212-214</t>
  </si>
  <si>
    <t>phone-235-236</t>
  </si>
  <si>
    <t>phone-245</t>
  </si>
  <si>
    <t>phone-260-262</t>
  </si>
  <si>
    <t>phone-265-366</t>
  </si>
  <si>
    <t>phone-277-278</t>
  </si>
  <si>
    <t>phone-281-282</t>
  </si>
  <si>
    <t>phone-301-302</t>
  </si>
  <si>
    <t>phone-321-322</t>
  </si>
  <si>
    <t>phone-338</t>
  </si>
  <si>
    <t>phone-357-260</t>
  </si>
  <si>
    <t>phone-365</t>
  </si>
  <si>
    <t>phone-377</t>
  </si>
  <si>
    <t>phone-394</t>
  </si>
  <si>
    <t>phone-414-415</t>
  </si>
  <si>
    <t>phone-418</t>
  </si>
  <si>
    <t>Aime</t>
  </si>
  <si>
    <t>phone-8</t>
  </si>
  <si>
    <t>phone-29</t>
  </si>
  <si>
    <t>phone-46</t>
  </si>
  <si>
    <t>phone-91-93</t>
  </si>
  <si>
    <t>phone-112-113</t>
  </si>
  <si>
    <t>phone-135</t>
  </si>
  <si>
    <t>phone-163</t>
  </si>
  <si>
    <t>phone-188</t>
  </si>
  <si>
    <t>phone-199</t>
  </si>
  <si>
    <t>phone-216-217</t>
  </si>
  <si>
    <t>phone-230</t>
  </si>
  <si>
    <t>phone-270</t>
  </si>
  <si>
    <t>phone-292</t>
  </si>
  <si>
    <t>phone-312</t>
  </si>
  <si>
    <t>phone-331</t>
  </si>
  <si>
    <t>phone-335</t>
  </si>
  <si>
    <t>phone-345</t>
  </si>
  <si>
    <t>phone-370</t>
  </si>
  <si>
    <t>phone-382</t>
  </si>
  <si>
    <t>phone-390</t>
  </si>
  <si>
    <t>phone-405</t>
  </si>
  <si>
    <t>phone-429</t>
  </si>
  <si>
    <t>Felix</t>
  </si>
  <si>
    <t>phone-7</t>
  </si>
  <si>
    <t>phone-28</t>
  </si>
  <si>
    <t>phone-48</t>
  </si>
  <si>
    <t>phone-82</t>
  </si>
  <si>
    <t>phone-107</t>
  </si>
  <si>
    <t>phone-136</t>
  </si>
  <si>
    <t>phone-167</t>
  </si>
  <si>
    <t>phone-182</t>
  </si>
  <si>
    <t>phone-204</t>
  </si>
  <si>
    <t>phone-231</t>
  </si>
  <si>
    <t>phone-268</t>
  </si>
  <si>
    <t>phone-290</t>
  </si>
  <si>
    <t>phone-307</t>
  </si>
  <si>
    <t>phone-332</t>
  </si>
  <si>
    <t>phone-344</t>
  </si>
  <si>
    <t>phone-369</t>
  </si>
  <si>
    <t>phone-380</t>
  </si>
  <si>
    <t>phone-387</t>
  </si>
  <si>
    <t>phone-402</t>
  </si>
  <si>
    <t>phone-430</t>
  </si>
  <si>
    <t>Josias</t>
  </si>
  <si>
    <t>phone-12</t>
  </si>
  <si>
    <t>phone-26</t>
  </si>
  <si>
    <t>phone-57</t>
  </si>
  <si>
    <t>phone-74</t>
  </si>
  <si>
    <t>phone-111</t>
  </si>
  <si>
    <t>phone-126</t>
  </si>
  <si>
    <t>phone-154</t>
  </si>
  <si>
    <t>phone-164</t>
  </si>
  <si>
    <t>phone-179</t>
  </si>
  <si>
    <t>phone-198</t>
  </si>
  <si>
    <t>phone-220-222</t>
  </si>
  <si>
    <t>phone-242-244</t>
  </si>
  <si>
    <t>phone-248</t>
  </si>
  <si>
    <t>phone-271</t>
  </si>
  <si>
    <t>phone-296</t>
  </si>
  <si>
    <t>phone-308</t>
  </si>
  <si>
    <t>phone-333</t>
  </si>
  <si>
    <t>phone-349</t>
  </si>
  <si>
    <t>phone-368</t>
  </si>
  <si>
    <t>phone-389</t>
  </si>
  <si>
    <t>phone-407</t>
  </si>
  <si>
    <t>phone-423</t>
  </si>
  <si>
    <t>Djeumeli</t>
  </si>
  <si>
    <t>phone-52</t>
  </si>
  <si>
    <t>M. Tcheugueu</t>
  </si>
  <si>
    <t>phone-54</t>
  </si>
  <si>
    <t>Stephanie</t>
  </si>
  <si>
    <t>phone-164a</t>
  </si>
  <si>
    <t>phone-189</t>
  </si>
  <si>
    <t>phone-204a</t>
  </si>
  <si>
    <t>phone-225</t>
  </si>
  <si>
    <t>phone-262a</t>
  </si>
  <si>
    <t>phone-267</t>
  </si>
  <si>
    <t>phone-295</t>
  </si>
  <si>
    <t>phone-335a</t>
  </si>
  <si>
    <t>phone-348</t>
  </si>
  <si>
    <t>phone-370a</t>
  </si>
  <si>
    <t>phone-399</t>
  </si>
  <si>
    <t>communication</t>
  </si>
  <si>
    <t>jos-r</t>
  </si>
  <si>
    <t>josias</t>
  </si>
  <si>
    <t>x 1 h internet</t>
  </si>
  <si>
    <t>x 2 hrs internet</t>
  </si>
  <si>
    <t>x 3 hrs internet</t>
  </si>
  <si>
    <t>fel-19</t>
  </si>
  <si>
    <t>2/7</t>
  </si>
  <si>
    <t>felix</t>
  </si>
  <si>
    <t>x 2hrs internet</t>
  </si>
  <si>
    <t xml:space="preserve">legal </t>
  </si>
  <si>
    <t>al-7</t>
  </si>
  <si>
    <t>alain</t>
  </si>
  <si>
    <t>Yde-Ntui</t>
  </si>
  <si>
    <t>travelling expensive</t>
  </si>
  <si>
    <t>jos-2</t>
  </si>
  <si>
    <t>Ntui-Yde</t>
  </si>
  <si>
    <t>jos-4</t>
  </si>
  <si>
    <t>Yde-Bafsam</t>
  </si>
  <si>
    <t>jos-5</t>
  </si>
  <si>
    <t>Bafsam-Yde</t>
  </si>
  <si>
    <t>jos-7</t>
  </si>
  <si>
    <t>jos-8</t>
  </si>
  <si>
    <t>Ntui-Sa'a</t>
  </si>
  <si>
    <t>jos-9</t>
  </si>
  <si>
    <t>Sa'a-Yde</t>
  </si>
  <si>
    <t>jos-10</t>
  </si>
  <si>
    <t>Yde- Kumba</t>
  </si>
  <si>
    <t>fel-1</t>
  </si>
  <si>
    <t>fel-4</t>
  </si>
  <si>
    <t>Mamfe-Kumba</t>
  </si>
  <si>
    <t>fel-6</t>
  </si>
  <si>
    <t>Kumba-Yde</t>
  </si>
  <si>
    <t>fel-8</t>
  </si>
  <si>
    <t>Yde-Ebolowa</t>
  </si>
  <si>
    <t>fel-9</t>
  </si>
  <si>
    <t>Ebolowa-Yde</t>
  </si>
  <si>
    <t>fel-10</t>
  </si>
  <si>
    <t>Yde-Bamenda</t>
  </si>
  <si>
    <t>fel-r</t>
  </si>
  <si>
    <t>fel-11</t>
  </si>
  <si>
    <t>Bamenda-Yde</t>
  </si>
  <si>
    <t>fel-14</t>
  </si>
  <si>
    <t>Yde-Douala</t>
  </si>
  <si>
    <t>fel-15</t>
  </si>
  <si>
    <t>Dla-Yde</t>
  </si>
  <si>
    <t>fel-18</t>
  </si>
  <si>
    <t>Yde-Dla</t>
  </si>
  <si>
    <t>al-1</t>
  </si>
  <si>
    <t>al-4</t>
  </si>
  <si>
    <t>al-5</t>
  </si>
  <si>
    <t>Dla-Buea</t>
  </si>
  <si>
    <t>al-r</t>
  </si>
  <si>
    <t>Buea-Dla</t>
  </si>
  <si>
    <t>al-9</t>
  </si>
  <si>
    <t>al-11</t>
  </si>
  <si>
    <t>al-14</t>
  </si>
  <si>
    <t>aim-1</t>
  </si>
  <si>
    <t>aim-6</t>
  </si>
  <si>
    <t>aim-8</t>
  </si>
  <si>
    <t>Bafsam-Douala</t>
  </si>
  <si>
    <t>aim-10</t>
  </si>
  <si>
    <t>Douala-Yde</t>
  </si>
  <si>
    <t>aim-12</t>
  </si>
  <si>
    <t>aim-13</t>
  </si>
  <si>
    <t>aim-15</t>
  </si>
  <si>
    <t>inter-city transport</t>
  </si>
  <si>
    <t>transport</t>
  </si>
  <si>
    <t>local transport</t>
  </si>
  <si>
    <t>steph-r</t>
  </si>
  <si>
    <t>stéphanie</t>
  </si>
  <si>
    <t>1/7</t>
  </si>
  <si>
    <t>lodging</t>
  </si>
  <si>
    <t>jos-3</t>
  </si>
  <si>
    <t>jos-6</t>
  </si>
  <si>
    <t>fel-3</t>
  </si>
  <si>
    <t>fel-5</t>
  </si>
  <si>
    <t>fel-7</t>
  </si>
  <si>
    <t>fel-16</t>
  </si>
  <si>
    <t>fel-17</t>
  </si>
  <si>
    <t>al-2</t>
  </si>
  <si>
    <t>al-6</t>
  </si>
  <si>
    <t>al-8</t>
  </si>
  <si>
    <t>al-12</t>
  </si>
  <si>
    <t>al-13</t>
  </si>
  <si>
    <t>aim-2</t>
  </si>
  <si>
    <t>aim-9</t>
  </si>
  <si>
    <t>aim-11</t>
  </si>
  <si>
    <t>aim-14</t>
  </si>
  <si>
    <t>x 52 photocopies</t>
  </si>
  <si>
    <t>office</t>
  </si>
  <si>
    <t>jos-1</t>
  </si>
  <si>
    <t>x 20 photocopies</t>
  </si>
  <si>
    <t>fel-13</t>
  </si>
  <si>
    <t>x 3 printing</t>
  </si>
  <si>
    <t>x 26 photocopies</t>
  </si>
  <si>
    <t>aim-7</t>
  </si>
  <si>
    <t>x 7 envelopes</t>
  </si>
  <si>
    <t>x 2 constitutions of Cameroon</t>
  </si>
  <si>
    <t>x 196 photocopies</t>
  </si>
  <si>
    <t>aim-16</t>
  </si>
  <si>
    <t>lawyer fees</t>
  </si>
  <si>
    <t>Me Tchagyou</t>
  </si>
  <si>
    <t>aim-5</t>
  </si>
  <si>
    <t>13/5</t>
  </si>
  <si>
    <t>Me Ngoumou</t>
  </si>
  <si>
    <t>Me Tambe</t>
  </si>
  <si>
    <t>fel-2</t>
  </si>
  <si>
    <t>Me Djimi</t>
  </si>
  <si>
    <t>al-3</t>
  </si>
  <si>
    <t>al-10</t>
  </si>
  <si>
    <t>Nya Aime</t>
  </si>
  <si>
    <t>bonus</t>
  </si>
  <si>
    <t>Alain Bernard</t>
  </si>
  <si>
    <t xml:space="preserve">Josias Sipehovo  Mentchebong  </t>
  </si>
  <si>
    <t>personel</t>
  </si>
  <si>
    <t>Vincent</t>
  </si>
  <si>
    <t>phone-1-1a</t>
  </si>
  <si>
    <t>phone-39-40</t>
  </si>
  <si>
    <t>phone-68-69</t>
  </si>
  <si>
    <t>phone-76</t>
  </si>
  <si>
    <t>phone-99</t>
  </si>
  <si>
    <t>phone-117</t>
  </si>
  <si>
    <t>phone-132</t>
  </si>
  <si>
    <t>phone-180</t>
  </si>
  <si>
    <t>phone-202</t>
  </si>
  <si>
    <t>phone-229</t>
  </si>
  <si>
    <t>phone-275</t>
  </si>
  <si>
    <t>phone-299-300</t>
  </si>
  <si>
    <t>phone-306</t>
  </si>
  <si>
    <t>phone-329</t>
  </si>
  <si>
    <t>phone-352</t>
  </si>
  <si>
    <t>phone-364</t>
  </si>
  <si>
    <t>phone-384-385</t>
  </si>
  <si>
    <t>phone-396</t>
  </si>
  <si>
    <t>phone-408</t>
  </si>
  <si>
    <t>phone-434-435</t>
  </si>
  <si>
    <t>Eric</t>
  </si>
  <si>
    <t>phone-10</t>
  </si>
  <si>
    <t>phone-25</t>
  </si>
  <si>
    <t>phone-50</t>
  </si>
  <si>
    <t>phone-80</t>
  </si>
  <si>
    <t>phone-105</t>
  </si>
  <si>
    <t>phone-127</t>
  </si>
  <si>
    <t>phone-162</t>
  </si>
  <si>
    <t>phone-187</t>
  </si>
  <si>
    <t>phone-206</t>
  </si>
  <si>
    <t>phone-228</t>
  </si>
  <si>
    <t>phone-255</t>
  </si>
  <si>
    <t>phone-269</t>
  </si>
  <si>
    <t>phone-293</t>
  </si>
  <si>
    <t>phone-314</t>
  </si>
  <si>
    <t>phone-336</t>
  </si>
  <si>
    <t>phone-346</t>
  </si>
  <si>
    <t>phone-373</t>
  </si>
  <si>
    <t>phone-381</t>
  </si>
  <si>
    <t>phone-393</t>
  </si>
  <si>
    <t>phone-398</t>
  </si>
  <si>
    <t>phone-424</t>
  </si>
  <si>
    <t>Anna</t>
  </si>
  <si>
    <t>phone-9</t>
  </si>
  <si>
    <t>phone-27</t>
  </si>
  <si>
    <t>phone-49</t>
  </si>
  <si>
    <t>phone-81</t>
  </si>
  <si>
    <t>phone-106</t>
  </si>
  <si>
    <t>phone-128</t>
  </si>
  <si>
    <t>phone-158</t>
  </si>
  <si>
    <t>phone-186</t>
  </si>
  <si>
    <t>phone-205</t>
  </si>
  <si>
    <t>phone-226</t>
  </si>
  <si>
    <t>phone-276</t>
  </si>
  <si>
    <t>phone-294</t>
  </si>
  <si>
    <t>phone-310</t>
  </si>
  <si>
    <t>phone-372</t>
  </si>
  <si>
    <t>phone-351</t>
  </si>
  <si>
    <t>phone-392</t>
  </si>
  <si>
    <t>phone-409</t>
  </si>
  <si>
    <t>phone-431</t>
  </si>
  <si>
    <t>Meiveille</t>
  </si>
  <si>
    <t>phone-21</t>
  </si>
  <si>
    <t>phone-285</t>
  </si>
  <si>
    <t>ann-8</t>
  </si>
  <si>
    <t>anna</t>
  </si>
  <si>
    <t>x 1 hour internet</t>
  </si>
  <si>
    <t>eri-7</t>
  </si>
  <si>
    <t>ann-r</t>
  </si>
  <si>
    <t>eri-r</t>
  </si>
  <si>
    <t>vin-r</t>
  </si>
  <si>
    <t>vincent</t>
  </si>
  <si>
    <t>Bonuses scaled to result</t>
  </si>
  <si>
    <t>Le liberal newspaper F</t>
  </si>
  <si>
    <t>Abong mbang arrest-ivory and african grey parrots</t>
  </si>
  <si>
    <t>radio talk show E</t>
  </si>
  <si>
    <t>radio news flash F</t>
  </si>
  <si>
    <t>african grey parrot</t>
  </si>
  <si>
    <t xml:space="preserve">radio news flash F </t>
  </si>
  <si>
    <t>Bafoussam operation</t>
  </si>
  <si>
    <t>gorilla syposium Germany</t>
  </si>
  <si>
    <t>radio news flash E</t>
  </si>
  <si>
    <t>Cameroon tribune newspaper E</t>
  </si>
  <si>
    <t>Italian timber director arrested with chimp</t>
  </si>
  <si>
    <t>radio news feature F</t>
  </si>
  <si>
    <t>Tv news feature</t>
  </si>
  <si>
    <t>mamfe court slammed elephant dealers</t>
  </si>
  <si>
    <t>Y'de elephant foot &amp; mandrill arrest</t>
  </si>
  <si>
    <t>Editing cost</t>
  </si>
  <si>
    <t>june recordings</t>
  </si>
  <si>
    <t>recording of radio news flashes, features and talkshow</t>
  </si>
  <si>
    <t>vin-1</t>
  </si>
  <si>
    <t>x1cd production</t>
  </si>
  <si>
    <t>vin-2</t>
  </si>
  <si>
    <t>julius-8</t>
  </si>
  <si>
    <t>x19 news papers</t>
  </si>
  <si>
    <t>ann-1</t>
  </si>
  <si>
    <t>ann-2</t>
  </si>
  <si>
    <t>x2 dvd</t>
  </si>
  <si>
    <t>ann-3</t>
  </si>
  <si>
    <t>x18 news papers</t>
  </si>
  <si>
    <t>ann-5</t>
  </si>
  <si>
    <t>ann-7</t>
  </si>
  <si>
    <t>x 108 photocopies</t>
  </si>
  <si>
    <t>eri-2</t>
  </si>
  <si>
    <t xml:space="preserve">x 2 cd </t>
  </si>
  <si>
    <t>eri-3</t>
  </si>
  <si>
    <t xml:space="preserve">x 15 cds </t>
  </si>
  <si>
    <t>eri-4</t>
  </si>
  <si>
    <t>x 3 mini dv cassettes</t>
  </si>
  <si>
    <t>x 30 A4 envelops</t>
  </si>
  <si>
    <t>eri-5</t>
  </si>
  <si>
    <t>x1 info note</t>
  </si>
  <si>
    <t>x 48 photocopies</t>
  </si>
  <si>
    <t>eri-8</t>
  </si>
  <si>
    <t>media officer</t>
  </si>
  <si>
    <t>Development assistant</t>
  </si>
  <si>
    <t>phone international</t>
  </si>
  <si>
    <t>policy and external relations</t>
  </si>
  <si>
    <t>Thailand</t>
  </si>
  <si>
    <t>phone-20</t>
  </si>
  <si>
    <t>phone-41</t>
  </si>
  <si>
    <t>phone-42</t>
  </si>
  <si>
    <t>phone-59-61</t>
  </si>
  <si>
    <t>phone-61-62</t>
  </si>
  <si>
    <t>phone-70-71</t>
  </si>
  <si>
    <t>phone-75</t>
  </si>
  <si>
    <t>phone-85-86</t>
  </si>
  <si>
    <t>phone-94-96</t>
  </si>
  <si>
    <t>phone-101</t>
  </si>
  <si>
    <t>phone-109</t>
  </si>
  <si>
    <t>phone-120</t>
  </si>
  <si>
    <t>phone-137-138</t>
  </si>
  <si>
    <t>phone-141</t>
  </si>
  <si>
    <t>communication with Ofir in Thailand</t>
  </si>
  <si>
    <t>Congo</t>
  </si>
  <si>
    <t>phone-56</t>
  </si>
  <si>
    <t>phone-89-90</t>
  </si>
  <si>
    <t>phone-108</t>
  </si>
  <si>
    <t>phone-177</t>
  </si>
  <si>
    <t>phone-353</t>
  </si>
  <si>
    <t>phone-362</t>
  </si>
  <si>
    <t>phone-422</t>
  </si>
  <si>
    <t>congo replication of RALF project</t>
  </si>
  <si>
    <t>UK</t>
  </si>
  <si>
    <t>phone-79</t>
  </si>
  <si>
    <t>phone-421</t>
  </si>
  <si>
    <t>USA</t>
  </si>
  <si>
    <t>phone-287</t>
  </si>
  <si>
    <t>phone-361</t>
  </si>
  <si>
    <t>phone-420</t>
  </si>
  <si>
    <t>Holland</t>
  </si>
  <si>
    <t>phone-406</t>
  </si>
  <si>
    <t>arrey</t>
  </si>
  <si>
    <t>Hr-internet 9.6</t>
  </si>
  <si>
    <t>31/6</t>
  </si>
  <si>
    <t>management</t>
  </si>
  <si>
    <t>Ofir</t>
  </si>
  <si>
    <t>phone-155-156</t>
  </si>
  <si>
    <t>phone-165</t>
  </si>
  <si>
    <t>phone-191</t>
  </si>
  <si>
    <t>phone-201</t>
  </si>
  <si>
    <t>phone-227</t>
  </si>
  <si>
    <t>phone-249</t>
  </si>
  <si>
    <t>phone-256</t>
  </si>
  <si>
    <t>phone-263</t>
  </si>
  <si>
    <t>phone-273</t>
  </si>
  <si>
    <t>phone-298</t>
  </si>
  <si>
    <t>phone-316</t>
  </si>
  <si>
    <t>phone-337</t>
  </si>
  <si>
    <t>phone-342</t>
  </si>
  <si>
    <t>phone-363</t>
  </si>
  <si>
    <t>phone-379</t>
  </si>
  <si>
    <t>phone-403</t>
  </si>
  <si>
    <t>phone-432-433</t>
  </si>
  <si>
    <t>Ofir-r</t>
  </si>
  <si>
    <t>Director</t>
  </si>
  <si>
    <t>salary</t>
  </si>
  <si>
    <t>Emeline</t>
  </si>
  <si>
    <t>phone-16-17</t>
  </si>
  <si>
    <t>phone-31-32</t>
  </si>
  <si>
    <t>phone-43</t>
  </si>
  <si>
    <t>phone-77</t>
  </si>
  <si>
    <t>phone-104</t>
  </si>
  <si>
    <t>phone-118</t>
  </si>
  <si>
    <t>phone-131</t>
  </si>
  <si>
    <t>phone-146</t>
  </si>
  <si>
    <t>phone-159</t>
  </si>
  <si>
    <t>phone-178</t>
  </si>
  <si>
    <t>phone-218-219</t>
  </si>
  <si>
    <t>phone-223</t>
  </si>
  <si>
    <t>phone-253</t>
  </si>
  <si>
    <t>phone-288</t>
  </si>
  <si>
    <t>phone-317-318</t>
  </si>
  <si>
    <t>phone-327</t>
  </si>
  <si>
    <t>phone-347</t>
  </si>
  <si>
    <t>phone-366</t>
  </si>
  <si>
    <t>phone-385a</t>
  </si>
  <si>
    <t>phone-388</t>
  </si>
  <si>
    <t>phone-416-417</t>
  </si>
  <si>
    <t>phone-438-439</t>
  </si>
  <si>
    <t>Arrey</t>
  </si>
  <si>
    <t>phone-14-15</t>
  </si>
  <si>
    <t>phone-35-36</t>
  </si>
  <si>
    <t>phone-63-64</t>
  </si>
  <si>
    <t>phone-115</t>
  </si>
  <si>
    <t>phone-116</t>
  </si>
  <si>
    <t>phone-124</t>
  </si>
  <si>
    <t>phone-125</t>
  </si>
  <si>
    <t>phone-145</t>
  </si>
  <si>
    <t>phone-151</t>
  </si>
  <si>
    <t>phone-168-169</t>
  </si>
  <si>
    <t>phone-185</t>
  </si>
  <si>
    <t>phone-200</t>
  </si>
  <si>
    <t>phone-203</t>
  </si>
  <si>
    <t>phone-234</t>
  </si>
  <si>
    <t>phone-246</t>
  </si>
  <si>
    <t>phone-257</t>
  </si>
  <si>
    <t>phone-272</t>
  </si>
  <si>
    <t>phone-280</t>
  </si>
  <si>
    <t>phone-297</t>
  </si>
  <si>
    <t>phone-309</t>
  </si>
  <si>
    <t>phone-334</t>
  </si>
  <si>
    <t>phone-343</t>
  </si>
  <si>
    <t>phone-367</t>
  </si>
  <si>
    <t>phone-383</t>
  </si>
  <si>
    <t>phone-412-413</t>
  </si>
  <si>
    <t>phone-436-437</t>
  </si>
  <si>
    <t>Eme-r</t>
  </si>
  <si>
    <t>x1 hr taxi</t>
  </si>
  <si>
    <t>x2 hr taxi</t>
  </si>
  <si>
    <t>x2 hrs taxi</t>
  </si>
  <si>
    <t>arrey-r</t>
  </si>
  <si>
    <t>hired taxi</t>
  </si>
  <si>
    <t>office cleaner</t>
  </si>
  <si>
    <t>Eme-1</t>
  </si>
  <si>
    <t>x 1 bulb</t>
  </si>
  <si>
    <t>eri-1</t>
  </si>
  <si>
    <t>computer repairs</t>
  </si>
  <si>
    <t>Eme-1a</t>
  </si>
  <si>
    <t>x221 litterature photocopy</t>
  </si>
  <si>
    <t>ann-4</t>
  </si>
  <si>
    <t>x5 binding</t>
  </si>
  <si>
    <t>Eme-2</t>
  </si>
  <si>
    <t>Eme-3</t>
  </si>
  <si>
    <t>Eme-4</t>
  </si>
  <si>
    <t>x1 rim of papers</t>
  </si>
  <si>
    <t>arrey-12</t>
  </si>
  <si>
    <t>x1 black ink</t>
  </si>
  <si>
    <t>arrey-31</t>
  </si>
  <si>
    <t>x100 A4 Carton</t>
  </si>
  <si>
    <t>projector hire</t>
  </si>
  <si>
    <t>eri-6</t>
  </si>
  <si>
    <t>arrey-36</t>
  </si>
  <si>
    <t>arrey-37</t>
  </si>
  <si>
    <t>x4 toilet tissues</t>
  </si>
  <si>
    <t>arrey-38</t>
  </si>
  <si>
    <t>x1L liquid soap</t>
  </si>
  <si>
    <t>x2L window cleaning liquid</t>
  </si>
  <si>
    <t>x50mL  toilet air fresher</t>
  </si>
  <si>
    <t>x1 Sponge</t>
  </si>
  <si>
    <t>arrey-1</t>
  </si>
  <si>
    <t>arrey-2</t>
  </si>
  <si>
    <t>arrey-3</t>
  </si>
  <si>
    <t>arrey-4</t>
  </si>
  <si>
    <t>arrey-5</t>
  </si>
  <si>
    <t>arrey-6</t>
  </si>
  <si>
    <t>arrey-8</t>
  </si>
  <si>
    <t>arrey-9</t>
  </si>
  <si>
    <t>arrey-10</t>
  </si>
  <si>
    <t>arrey-13</t>
  </si>
  <si>
    <t>arrey-14</t>
  </si>
  <si>
    <t>arrey-15</t>
  </si>
  <si>
    <t>arrey-16</t>
  </si>
  <si>
    <t>arrey-17</t>
  </si>
  <si>
    <t>arrey-18</t>
  </si>
  <si>
    <t>arrey-19</t>
  </si>
  <si>
    <t>arrey-20</t>
  </si>
  <si>
    <t>arrey-21</t>
  </si>
  <si>
    <t>arrey-22</t>
  </si>
  <si>
    <t>arrey-23</t>
  </si>
  <si>
    <t>arrey-24</t>
  </si>
  <si>
    <t>arrey-25</t>
  </si>
  <si>
    <t>arrey-26</t>
  </si>
  <si>
    <t>arrey-27</t>
  </si>
  <si>
    <t>arrey-28</t>
  </si>
  <si>
    <t>arrey-29</t>
  </si>
  <si>
    <t>arrey-30</t>
  </si>
  <si>
    <t>arrey-32</t>
  </si>
  <si>
    <t>arrey-33</t>
  </si>
  <si>
    <t>arrey-34</t>
  </si>
  <si>
    <t>arrey-35</t>
  </si>
  <si>
    <t>arrey-39</t>
  </si>
  <si>
    <t>arrey-40</t>
  </si>
  <si>
    <t>arrey-41</t>
  </si>
  <si>
    <t>arrey-41a</t>
  </si>
  <si>
    <t>arrey-42</t>
  </si>
  <si>
    <t>x20 Night watch</t>
  </si>
  <si>
    <t>arrey-11</t>
  </si>
  <si>
    <t>Night watch</t>
  </si>
  <si>
    <t>January Alarm</t>
  </si>
  <si>
    <t>G4 Security</t>
  </si>
  <si>
    <t>Hr-Alarm 9.1</t>
  </si>
  <si>
    <t>February Alarm</t>
  </si>
  <si>
    <t>Hr-Alarm 9.2</t>
  </si>
  <si>
    <t>March Alarm</t>
  </si>
  <si>
    <t>Hr-Alarm 9.3</t>
  </si>
  <si>
    <t>April Alarm</t>
  </si>
  <si>
    <t>Hr-Alarm 9.4</t>
  </si>
  <si>
    <t>May Alarm</t>
  </si>
  <si>
    <t>Hr-Alarm 9.5</t>
  </si>
  <si>
    <t xml:space="preserve"> CNPS </t>
  </si>
  <si>
    <t>Eme-5</t>
  </si>
  <si>
    <t>Social insurance security</t>
  </si>
  <si>
    <t>Bank charges</t>
  </si>
  <si>
    <t>UNICS</t>
  </si>
  <si>
    <t>Afriland</t>
  </si>
  <si>
    <t>Rent</t>
  </si>
  <si>
    <t>Rent + Bills</t>
  </si>
  <si>
    <t>Hr-rent 9.6</t>
  </si>
  <si>
    <t>water-SNEC</t>
  </si>
  <si>
    <t>Hr-water 9.6</t>
  </si>
  <si>
    <t>Electricity-SONEL</t>
  </si>
  <si>
    <t>Hr-electricity 9.6</t>
  </si>
  <si>
    <t>Rent + bills</t>
  </si>
  <si>
    <t xml:space="preserve">      TOTAL EXPENDITURE JUNE</t>
  </si>
  <si>
    <t>AmountCFA</t>
  </si>
  <si>
    <t>Donor</t>
  </si>
  <si>
    <t>Used</t>
  </si>
  <si>
    <t>June</t>
  </si>
  <si>
    <t>FWS</t>
  </si>
  <si>
    <t>Rufford Foundation</t>
  </si>
  <si>
    <t>NEU Foundation</t>
  </si>
  <si>
    <t>TOTAL</t>
  </si>
  <si>
    <t>Donated December</t>
  </si>
  <si>
    <t>Used September</t>
  </si>
  <si>
    <t>Used October</t>
  </si>
  <si>
    <t>Used November</t>
  </si>
  <si>
    <t>Used December</t>
  </si>
  <si>
    <t>Used January 09</t>
  </si>
  <si>
    <t>Used March</t>
  </si>
  <si>
    <t>Used April</t>
  </si>
  <si>
    <t>Used May</t>
  </si>
  <si>
    <t>Passing to July 09</t>
  </si>
  <si>
    <t>US FWS</t>
  </si>
  <si>
    <t>Used June</t>
  </si>
  <si>
    <t>Used February</t>
  </si>
  <si>
    <t>Passing to July  09</t>
  </si>
  <si>
    <t>Donated  April</t>
  </si>
  <si>
    <t xml:space="preserve">             </t>
  </si>
  <si>
    <t>Real Ex Rate=470</t>
  </si>
  <si>
    <t>Money transferred to the Bank</t>
  </si>
  <si>
    <t>Bank commission+tax</t>
  </si>
  <si>
    <t>Transaction to the account</t>
  </si>
  <si>
    <t>$1=470CFA</t>
  </si>
  <si>
    <t xml:space="preserve">FINANCIAL REPORT      -       2009     </t>
  </si>
  <si>
    <t>Congo/UK</t>
  </si>
  <si>
    <t>x3 Undercover</t>
  </si>
  <si>
    <t>Ofir-1</t>
  </si>
  <si>
    <t>Ofir-2</t>
  </si>
  <si>
    <t>Ofir-3</t>
  </si>
  <si>
    <t>Ofir-4</t>
  </si>
  <si>
    <t>Ofir-5</t>
  </si>
  <si>
    <t>Eme-4a</t>
  </si>
  <si>
    <t>Eme-5a</t>
  </si>
  <si>
    <t>Hidden camera</t>
  </si>
  <si>
    <t>Ofir-6</t>
  </si>
  <si>
    <t>19/3</t>
  </si>
  <si>
    <t>x 1MINFOF</t>
  </si>
  <si>
    <t>operation</t>
  </si>
  <si>
    <t>jos-11</t>
  </si>
  <si>
    <t>28/5</t>
  </si>
  <si>
    <t>jos-12</t>
  </si>
  <si>
    <t>Bank Ex Rate=465.436</t>
  </si>
  <si>
    <t>ARCUS Foundation</t>
  </si>
  <si>
    <t>Salary of media officer is supplemented by bonuses scaled to the results he provides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</si>
</sst>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&quot;$&quot;#,##0"/>
    <numFmt numFmtId="195" formatCode="#,##0.00;[Red]#,##0.00"/>
  </numFmts>
  <fonts count="3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4"/>
      <name val="Arial"/>
      <family val="2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54"/>
      <name val="Arial"/>
      <family val="2"/>
    </font>
    <font>
      <sz val="8"/>
      <color indexed="20"/>
      <name val="Arial"/>
      <family val="2"/>
    </font>
    <font>
      <sz val="8"/>
      <color indexed="14"/>
      <name val="Arial"/>
      <family val="2"/>
    </font>
    <font>
      <sz val="10"/>
      <color indexed="17"/>
      <name val="Arial"/>
      <family val="2"/>
    </font>
    <font>
      <b/>
      <sz val="9"/>
      <color indexed="50"/>
      <name val="Arial"/>
      <family val="2"/>
    </font>
    <font>
      <sz val="10"/>
      <color indexed="16"/>
      <name val="Arial"/>
      <family val="0"/>
    </font>
    <font>
      <sz val="8"/>
      <color indexed="16"/>
      <name val="Arial"/>
      <family val="0"/>
    </font>
    <font>
      <b/>
      <sz val="10"/>
      <color indexed="20"/>
      <name val="Arial"/>
      <family val="2"/>
    </font>
    <font>
      <sz val="9"/>
      <color indexed="20"/>
      <name val="Arial"/>
      <family val="2"/>
    </font>
    <font>
      <b/>
      <sz val="10"/>
      <color indexed="50"/>
      <name val="Arial"/>
      <family val="2"/>
    </font>
    <font>
      <u val="single"/>
      <sz val="10"/>
      <color indexed="5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6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90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192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193" fontId="0" fillId="0" borderId="4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5" xfId="0" applyNumberFormat="1" applyBorder="1" applyAlignment="1">
      <alignment/>
    </xf>
    <xf numFmtId="3" fontId="1" fillId="0" borderId="5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192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Alignment="1">
      <alignment/>
    </xf>
    <xf numFmtId="3" fontId="1" fillId="0" borderId="5" xfId="0" applyNumberFormat="1" applyFont="1" applyBorder="1" applyAlignment="1">
      <alignment/>
    </xf>
    <xf numFmtId="49" fontId="1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left"/>
    </xf>
    <xf numFmtId="3" fontId="0" fillId="0" borderId="0" xfId="0" applyNumberFormat="1" applyFont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49" fontId="6" fillId="2" borderId="0" xfId="0" applyNumberFormat="1" applyFont="1" applyFill="1" applyAlignment="1">
      <alignment/>
    </xf>
    <xf numFmtId="49" fontId="7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192" fontId="0" fillId="2" borderId="0" xfId="0" applyNumberFormat="1" applyFont="1" applyFill="1" applyAlignment="1">
      <alignment/>
    </xf>
    <xf numFmtId="49" fontId="1" fillId="0" borderId="5" xfId="0" applyNumberFormat="1" applyFont="1" applyFill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1" fontId="0" fillId="0" borderId="0" xfId="0" applyNumberFormat="1" applyFill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 shrinkToFit="1"/>
    </xf>
    <xf numFmtId="49" fontId="0" fillId="0" borderId="0" xfId="19" applyNumberFormat="1" applyFont="1" applyFill="1">
      <alignment/>
      <protection/>
    </xf>
    <xf numFmtId="49" fontId="0" fillId="0" borderId="0" xfId="19" applyNumberFormat="1" applyFont="1" applyFill="1" applyAlignment="1">
      <alignment horizontal="left"/>
      <protection/>
    </xf>
    <xf numFmtId="49" fontId="0" fillId="0" borderId="0" xfId="19" applyNumberFormat="1" applyFont="1" applyFill="1" applyAlignment="1">
      <alignment horizontal="center"/>
      <protection/>
    </xf>
    <xf numFmtId="49" fontId="0" fillId="0" borderId="0" xfId="19" applyNumberFormat="1" applyFont="1" applyFill="1" applyAlignment="1">
      <alignment horizontal="center"/>
      <protection/>
    </xf>
    <xf numFmtId="1" fontId="0" fillId="0" borderId="0" xfId="19" applyNumberFormat="1" applyFont="1" applyFill="1">
      <alignment/>
      <protection/>
    </xf>
    <xf numFmtId="49" fontId="0" fillId="0" borderId="0" xfId="0" applyNumberFormat="1" applyBorder="1" applyAlignment="1">
      <alignment horizontal="left"/>
    </xf>
    <xf numFmtId="49" fontId="0" fillId="0" borderId="0" xfId="19" applyNumberFormat="1" applyFont="1" applyFill="1">
      <alignment/>
      <protection/>
    </xf>
    <xf numFmtId="49" fontId="0" fillId="0" borderId="0" xfId="19" applyNumberFormat="1" applyFont="1" applyFill="1" applyAlignment="1">
      <alignment horizontal="left"/>
      <protection/>
    </xf>
    <xf numFmtId="49" fontId="0" fillId="0" borderId="0" xfId="19" applyNumberFormat="1" applyFont="1" applyFill="1" applyAlignment="1">
      <alignment horizontal="center"/>
      <protection/>
    </xf>
    <xf numFmtId="49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5" xfId="0" applyNumberFormat="1" applyFont="1" applyBorder="1" applyAlignment="1">
      <alignment/>
    </xf>
    <xf numFmtId="49" fontId="1" fillId="2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92" fontId="0" fillId="0" borderId="5" xfId="0" applyNumberFormat="1" applyFont="1" applyFill="1" applyBorder="1" applyAlignment="1">
      <alignment/>
    </xf>
    <xf numFmtId="192" fontId="12" fillId="0" borderId="5" xfId="0" applyNumberFormat="1" applyFont="1" applyBorder="1" applyAlignment="1">
      <alignment/>
    </xf>
    <xf numFmtId="0" fontId="13" fillId="0" borderId="0" xfId="0" applyFont="1" applyFill="1" applyAlignment="1">
      <alignment/>
    </xf>
    <xf numFmtId="3" fontId="0" fillId="0" borderId="4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192" fontId="0" fillId="0" borderId="4" xfId="0" applyNumberFormat="1" applyBorder="1" applyAlignment="1">
      <alignment/>
    </xf>
    <xf numFmtId="192" fontId="0" fillId="0" borderId="0" xfId="0" applyNumberFormat="1" applyBorder="1" applyAlignment="1">
      <alignment/>
    </xf>
    <xf numFmtId="49" fontId="14" fillId="0" borderId="0" xfId="0" applyNumberFormat="1" applyFont="1" applyFill="1" applyAlignment="1">
      <alignment/>
    </xf>
    <xf numFmtId="3" fontId="15" fillId="0" borderId="4" xfId="0" applyNumberFormat="1" applyFont="1" applyFill="1" applyBorder="1" applyAlignment="1">
      <alignment/>
    </xf>
    <xf numFmtId="49" fontId="15" fillId="0" borderId="4" xfId="0" applyNumberFormat="1" applyFont="1" applyFill="1" applyBorder="1" applyAlignment="1">
      <alignment/>
    </xf>
    <xf numFmtId="49" fontId="14" fillId="0" borderId="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3" fontId="14" fillId="0" borderId="4" xfId="0" applyNumberFormat="1" applyFont="1" applyFill="1" applyBorder="1" applyAlignment="1">
      <alignment/>
    </xf>
    <xf numFmtId="49" fontId="14" fillId="0" borderId="4" xfId="0" applyNumberFormat="1" applyFont="1" applyBorder="1" applyAlignment="1">
      <alignment/>
    </xf>
    <xf numFmtId="49" fontId="14" fillId="0" borderId="4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192" fontId="0" fillId="0" borderId="4" xfId="0" applyNumberFormat="1" applyFont="1" applyBorder="1" applyAlignment="1">
      <alignment/>
    </xf>
    <xf numFmtId="49" fontId="11" fillId="0" borderId="0" xfId="0" applyNumberFormat="1" applyFont="1" applyFill="1" applyAlignment="1">
      <alignment/>
    </xf>
    <xf numFmtId="3" fontId="11" fillId="0" borderId="4" xfId="0" applyNumberFormat="1" applyFont="1" applyFill="1" applyBorder="1" applyAlignment="1">
      <alignment/>
    </xf>
    <xf numFmtId="49" fontId="11" fillId="0" borderId="4" xfId="0" applyNumberFormat="1" applyFont="1" applyFill="1" applyBorder="1" applyAlignment="1">
      <alignment/>
    </xf>
    <xf numFmtId="49" fontId="11" fillId="0" borderId="4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9" fontId="0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192" fontId="12" fillId="0" borderId="0" xfId="0" applyNumberFormat="1" applyFont="1" applyBorder="1" applyAlignment="1">
      <alignment/>
    </xf>
    <xf numFmtId="0" fontId="16" fillId="2" borderId="0" xfId="0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192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/>
    </xf>
    <xf numFmtId="3" fontId="17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/>
    </xf>
    <xf numFmtId="192" fontId="12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 horizontal="center"/>
    </xf>
    <xf numFmtId="3" fontId="11" fillId="0" borderId="0" xfId="0" applyNumberFormat="1" applyFont="1" applyAlignment="1">
      <alignment/>
    </xf>
    <xf numFmtId="192" fontId="18" fillId="0" borderId="0" xfId="0" applyNumberFormat="1" applyFont="1" applyFill="1" applyAlignment="1">
      <alignment/>
    </xf>
    <xf numFmtId="192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192" fontId="12" fillId="0" borderId="0" xfId="0" applyNumberFormat="1" applyFont="1" applyFill="1" applyAlignment="1">
      <alignment/>
    </xf>
    <xf numFmtId="49" fontId="14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center"/>
    </xf>
    <xf numFmtId="192" fontId="14" fillId="2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192" fontId="22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/>
    </xf>
    <xf numFmtId="192" fontId="18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2" borderId="0" xfId="0" applyFont="1" applyFill="1" applyAlignment="1">
      <alignment/>
    </xf>
    <xf numFmtId="49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192" fontId="18" fillId="2" borderId="0" xfId="0" applyNumberFormat="1" applyFont="1" applyFill="1" applyAlignment="1">
      <alignment/>
    </xf>
    <xf numFmtId="0" fontId="11" fillId="2" borderId="0" xfId="0" applyFont="1" applyFill="1" applyBorder="1" applyAlignment="1">
      <alignment/>
    </xf>
    <xf numFmtId="49" fontId="23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190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24" fillId="0" borderId="0" xfId="0" applyNumberFormat="1" applyFont="1" applyFill="1" applyAlignment="1">
      <alignment/>
    </xf>
    <xf numFmtId="194" fontId="15" fillId="0" borderId="0" xfId="0" applyNumberFormat="1" applyFont="1" applyFill="1" applyAlignment="1">
      <alignment/>
    </xf>
    <xf numFmtId="195" fontId="15" fillId="0" borderId="0" xfId="0" applyNumberFormat="1" applyFont="1" applyFill="1" applyBorder="1" applyAlignment="1">
      <alignment/>
    </xf>
    <xf numFmtId="192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 quotePrefix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23" fillId="0" borderId="5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Alignment="1" quotePrefix="1">
      <alignment/>
    </xf>
    <xf numFmtId="3" fontId="15" fillId="0" borderId="0" xfId="19" applyNumberFormat="1" applyFont="1" applyFill="1">
      <alignment/>
      <protection/>
    </xf>
    <xf numFmtId="1" fontId="15" fillId="0" borderId="0" xfId="19" applyNumberFormat="1" applyFont="1" applyFill="1">
      <alignment/>
      <protection/>
    </xf>
    <xf numFmtId="3" fontId="14" fillId="0" borderId="0" xfId="0" applyNumberFormat="1" applyFont="1" applyAlignment="1">
      <alignment/>
    </xf>
    <xf numFmtId="3" fontId="14" fillId="2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3" fontId="25" fillId="0" borderId="5" xfId="0" applyNumberFormat="1" applyFont="1" applyBorder="1" applyAlignment="1">
      <alignment/>
    </xf>
    <xf numFmtId="3" fontId="14" fillId="0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 quotePrefix="1">
      <alignment/>
    </xf>
    <xf numFmtId="3" fontId="11" fillId="0" borderId="0" xfId="0" applyNumberFormat="1" applyFont="1" applyFill="1" applyBorder="1" applyAlignment="1" quotePrefix="1">
      <alignment/>
    </xf>
    <xf numFmtId="3" fontId="11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4" fillId="0" borderId="0" xfId="19" applyNumberFormat="1" applyFont="1" applyFill="1">
      <alignment/>
      <protection/>
    </xf>
    <xf numFmtId="3" fontId="25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14" fillId="0" borderId="0" xfId="0" applyNumberFormat="1" applyFont="1" applyAlignment="1" quotePrefix="1">
      <alignment/>
    </xf>
    <xf numFmtId="1" fontId="14" fillId="0" borderId="0" xfId="0" applyNumberFormat="1" applyFont="1" applyFill="1" applyAlignment="1">
      <alignment/>
    </xf>
    <xf numFmtId="3" fontId="11" fillId="2" borderId="0" xfId="0" applyNumberFormat="1" applyFont="1" applyFill="1" applyAlignment="1" quotePrefix="1">
      <alignment/>
    </xf>
    <xf numFmtId="3" fontId="11" fillId="0" borderId="0" xfId="0" applyNumberFormat="1" applyFont="1" applyAlignment="1" quotePrefix="1">
      <alignment/>
    </xf>
    <xf numFmtId="1" fontId="11" fillId="0" borderId="0" xfId="0" applyNumberFormat="1" applyFont="1" applyAlignment="1">
      <alignment/>
    </xf>
    <xf numFmtId="3" fontId="20" fillId="2" borderId="0" xfId="0" applyNumberFormat="1" applyFont="1" applyFill="1" applyAlignment="1">
      <alignment/>
    </xf>
    <xf numFmtId="3" fontId="27" fillId="2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3" fontId="28" fillId="2" borderId="0" xfId="0" applyNumberFormat="1" applyFont="1" applyFill="1" applyAlignment="1">
      <alignment/>
    </xf>
    <xf numFmtId="3" fontId="28" fillId="2" borderId="0" xfId="0" applyNumberFormat="1" applyFont="1" applyFill="1" applyAlignment="1" quotePrefix="1">
      <alignment/>
    </xf>
    <xf numFmtId="3" fontId="28" fillId="0" borderId="0" xfId="0" applyNumberFormat="1" applyFont="1" applyAlignment="1" quotePrefix="1">
      <alignment/>
    </xf>
    <xf numFmtId="3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/>
    </xf>
    <xf numFmtId="3" fontId="28" fillId="0" borderId="4" xfId="0" applyNumberFormat="1" applyFont="1" applyFill="1" applyBorder="1" applyAlignment="1">
      <alignment/>
    </xf>
    <xf numFmtId="49" fontId="28" fillId="0" borderId="4" xfId="0" applyNumberFormat="1" applyFont="1" applyFill="1" applyBorder="1" applyAlignment="1">
      <alignment/>
    </xf>
    <xf numFmtId="49" fontId="28" fillId="0" borderId="4" xfId="0" applyNumberFormat="1" applyFont="1" applyFill="1" applyBorder="1" applyAlignment="1">
      <alignment horizontal="left"/>
    </xf>
    <xf numFmtId="49" fontId="28" fillId="0" borderId="4" xfId="0" applyNumberFormat="1" applyFont="1" applyFill="1" applyBorder="1" applyAlignment="1">
      <alignment horizontal="center"/>
    </xf>
    <xf numFmtId="19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49" fontId="28" fillId="0" borderId="0" xfId="0" applyNumberFormat="1" applyFont="1" applyFill="1" applyAlignment="1">
      <alignment/>
    </xf>
    <xf numFmtId="49" fontId="28" fillId="0" borderId="0" xfId="0" applyNumberFormat="1" applyFont="1" applyAlignment="1">
      <alignment/>
    </xf>
    <xf numFmtId="3" fontId="28" fillId="2" borderId="0" xfId="0" applyNumberFormat="1" applyFont="1" applyFill="1" applyAlignment="1">
      <alignment/>
    </xf>
    <xf numFmtId="49" fontId="28" fillId="2" borderId="0" xfId="0" applyNumberFormat="1" applyFont="1" applyFill="1" applyAlignment="1">
      <alignment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center"/>
    </xf>
    <xf numFmtId="3" fontId="28" fillId="0" borderId="0" xfId="0" applyNumberFormat="1" applyFont="1" applyFill="1" applyAlignment="1">
      <alignment/>
    </xf>
    <xf numFmtId="192" fontId="29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2" borderId="0" xfId="0" applyFont="1" applyFill="1" applyAlignment="1">
      <alignment/>
    </xf>
    <xf numFmtId="49" fontId="28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192" fontId="29" fillId="2" borderId="0" xfId="0" applyNumberFormat="1" applyFont="1" applyFill="1" applyAlignment="1">
      <alignment/>
    </xf>
    <xf numFmtId="0" fontId="28" fillId="2" borderId="0" xfId="0" applyFont="1" applyFill="1" applyBorder="1" applyAlignment="1">
      <alignment/>
    </xf>
    <xf numFmtId="1" fontId="28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\My%20Documents\Emeline%202009\Financial%20Reports\March%202009\ANALYSIS\LAGA_March_2009_Financial_Reports%201.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88"/>
  <sheetViews>
    <sheetView tabSelected="1" workbookViewId="0" topLeftCell="A1">
      <pane ySplit="5" topLeftCell="BM1712" activePane="bottomLeft" state="frozen"/>
      <selection pane="topLeft" activeCell="A1" sqref="A1"/>
      <selection pane="bottomLeft" activeCell="M1719" sqref="M1719:M1720"/>
    </sheetView>
  </sheetViews>
  <sheetFormatPr defaultColWidth="9.140625" defaultRowHeight="12.75" zeroHeight="1"/>
  <cols>
    <col min="1" max="1" width="5.140625" style="1" customWidth="1"/>
    <col min="2" max="2" width="12.1406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5" customWidth="1"/>
    <col min="7" max="7" width="6.8515625" style="35" customWidth="1"/>
    <col min="8" max="8" width="10.140625" style="7" customWidth="1"/>
    <col min="9" max="9" width="9.85156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4"/>
    </row>
    <row r="2" spans="1:9" ht="17.25" customHeight="1">
      <c r="A2" s="19"/>
      <c r="B2" s="320" t="s">
        <v>1137</v>
      </c>
      <c r="C2" s="320"/>
      <c r="D2" s="320"/>
      <c r="E2" s="320"/>
      <c r="F2" s="320"/>
      <c r="G2" s="320"/>
      <c r="H2" s="320"/>
      <c r="I2" s="29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26" t="s">
        <v>5</v>
      </c>
      <c r="G4" s="24" t="s">
        <v>7</v>
      </c>
      <c r="H4" s="27" t="s">
        <v>6</v>
      </c>
      <c r="I4" s="28" t="s">
        <v>8</v>
      </c>
    </row>
    <row r="5" spans="1:13" ht="18.75" customHeight="1">
      <c r="A5" s="31"/>
      <c r="B5" s="31" t="s">
        <v>1136</v>
      </c>
      <c r="C5" s="31"/>
      <c r="D5" s="31"/>
      <c r="E5" s="31"/>
      <c r="F5" s="37"/>
      <c r="G5" s="34"/>
      <c r="H5" s="32">
        <v>0</v>
      </c>
      <c r="I5" s="33">
        <v>470</v>
      </c>
      <c r="K5" t="s">
        <v>11</v>
      </c>
      <c r="L5" t="s">
        <v>12</v>
      </c>
      <c r="M5" s="2">
        <v>470</v>
      </c>
    </row>
    <row r="6" spans="2:13" ht="12.75">
      <c r="B6" s="38"/>
      <c r="C6" s="20"/>
      <c r="D6" s="20"/>
      <c r="E6" s="20"/>
      <c r="F6" s="39"/>
      <c r="I6" s="30"/>
      <c r="M6" s="2">
        <v>470</v>
      </c>
    </row>
    <row r="7" spans="4:13" ht="12.75">
      <c r="D7" s="20"/>
      <c r="I7" s="30"/>
      <c r="M7" s="2">
        <v>470</v>
      </c>
    </row>
    <row r="8" spans="2:13" ht="12.75">
      <c r="B8" s="38"/>
      <c r="D8" s="20"/>
      <c r="G8" s="40"/>
      <c r="I8" s="30"/>
      <c r="M8" s="2">
        <v>470</v>
      </c>
    </row>
    <row r="9" spans="1:13" s="23" customFormat="1" ht="12.75">
      <c r="A9" s="54"/>
      <c r="B9" s="55" t="s">
        <v>13</v>
      </c>
      <c r="C9" s="56"/>
      <c r="D9" s="56" t="s">
        <v>14</v>
      </c>
      <c r="E9" s="56" t="s">
        <v>15</v>
      </c>
      <c r="F9" s="57"/>
      <c r="G9" s="58"/>
      <c r="H9" s="55"/>
      <c r="I9" s="59" t="s">
        <v>16</v>
      </c>
      <c r="J9" s="60"/>
      <c r="K9" s="49"/>
      <c r="M9" s="2">
        <v>470</v>
      </c>
    </row>
    <row r="10" spans="1:13" s="23" customFormat="1" ht="12.75">
      <c r="A10" s="54"/>
      <c r="B10" s="55">
        <f>+B22</f>
        <v>1823355</v>
      </c>
      <c r="C10" s="61"/>
      <c r="D10" s="56" t="s">
        <v>17</v>
      </c>
      <c r="E10" s="62" t="s">
        <v>18</v>
      </c>
      <c r="F10" s="63"/>
      <c r="G10" s="64"/>
      <c r="H10" s="65">
        <f>+B10</f>
        <v>1823355</v>
      </c>
      <c r="I10" s="66">
        <f aca="true" t="shared" si="0" ref="I10:I16">+B10/M10</f>
        <v>3879.478723404255</v>
      </c>
      <c r="J10" s="49"/>
      <c r="K10" s="49"/>
      <c r="L10" s="49"/>
      <c r="M10" s="2">
        <v>470</v>
      </c>
    </row>
    <row r="11" spans="1:13" s="23" customFormat="1" ht="12.75">
      <c r="A11" s="54"/>
      <c r="B11" s="55">
        <f>+B1115</f>
        <v>352800</v>
      </c>
      <c r="C11" s="61"/>
      <c r="D11" s="56" t="s">
        <v>19</v>
      </c>
      <c r="E11" s="62" t="s">
        <v>520</v>
      </c>
      <c r="F11" s="63"/>
      <c r="G11" s="64"/>
      <c r="H11" s="65">
        <f aca="true" t="shared" si="1" ref="H11:H16">+B11</f>
        <v>352800</v>
      </c>
      <c r="I11" s="66">
        <f t="shared" si="0"/>
        <v>750.6382978723404</v>
      </c>
      <c r="J11" s="49"/>
      <c r="K11" s="49"/>
      <c r="L11" s="49"/>
      <c r="M11" s="2">
        <v>470</v>
      </c>
    </row>
    <row r="12" spans="1:13" s="23" customFormat="1" ht="12.75">
      <c r="A12" s="54"/>
      <c r="B12" s="55">
        <f>+B1157</f>
        <v>2396020</v>
      </c>
      <c r="C12" s="61"/>
      <c r="D12" s="56" t="s">
        <v>20</v>
      </c>
      <c r="E12" s="62" t="s">
        <v>521</v>
      </c>
      <c r="F12" s="63"/>
      <c r="G12" s="64"/>
      <c r="H12" s="65">
        <f t="shared" si="1"/>
        <v>2396020</v>
      </c>
      <c r="I12" s="66">
        <f t="shared" si="0"/>
        <v>5097.914893617021</v>
      </c>
      <c r="J12" s="49"/>
      <c r="K12" s="49"/>
      <c r="L12" s="49"/>
      <c r="M12" s="2">
        <v>470</v>
      </c>
    </row>
    <row r="13" spans="1:13" s="23" customFormat="1" ht="12.75">
      <c r="A13" s="54"/>
      <c r="B13" s="55">
        <f>+B1554</f>
        <v>1144175</v>
      </c>
      <c r="C13" s="61"/>
      <c r="D13" s="56" t="s">
        <v>21</v>
      </c>
      <c r="E13" s="62" t="s">
        <v>522</v>
      </c>
      <c r="F13" s="63"/>
      <c r="G13" s="64"/>
      <c r="H13" s="65">
        <f t="shared" si="1"/>
        <v>1144175</v>
      </c>
      <c r="I13" s="66">
        <f t="shared" si="0"/>
        <v>2434.4148936170213</v>
      </c>
      <c r="J13" s="49"/>
      <c r="K13" s="49"/>
      <c r="L13" s="49"/>
      <c r="M13" s="2">
        <v>470</v>
      </c>
    </row>
    <row r="14" spans="1:13" s="23" customFormat="1" ht="12.75">
      <c r="A14" s="54"/>
      <c r="B14" s="55">
        <f>+B1795</f>
        <v>170945</v>
      </c>
      <c r="C14" s="61"/>
      <c r="D14" s="56" t="s">
        <v>22</v>
      </c>
      <c r="E14" s="62" t="s">
        <v>1138</v>
      </c>
      <c r="F14" s="63"/>
      <c r="G14" s="64"/>
      <c r="H14" s="65">
        <f t="shared" si="1"/>
        <v>170945</v>
      </c>
      <c r="I14" s="66">
        <f t="shared" si="0"/>
        <v>363.71276595744683</v>
      </c>
      <c r="J14" s="49"/>
      <c r="K14" s="49"/>
      <c r="L14" s="49"/>
      <c r="M14" s="2">
        <v>470</v>
      </c>
    </row>
    <row r="15" spans="1:13" s="23" customFormat="1" ht="12.75">
      <c r="A15" s="54"/>
      <c r="B15" s="55">
        <f>+B1845</f>
        <v>907000</v>
      </c>
      <c r="C15" s="61"/>
      <c r="D15" s="56" t="s">
        <v>23</v>
      </c>
      <c r="E15" s="61" t="s">
        <v>24</v>
      </c>
      <c r="F15" s="63"/>
      <c r="G15" s="64" t="s">
        <v>25</v>
      </c>
      <c r="H15" s="65">
        <f t="shared" si="1"/>
        <v>907000</v>
      </c>
      <c r="I15" s="66">
        <f t="shared" si="0"/>
        <v>1929.787234042553</v>
      </c>
      <c r="J15" s="49"/>
      <c r="K15" s="49"/>
      <c r="L15" s="49"/>
      <c r="M15" s="2">
        <v>470</v>
      </c>
    </row>
    <row r="16" spans="1:13" s="23" customFormat="1" ht="12.75">
      <c r="A16" s="54"/>
      <c r="B16" s="55">
        <f>+B1893</f>
        <v>1579672</v>
      </c>
      <c r="C16" s="61"/>
      <c r="D16" s="56" t="s">
        <v>26</v>
      </c>
      <c r="E16" s="61"/>
      <c r="F16" s="63"/>
      <c r="G16" s="64"/>
      <c r="H16" s="65">
        <f t="shared" si="1"/>
        <v>1579672</v>
      </c>
      <c r="I16" s="66">
        <f t="shared" si="0"/>
        <v>3361.004255319149</v>
      </c>
      <c r="J16" s="49"/>
      <c r="K16" s="49"/>
      <c r="L16" s="49"/>
      <c r="M16" s="2">
        <v>470</v>
      </c>
    </row>
    <row r="17" spans="1:13" ht="12.75">
      <c r="A17" s="67"/>
      <c r="B17" s="55">
        <f>SUM(B10:B16)</f>
        <v>8373967</v>
      </c>
      <c r="C17" s="56" t="s">
        <v>1107</v>
      </c>
      <c r="D17" s="61"/>
      <c r="E17" s="61"/>
      <c r="F17" s="63"/>
      <c r="G17" s="64"/>
      <c r="H17" s="65">
        <v>0</v>
      </c>
      <c r="I17" s="66">
        <f>+B17/M17</f>
        <v>17816.951063829787</v>
      </c>
      <c r="J17" s="2"/>
      <c r="K17" s="2"/>
      <c r="L17" s="2"/>
      <c r="M17" s="2">
        <v>470</v>
      </c>
    </row>
    <row r="18" spans="2:13" ht="12.75">
      <c r="B18" s="50"/>
      <c r="F18" s="68"/>
      <c r="I18" s="30"/>
      <c r="M18" s="2">
        <v>470</v>
      </c>
    </row>
    <row r="19" spans="1:13" s="77" customFormat="1" ht="13.5" thickBot="1">
      <c r="A19" s="69"/>
      <c r="B19" s="70">
        <f>+B22+B1115+B1157+B1554+B1795+B1845+B1893</f>
        <v>8373967</v>
      </c>
      <c r="C19" s="71" t="s">
        <v>27</v>
      </c>
      <c r="D19" s="72"/>
      <c r="E19" s="72"/>
      <c r="F19" s="73"/>
      <c r="G19" s="74"/>
      <c r="H19" s="75"/>
      <c r="I19" s="76"/>
      <c r="M19" s="2">
        <v>470</v>
      </c>
    </row>
    <row r="20" spans="4:13" ht="12.75">
      <c r="D20" s="20"/>
      <c r="F20" s="78"/>
      <c r="I20" s="30"/>
      <c r="M20" s="2">
        <v>470</v>
      </c>
    </row>
    <row r="21" spans="4:13" ht="12.75">
      <c r="D21" s="20"/>
      <c r="F21" s="78"/>
      <c r="I21" s="30"/>
      <c r="M21" s="2">
        <v>470</v>
      </c>
    </row>
    <row r="22" spans="1:13" s="77" customFormat="1" ht="13.5" thickBot="1">
      <c r="A22" s="69"/>
      <c r="B22" s="79">
        <f>+B25+B64+B109+B149+B195+B244+B291+B333+B396+B382+B461+B502+B542+B589+B623+B671+B718+B730+B754+B794+B828+B871+B904+B949+B1010+B1048+B1063+B1099+B1110</f>
        <v>1823355</v>
      </c>
      <c r="C22" s="69"/>
      <c r="D22" s="80" t="s">
        <v>28</v>
      </c>
      <c r="E22" s="72"/>
      <c r="F22" s="73"/>
      <c r="G22" s="74"/>
      <c r="H22" s="81">
        <f>H21-B22</f>
        <v>-1823355</v>
      </c>
      <c r="I22" s="76">
        <f>+B22/M22</f>
        <v>3879.478723404255</v>
      </c>
      <c r="M22" s="2">
        <v>470</v>
      </c>
    </row>
    <row r="23" spans="6:13" ht="12.75">
      <c r="F23" s="78"/>
      <c r="I23" s="30"/>
      <c r="M23" s="2">
        <v>470</v>
      </c>
    </row>
    <row r="24" spans="6:13" ht="12.75">
      <c r="F24" s="78"/>
      <c r="I24" s="30"/>
      <c r="M24" s="2">
        <v>470</v>
      </c>
    </row>
    <row r="25" spans="1:13" s="89" customFormat="1" ht="12.75">
      <c r="A25" s="19"/>
      <c r="B25" s="271">
        <f>+B29+B36+B42+B46+B51+B55+B59</f>
        <v>20600</v>
      </c>
      <c r="C25" s="83" t="s">
        <v>29</v>
      </c>
      <c r="D25" s="84" t="s">
        <v>30</v>
      </c>
      <c r="E25" s="83" t="s">
        <v>31</v>
      </c>
      <c r="F25" s="85" t="s">
        <v>32</v>
      </c>
      <c r="G25" s="86" t="s">
        <v>33</v>
      </c>
      <c r="H25" s="87"/>
      <c r="I25" s="88">
        <f>+B25/M25</f>
        <v>43.829787234042556</v>
      </c>
      <c r="J25" s="88"/>
      <c r="K25" s="88"/>
      <c r="M25" s="2">
        <v>470</v>
      </c>
    </row>
    <row r="26" spans="2:13" ht="12.75">
      <c r="B26" s="214"/>
      <c r="D26" s="20"/>
      <c r="F26" s="78"/>
      <c r="H26" s="7">
        <f aca="true" t="shared" si="2" ref="H26:H71">H25-B26</f>
        <v>0</v>
      </c>
      <c r="I26" s="30">
        <f aca="true" t="shared" si="3" ref="I26:I89">+B26/M26</f>
        <v>0</v>
      </c>
      <c r="M26" s="2">
        <v>470</v>
      </c>
    </row>
    <row r="27" spans="1:13" ht="12.75">
      <c r="A27" s="20"/>
      <c r="B27" s="270">
        <v>2500</v>
      </c>
      <c r="C27" s="1" t="s">
        <v>0</v>
      </c>
      <c r="D27" s="20" t="s">
        <v>28</v>
      </c>
      <c r="E27" s="20" t="s">
        <v>34</v>
      </c>
      <c r="F27" s="78" t="s">
        <v>35</v>
      </c>
      <c r="G27" s="40" t="s">
        <v>36</v>
      </c>
      <c r="H27" s="7">
        <f t="shared" si="2"/>
        <v>-2500</v>
      </c>
      <c r="I27" s="30">
        <v>5</v>
      </c>
      <c r="J27" s="23"/>
      <c r="K27" t="s">
        <v>0</v>
      </c>
      <c r="L27" s="23">
        <v>1</v>
      </c>
      <c r="M27" s="2">
        <v>470</v>
      </c>
    </row>
    <row r="28" spans="2:13" ht="12.75">
      <c r="B28" s="214">
        <v>2500</v>
      </c>
      <c r="C28" s="1" t="s">
        <v>0</v>
      </c>
      <c r="D28" s="20" t="s">
        <v>28</v>
      </c>
      <c r="E28" s="1" t="s">
        <v>34</v>
      </c>
      <c r="F28" s="78" t="s">
        <v>37</v>
      </c>
      <c r="G28" s="35" t="s">
        <v>38</v>
      </c>
      <c r="H28" s="7">
        <f t="shared" si="2"/>
        <v>-5000</v>
      </c>
      <c r="I28" s="30">
        <v>5</v>
      </c>
      <c r="K28" t="s">
        <v>0</v>
      </c>
      <c r="L28">
        <v>1</v>
      </c>
      <c r="M28" s="2">
        <v>470</v>
      </c>
    </row>
    <row r="29" spans="1:13" s="89" customFormat="1" ht="12.75">
      <c r="A29" s="19"/>
      <c r="B29" s="271">
        <f>SUM(B27:B28)</f>
        <v>5000</v>
      </c>
      <c r="C29" s="19" t="s">
        <v>0</v>
      </c>
      <c r="D29" s="19"/>
      <c r="E29" s="19"/>
      <c r="F29" s="90"/>
      <c r="G29" s="26"/>
      <c r="H29" s="87">
        <v>0</v>
      </c>
      <c r="I29" s="88">
        <f t="shared" si="3"/>
        <v>10.638297872340425</v>
      </c>
      <c r="M29" s="2">
        <v>470</v>
      </c>
    </row>
    <row r="30" spans="2:13" ht="12.75">
      <c r="B30" s="214"/>
      <c r="D30" s="20"/>
      <c r="F30" s="78"/>
      <c r="H30" s="7">
        <f t="shared" si="2"/>
        <v>0</v>
      </c>
      <c r="I30" s="30">
        <f t="shared" si="3"/>
        <v>0</v>
      </c>
      <c r="M30" s="2">
        <v>470</v>
      </c>
    </row>
    <row r="31" spans="2:13" ht="12.75">
      <c r="B31" s="214"/>
      <c r="D31" s="20"/>
      <c r="F31" s="78"/>
      <c r="H31" s="7">
        <f t="shared" si="2"/>
        <v>0</v>
      </c>
      <c r="I31" s="30">
        <f t="shared" si="3"/>
        <v>0</v>
      </c>
      <c r="M31" s="2">
        <v>470</v>
      </c>
    </row>
    <row r="32" spans="2:13" ht="12.75">
      <c r="B32" s="214">
        <v>500</v>
      </c>
      <c r="C32" s="1" t="s">
        <v>39</v>
      </c>
      <c r="D32" s="1" t="s">
        <v>17</v>
      </c>
      <c r="E32" s="1" t="s">
        <v>40</v>
      </c>
      <c r="F32" s="78" t="s">
        <v>41</v>
      </c>
      <c r="G32" s="35" t="s">
        <v>38</v>
      </c>
      <c r="H32" s="7">
        <f t="shared" si="2"/>
        <v>-500</v>
      </c>
      <c r="I32" s="30">
        <f t="shared" si="3"/>
        <v>1.0638297872340425</v>
      </c>
      <c r="K32" t="s">
        <v>34</v>
      </c>
      <c r="L32">
        <v>1</v>
      </c>
      <c r="M32" s="2">
        <v>470</v>
      </c>
    </row>
    <row r="33" spans="2:13" ht="12.75">
      <c r="B33" s="214">
        <v>700</v>
      </c>
      <c r="C33" s="1" t="s">
        <v>42</v>
      </c>
      <c r="D33" s="1" t="s">
        <v>17</v>
      </c>
      <c r="E33" s="1" t="s">
        <v>40</v>
      </c>
      <c r="F33" s="78" t="s">
        <v>41</v>
      </c>
      <c r="G33" s="35" t="s">
        <v>38</v>
      </c>
      <c r="H33" s="7">
        <f t="shared" si="2"/>
        <v>-1200</v>
      </c>
      <c r="I33" s="30">
        <f t="shared" si="3"/>
        <v>1.4893617021276595</v>
      </c>
      <c r="K33" t="s">
        <v>34</v>
      </c>
      <c r="L33">
        <v>1</v>
      </c>
      <c r="M33" s="2">
        <v>470</v>
      </c>
    </row>
    <row r="34" spans="2:13" ht="12.75">
      <c r="B34" s="214">
        <v>700</v>
      </c>
      <c r="C34" s="1" t="s">
        <v>43</v>
      </c>
      <c r="D34" s="1" t="s">
        <v>17</v>
      </c>
      <c r="E34" s="1" t="s">
        <v>40</v>
      </c>
      <c r="F34" s="78" t="s">
        <v>41</v>
      </c>
      <c r="G34" s="35" t="s">
        <v>44</v>
      </c>
      <c r="H34" s="7">
        <f t="shared" si="2"/>
        <v>-1900</v>
      </c>
      <c r="I34" s="30">
        <f t="shared" si="3"/>
        <v>1.4893617021276595</v>
      </c>
      <c r="K34" t="s">
        <v>34</v>
      </c>
      <c r="L34">
        <v>1</v>
      </c>
      <c r="M34" s="2">
        <v>470</v>
      </c>
    </row>
    <row r="35" spans="2:13" ht="12.75">
      <c r="B35" s="214">
        <v>500</v>
      </c>
      <c r="C35" s="1" t="s">
        <v>45</v>
      </c>
      <c r="D35" s="1" t="s">
        <v>17</v>
      </c>
      <c r="E35" s="1" t="s">
        <v>40</v>
      </c>
      <c r="F35" s="78" t="s">
        <v>41</v>
      </c>
      <c r="G35" s="35" t="s">
        <v>44</v>
      </c>
      <c r="H35" s="7">
        <f t="shared" si="2"/>
        <v>-2400</v>
      </c>
      <c r="I35" s="30">
        <f t="shared" si="3"/>
        <v>1.0638297872340425</v>
      </c>
      <c r="K35" t="s">
        <v>34</v>
      </c>
      <c r="L35">
        <v>1</v>
      </c>
      <c r="M35" s="2">
        <v>470</v>
      </c>
    </row>
    <row r="36" spans="1:13" s="89" customFormat="1" ht="12.75">
      <c r="A36" s="19"/>
      <c r="B36" s="271">
        <f>SUM(B32:B35)</f>
        <v>2400</v>
      </c>
      <c r="C36" s="19" t="s">
        <v>46</v>
      </c>
      <c r="D36" s="19"/>
      <c r="E36" s="19"/>
      <c r="F36" s="90"/>
      <c r="G36" s="26"/>
      <c r="H36" s="87">
        <v>0</v>
      </c>
      <c r="I36" s="88">
        <f t="shared" si="3"/>
        <v>5.1063829787234045</v>
      </c>
      <c r="M36" s="2">
        <v>470</v>
      </c>
    </row>
    <row r="37" spans="2:13" ht="12.75">
      <c r="B37" s="214"/>
      <c r="D37" s="20"/>
      <c r="F37" s="78"/>
      <c r="H37" s="7">
        <f t="shared" si="2"/>
        <v>0</v>
      </c>
      <c r="I37" s="30">
        <f t="shared" si="3"/>
        <v>0</v>
      </c>
      <c r="M37" s="2">
        <v>470</v>
      </c>
    </row>
    <row r="38" spans="2:13" ht="12.75">
      <c r="B38" s="214"/>
      <c r="D38" s="20"/>
      <c r="F38" s="78"/>
      <c r="H38" s="7">
        <f t="shared" si="2"/>
        <v>0</v>
      </c>
      <c r="I38" s="30">
        <f t="shared" si="3"/>
        <v>0</v>
      </c>
      <c r="M38" s="2">
        <v>470</v>
      </c>
    </row>
    <row r="39" spans="2:13" ht="12.75">
      <c r="B39" s="214">
        <v>400</v>
      </c>
      <c r="C39" s="1" t="s">
        <v>47</v>
      </c>
      <c r="D39" s="1" t="s">
        <v>17</v>
      </c>
      <c r="E39" s="1" t="s">
        <v>48</v>
      </c>
      <c r="F39" s="78" t="s">
        <v>41</v>
      </c>
      <c r="G39" s="35" t="s">
        <v>36</v>
      </c>
      <c r="H39" s="7">
        <f t="shared" si="2"/>
        <v>-400</v>
      </c>
      <c r="I39" s="30">
        <v>0.8</v>
      </c>
      <c r="K39" t="s">
        <v>34</v>
      </c>
      <c r="L39">
        <v>1</v>
      </c>
      <c r="M39" s="2">
        <v>470</v>
      </c>
    </row>
    <row r="40" spans="2:13" ht="12.75">
      <c r="B40" s="214">
        <v>800</v>
      </c>
      <c r="C40" s="1" t="s">
        <v>47</v>
      </c>
      <c r="D40" s="1" t="s">
        <v>17</v>
      </c>
      <c r="E40" s="1" t="s">
        <v>48</v>
      </c>
      <c r="F40" s="78" t="s">
        <v>41</v>
      </c>
      <c r="G40" s="35" t="s">
        <v>38</v>
      </c>
      <c r="H40" s="7">
        <f t="shared" si="2"/>
        <v>-1200</v>
      </c>
      <c r="I40" s="30">
        <v>1.6</v>
      </c>
      <c r="K40" t="s">
        <v>34</v>
      </c>
      <c r="L40">
        <v>1</v>
      </c>
      <c r="M40" s="2">
        <v>470</v>
      </c>
    </row>
    <row r="41" spans="2:13" ht="12.75">
      <c r="B41" s="214">
        <v>1000</v>
      </c>
      <c r="C41" s="1" t="s">
        <v>47</v>
      </c>
      <c r="D41" s="1" t="s">
        <v>17</v>
      </c>
      <c r="E41" s="1" t="s">
        <v>48</v>
      </c>
      <c r="F41" s="78" t="s">
        <v>41</v>
      </c>
      <c r="G41" s="35" t="s">
        <v>44</v>
      </c>
      <c r="H41" s="7">
        <f t="shared" si="2"/>
        <v>-2200</v>
      </c>
      <c r="I41" s="30">
        <v>2</v>
      </c>
      <c r="K41" t="s">
        <v>34</v>
      </c>
      <c r="L41">
        <v>1</v>
      </c>
      <c r="M41" s="2">
        <v>470</v>
      </c>
    </row>
    <row r="42" spans="1:13" s="89" customFormat="1" ht="12.75">
      <c r="A42" s="19"/>
      <c r="B42" s="271">
        <f>SUM(B39:B41)</f>
        <v>2200</v>
      </c>
      <c r="C42" s="19"/>
      <c r="D42" s="19"/>
      <c r="E42" s="19" t="s">
        <v>48</v>
      </c>
      <c r="F42" s="90"/>
      <c r="G42" s="26"/>
      <c r="H42" s="87">
        <v>0</v>
      </c>
      <c r="I42" s="88">
        <f t="shared" si="3"/>
        <v>4.680851063829787</v>
      </c>
      <c r="M42" s="2">
        <v>470</v>
      </c>
    </row>
    <row r="43" spans="2:13" ht="12.75">
      <c r="B43" s="214"/>
      <c r="D43" s="20"/>
      <c r="F43" s="78"/>
      <c r="H43" s="7">
        <f t="shared" si="2"/>
        <v>0</v>
      </c>
      <c r="I43" s="30">
        <f t="shared" si="3"/>
        <v>0</v>
      </c>
      <c r="M43" s="2">
        <v>470</v>
      </c>
    </row>
    <row r="44" spans="2:13" ht="12.75">
      <c r="B44" s="214"/>
      <c r="D44" s="20"/>
      <c r="F44" s="78"/>
      <c r="H44" s="7">
        <f t="shared" si="2"/>
        <v>0</v>
      </c>
      <c r="I44" s="30">
        <f t="shared" si="3"/>
        <v>0</v>
      </c>
      <c r="M44" s="2">
        <v>470</v>
      </c>
    </row>
    <row r="45" spans="2:13" ht="12.75">
      <c r="B45" s="214">
        <v>4500</v>
      </c>
      <c r="C45" s="1" t="s">
        <v>49</v>
      </c>
      <c r="D45" s="1" t="s">
        <v>17</v>
      </c>
      <c r="E45" s="1" t="s">
        <v>40</v>
      </c>
      <c r="F45" s="78" t="s">
        <v>50</v>
      </c>
      <c r="G45" s="35" t="s">
        <v>38</v>
      </c>
      <c r="H45" s="7">
        <f t="shared" si="2"/>
        <v>-4500</v>
      </c>
      <c r="I45" s="30">
        <f t="shared" si="3"/>
        <v>9.574468085106384</v>
      </c>
      <c r="K45" t="s">
        <v>34</v>
      </c>
      <c r="L45">
        <v>1</v>
      </c>
      <c r="M45" s="2">
        <v>470</v>
      </c>
    </row>
    <row r="46" spans="1:13" s="89" customFormat="1" ht="12.75">
      <c r="A46" s="19"/>
      <c r="B46" s="271">
        <f>SUM(B45)</f>
        <v>4500</v>
      </c>
      <c r="C46" s="19" t="s">
        <v>49</v>
      </c>
      <c r="D46" s="19"/>
      <c r="E46" s="19"/>
      <c r="F46" s="90"/>
      <c r="G46" s="26"/>
      <c r="H46" s="87">
        <v>0</v>
      </c>
      <c r="I46" s="88">
        <f t="shared" si="3"/>
        <v>9.574468085106384</v>
      </c>
      <c r="M46" s="2">
        <v>470</v>
      </c>
    </row>
    <row r="47" spans="2:13" ht="12.75">
      <c r="B47" s="214"/>
      <c r="D47" s="20"/>
      <c r="F47" s="78"/>
      <c r="H47" s="7">
        <f t="shared" si="2"/>
        <v>0</v>
      </c>
      <c r="I47" s="30">
        <f t="shared" si="3"/>
        <v>0</v>
      </c>
      <c r="M47" s="2">
        <v>470</v>
      </c>
    </row>
    <row r="48" spans="2:13" ht="12.75">
      <c r="B48" s="214"/>
      <c r="D48" s="20"/>
      <c r="F48" s="78"/>
      <c r="H48" s="7">
        <f t="shared" si="2"/>
        <v>0</v>
      </c>
      <c r="I48" s="30">
        <f t="shared" si="3"/>
        <v>0</v>
      </c>
      <c r="M48" s="2">
        <v>470</v>
      </c>
    </row>
    <row r="49" spans="2:13" ht="12.75">
      <c r="B49" s="214">
        <v>2000</v>
      </c>
      <c r="C49" s="1" t="s">
        <v>51</v>
      </c>
      <c r="D49" s="1" t="s">
        <v>17</v>
      </c>
      <c r="E49" s="1" t="s">
        <v>40</v>
      </c>
      <c r="F49" s="78" t="s">
        <v>41</v>
      </c>
      <c r="G49" s="35" t="s">
        <v>38</v>
      </c>
      <c r="H49" s="7">
        <f t="shared" si="2"/>
        <v>-2000</v>
      </c>
      <c r="I49" s="30">
        <v>4</v>
      </c>
      <c r="K49" t="s">
        <v>34</v>
      </c>
      <c r="L49">
        <v>1</v>
      </c>
      <c r="M49" s="2">
        <v>470</v>
      </c>
    </row>
    <row r="50" spans="2:13" ht="12.75">
      <c r="B50" s="214">
        <v>2000</v>
      </c>
      <c r="C50" s="1" t="s">
        <v>51</v>
      </c>
      <c r="D50" s="1" t="s">
        <v>17</v>
      </c>
      <c r="E50" s="1" t="s">
        <v>40</v>
      </c>
      <c r="F50" s="78" t="s">
        <v>41</v>
      </c>
      <c r="G50" s="35" t="s">
        <v>44</v>
      </c>
      <c r="H50" s="7">
        <f t="shared" si="2"/>
        <v>-4000</v>
      </c>
      <c r="I50" s="30">
        <v>4</v>
      </c>
      <c r="K50" t="s">
        <v>34</v>
      </c>
      <c r="L50">
        <v>1</v>
      </c>
      <c r="M50" s="2">
        <v>470</v>
      </c>
    </row>
    <row r="51" spans="1:13" s="89" customFormat="1" ht="12.75">
      <c r="A51" s="19"/>
      <c r="B51" s="271">
        <f>SUM(B49:B50)</f>
        <v>4000</v>
      </c>
      <c r="C51" s="19" t="s">
        <v>51</v>
      </c>
      <c r="D51" s="19"/>
      <c r="E51" s="19"/>
      <c r="F51" s="90"/>
      <c r="G51" s="26"/>
      <c r="H51" s="87">
        <v>0</v>
      </c>
      <c r="I51" s="88">
        <f t="shared" si="3"/>
        <v>8.51063829787234</v>
      </c>
      <c r="M51" s="2">
        <v>470</v>
      </c>
    </row>
    <row r="52" spans="2:13" ht="12.75">
      <c r="B52" s="214"/>
      <c r="D52" s="20"/>
      <c r="F52" s="78"/>
      <c r="H52" s="7">
        <f t="shared" si="2"/>
        <v>0</v>
      </c>
      <c r="I52" s="30">
        <f t="shared" si="3"/>
        <v>0</v>
      </c>
      <c r="M52" s="2">
        <v>470</v>
      </c>
    </row>
    <row r="53" spans="2:13" ht="12.75">
      <c r="B53" s="214"/>
      <c r="D53" s="20"/>
      <c r="F53" s="78"/>
      <c r="H53" s="7">
        <f t="shared" si="2"/>
        <v>0</v>
      </c>
      <c r="I53" s="30">
        <f t="shared" si="3"/>
        <v>0</v>
      </c>
      <c r="M53" s="2">
        <v>470</v>
      </c>
    </row>
    <row r="54" spans="2:13" ht="12.75">
      <c r="B54" s="214">
        <v>1500</v>
      </c>
      <c r="C54" s="1" t="s">
        <v>52</v>
      </c>
      <c r="D54" s="1" t="s">
        <v>17</v>
      </c>
      <c r="E54" s="1" t="s">
        <v>53</v>
      </c>
      <c r="F54" s="78" t="s">
        <v>41</v>
      </c>
      <c r="G54" s="35" t="s">
        <v>38</v>
      </c>
      <c r="H54" s="7">
        <f t="shared" si="2"/>
        <v>-1500</v>
      </c>
      <c r="I54" s="30">
        <f t="shared" si="3"/>
        <v>3.1914893617021276</v>
      </c>
      <c r="K54" t="s">
        <v>34</v>
      </c>
      <c r="L54">
        <v>1</v>
      </c>
      <c r="M54" s="2">
        <v>470</v>
      </c>
    </row>
    <row r="55" spans="1:13" s="89" customFormat="1" ht="12.75">
      <c r="A55" s="19"/>
      <c r="B55" s="271">
        <f>SUM(B54)</f>
        <v>1500</v>
      </c>
      <c r="C55" s="19"/>
      <c r="D55" s="19"/>
      <c r="E55" s="19" t="s">
        <v>53</v>
      </c>
      <c r="F55" s="90"/>
      <c r="G55" s="26"/>
      <c r="H55" s="87">
        <v>0</v>
      </c>
      <c r="I55" s="88">
        <f t="shared" si="3"/>
        <v>3.1914893617021276</v>
      </c>
      <c r="M55" s="2">
        <v>470</v>
      </c>
    </row>
    <row r="56" spans="2:13" ht="12.75">
      <c r="B56" s="214"/>
      <c r="D56" s="20"/>
      <c r="F56" s="78"/>
      <c r="H56" s="7">
        <f t="shared" si="2"/>
        <v>0</v>
      </c>
      <c r="I56" s="30">
        <f t="shared" si="3"/>
        <v>0</v>
      </c>
      <c r="M56" s="2">
        <v>470</v>
      </c>
    </row>
    <row r="57" spans="2:13" ht="12.75">
      <c r="B57" s="214"/>
      <c r="D57" s="20"/>
      <c r="F57" s="78"/>
      <c r="H57" s="7">
        <f t="shared" si="2"/>
        <v>0</v>
      </c>
      <c r="I57" s="30">
        <f t="shared" si="3"/>
        <v>0</v>
      </c>
      <c r="M57" s="2">
        <v>470</v>
      </c>
    </row>
    <row r="58" spans="2:13" ht="12.75">
      <c r="B58" s="214">
        <v>1000</v>
      </c>
      <c r="C58" s="1" t="s">
        <v>54</v>
      </c>
      <c r="D58" s="1" t="s">
        <v>17</v>
      </c>
      <c r="E58" s="1" t="s">
        <v>26</v>
      </c>
      <c r="F58" s="78" t="s">
        <v>55</v>
      </c>
      <c r="G58" s="35" t="s">
        <v>56</v>
      </c>
      <c r="H58" s="7">
        <f t="shared" si="2"/>
        <v>-1000</v>
      </c>
      <c r="I58" s="30">
        <f>+B58/M58</f>
        <v>2.127659574468085</v>
      </c>
      <c r="K58" t="s">
        <v>34</v>
      </c>
      <c r="L58">
        <v>1</v>
      </c>
      <c r="M58" s="2">
        <v>470</v>
      </c>
    </row>
    <row r="59" spans="1:13" s="89" customFormat="1" ht="12.75">
      <c r="A59" s="19"/>
      <c r="B59" s="271">
        <f>SUM(B58)</f>
        <v>1000</v>
      </c>
      <c r="C59" s="19"/>
      <c r="D59" s="19"/>
      <c r="E59" s="19" t="s">
        <v>26</v>
      </c>
      <c r="F59" s="90"/>
      <c r="G59" s="26"/>
      <c r="H59" s="87">
        <v>0</v>
      </c>
      <c r="I59" s="88">
        <f t="shared" si="3"/>
        <v>2.127659574468085</v>
      </c>
      <c r="M59" s="2">
        <v>470</v>
      </c>
    </row>
    <row r="60" spans="1:13" s="52" customFormat="1" ht="12.75">
      <c r="A60" s="51"/>
      <c r="B60" s="279"/>
      <c r="C60" s="53"/>
      <c r="D60" s="44"/>
      <c r="E60" s="51"/>
      <c r="F60" s="91"/>
      <c r="G60" s="45"/>
      <c r="H60" s="7">
        <f t="shared" si="2"/>
        <v>0</v>
      </c>
      <c r="I60" s="30">
        <f t="shared" si="3"/>
        <v>0</v>
      </c>
      <c r="M60" s="2">
        <v>470</v>
      </c>
    </row>
    <row r="61" spans="2:13" ht="12.75">
      <c r="B61" s="214"/>
      <c r="D61" s="20"/>
      <c r="F61" s="78"/>
      <c r="H61" s="7">
        <f t="shared" si="2"/>
        <v>0</v>
      </c>
      <c r="I61" s="30">
        <f t="shared" si="3"/>
        <v>0</v>
      </c>
      <c r="M61" s="2">
        <v>470</v>
      </c>
    </row>
    <row r="62" spans="2:13" ht="12.75">
      <c r="B62" s="214"/>
      <c r="D62" s="20"/>
      <c r="F62" s="78"/>
      <c r="H62" s="7">
        <f t="shared" si="2"/>
        <v>0</v>
      </c>
      <c r="I62" s="30">
        <f t="shared" si="3"/>
        <v>0</v>
      </c>
      <c r="M62" s="2">
        <v>470</v>
      </c>
    </row>
    <row r="63" spans="2:13" ht="12.75">
      <c r="B63" s="214"/>
      <c r="D63" s="20"/>
      <c r="F63" s="78"/>
      <c r="H63" s="7">
        <f t="shared" si="2"/>
        <v>0</v>
      </c>
      <c r="I63" s="30">
        <f t="shared" si="3"/>
        <v>0</v>
      </c>
      <c r="M63" s="2">
        <v>470</v>
      </c>
    </row>
    <row r="64" spans="1:13" s="89" customFormat="1" ht="12.75">
      <c r="A64" s="19"/>
      <c r="B64" s="271">
        <f>+B68+B77+B83+B88+B94+B100+B104</f>
        <v>33700</v>
      </c>
      <c r="C64" s="83" t="s">
        <v>57</v>
      </c>
      <c r="D64" s="84" t="s">
        <v>58</v>
      </c>
      <c r="E64" s="83" t="s">
        <v>59</v>
      </c>
      <c r="F64" s="85" t="s">
        <v>60</v>
      </c>
      <c r="G64" s="86" t="s">
        <v>61</v>
      </c>
      <c r="H64" s="87"/>
      <c r="I64" s="88">
        <f>+B64/M64</f>
        <v>71.70212765957447</v>
      </c>
      <c r="J64" s="88"/>
      <c r="K64" s="88"/>
      <c r="M64" s="2">
        <v>470</v>
      </c>
    </row>
    <row r="65" spans="2:13" ht="12.75">
      <c r="B65" s="214"/>
      <c r="D65" s="20"/>
      <c r="F65" s="78"/>
      <c r="H65" s="7">
        <f t="shared" si="2"/>
        <v>0</v>
      </c>
      <c r="I65" s="30">
        <f t="shared" si="3"/>
        <v>0</v>
      </c>
      <c r="M65" s="2">
        <v>470</v>
      </c>
    </row>
    <row r="66" spans="2:13" ht="12.75">
      <c r="B66" s="270">
        <v>2500</v>
      </c>
      <c r="C66" s="1" t="s">
        <v>0</v>
      </c>
      <c r="D66" s="20" t="s">
        <v>28</v>
      </c>
      <c r="E66" s="42" t="s">
        <v>62</v>
      </c>
      <c r="F66" s="78" t="s">
        <v>63</v>
      </c>
      <c r="G66" s="40" t="s">
        <v>36</v>
      </c>
      <c r="H66" s="7">
        <f t="shared" si="2"/>
        <v>-2500</v>
      </c>
      <c r="I66" s="30">
        <v>5</v>
      </c>
      <c r="K66" t="s">
        <v>0</v>
      </c>
      <c r="L66">
        <v>2</v>
      </c>
      <c r="M66" s="2">
        <v>470</v>
      </c>
    </row>
    <row r="67" spans="2:13" ht="12.75">
      <c r="B67" s="214">
        <v>2500</v>
      </c>
      <c r="C67" s="1" t="s">
        <v>0</v>
      </c>
      <c r="D67" s="20" t="s">
        <v>28</v>
      </c>
      <c r="E67" s="1" t="s">
        <v>62</v>
      </c>
      <c r="F67" s="78" t="s">
        <v>64</v>
      </c>
      <c r="G67" s="35" t="s">
        <v>44</v>
      </c>
      <c r="H67" s="7">
        <f t="shared" si="2"/>
        <v>-5000</v>
      </c>
      <c r="I67" s="30">
        <v>5</v>
      </c>
      <c r="K67" t="s">
        <v>0</v>
      </c>
      <c r="L67">
        <v>2</v>
      </c>
      <c r="M67" s="2">
        <v>470</v>
      </c>
    </row>
    <row r="68" spans="1:13" s="89" customFormat="1" ht="12.75">
      <c r="A68" s="19"/>
      <c r="B68" s="271">
        <f>SUM(B66:B67)</f>
        <v>5000</v>
      </c>
      <c r="C68" s="19" t="s">
        <v>0</v>
      </c>
      <c r="D68" s="19"/>
      <c r="E68" s="19"/>
      <c r="F68" s="90"/>
      <c r="G68" s="26"/>
      <c r="H68" s="87">
        <v>0</v>
      </c>
      <c r="I68" s="88">
        <f t="shared" si="3"/>
        <v>10.638297872340425</v>
      </c>
      <c r="M68" s="2">
        <v>470</v>
      </c>
    </row>
    <row r="69" spans="2:13" ht="12.75">
      <c r="B69" s="214"/>
      <c r="D69" s="20"/>
      <c r="F69" s="78"/>
      <c r="H69" s="7">
        <f t="shared" si="2"/>
        <v>0</v>
      </c>
      <c r="I69" s="30">
        <f t="shared" si="3"/>
        <v>0</v>
      </c>
      <c r="M69" s="2">
        <v>470</v>
      </c>
    </row>
    <row r="70" spans="2:13" ht="12.75">
      <c r="B70" s="214"/>
      <c r="D70" s="20"/>
      <c r="F70" s="78"/>
      <c r="H70" s="7">
        <f t="shared" si="2"/>
        <v>0</v>
      </c>
      <c r="I70" s="30">
        <f t="shared" si="3"/>
        <v>0</v>
      </c>
      <c r="M70" s="2">
        <v>470</v>
      </c>
    </row>
    <row r="71" spans="2:13" ht="12.75">
      <c r="B71" s="214">
        <v>1000</v>
      </c>
      <c r="C71" s="1" t="s">
        <v>65</v>
      </c>
      <c r="D71" s="1" t="s">
        <v>17</v>
      </c>
      <c r="E71" s="1" t="s">
        <v>40</v>
      </c>
      <c r="F71" s="78" t="s">
        <v>66</v>
      </c>
      <c r="G71" s="35" t="s">
        <v>38</v>
      </c>
      <c r="H71" s="7">
        <f t="shared" si="2"/>
        <v>-1000</v>
      </c>
      <c r="I71" s="30">
        <f t="shared" si="3"/>
        <v>2.127659574468085</v>
      </c>
      <c r="K71" t="s">
        <v>62</v>
      </c>
      <c r="L71">
        <v>2</v>
      </c>
      <c r="M71" s="2">
        <v>470</v>
      </c>
    </row>
    <row r="72" spans="2:13" ht="12.75">
      <c r="B72" s="214">
        <v>2000</v>
      </c>
      <c r="C72" s="1" t="s">
        <v>67</v>
      </c>
      <c r="D72" s="1" t="s">
        <v>17</v>
      </c>
      <c r="E72" s="1" t="s">
        <v>40</v>
      </c>
      <c r="F72" s="78" t="s">
        <v>68</v>
      </c>
      <c r="G72" s="35" t="s">
        <v>38</v>
      </c>
      <c r="H72" s="7">
        <f>H71-B72</f>
        <v>-3000</v>
      </c>
      <c r="I72" s="30">
        <f t="shared" si="3"/>
        <v>4.25531914893617</v>
      </c>
      <c r="K72" t="s">
        <v>62</v>
      </c>
      <c r="L72">
        <v>2</v>
      </c>
      <c r="M72" s="2">
        <v>470</v>
      </c>
    </row>
    <row r="73" spans="2:13" ht="12.75">
      <c r="B73" s="270">
        <v>500</v>
      </c>
      <c r="C73" s="20" t="s">
        <v>69</v>
      </c>
      <c r="D73" s="1" t="s">
        <v>17</v>
      </c>
      <c r="E73" s="44" t="s">
        <v>40</v>
      </c>
      <c r="F73" s="78" t="s">
        <v>70</v>
      </c>
      <c r="G73" s="45" t="s">
        <v>38</v>
      </c>
      <c r="H73" s="7">
        <f>H72-B73</f>
        <v>-3500</v>
      </c>
      <c r="I73" s="30">
        <f t="shared" si="3"/>
        <v>1.0638297872340425</v>
      </c>
      <c r="K73" t="s">
        <v>62</v>
      </c>
      <c r="L73">
        <v>2</v>
      </c>
      <c r="M73" s="2">
        <v>470</v>
      </c>
    </row>
    <row r="74" spans="2:13" ht="12.75">
      <c r="B74" s="270">
        <v>500</v>
      </c>
      <c r="C74" s="20" t="s">
        <v>71</v>
      </c>
      <c r="D74" s="1" t="s">
        <v>17</v>
      </c>
      <c r="E74" s="20" t="s">
        <v>40</v>
      </c>
      <c r="F74" s="78" t="s">
        <v>70</v>
      </c>
      <c r="G74" s="39" t="s">
        <v>38</v>
      </c>
      <c r="H74" s="7">
        <f>H73-B74</f>
        <v>-4000</v>
      </c>
      <c r="I74" s="30">
        <f t="shared" si="3"/>
        <v>1.0638297872340425</v>
      </c>
      <c r="K74" t="s">
        <v>62</v>
      </c>
      <c r="L74">
        <v>2</v>
      </c>
      <c r="M74" s="2">
        <v>470</v>
      </c>
    </row>
    <row r="75" spans="2:13" ht="12.75">
      <c r="B75" s="214">
        <v>1300</v>
      </c>
      <c r="C75" s="1" t="s">
        <v>72</v>
      </c>
      <c r="D75" s="1" t="s">
        <v>17</v>
      </c>
      <c r="E75" s="1" t="s">
        <v>40</v>
      </c>
      <c r="F75" s="78" t="s">
        <v>73</v>
      </c>
      <c r="G75" s="35" t="s">
        <v>56</v>
      </c>
      <c r="H75" s="7">
        <f>H74-B75</f>
        <v>-5300</v>
      </c>
      <c r="I75" s="30">
        <f t="shared" si="3"/>
        <v>2.765957446808511</v>
      </c>
      <c r="K75" t="s">
        <v>62</v>
      </c>
      <c r="L75">
        <v>2</v>
      </c>
      <c r="M75" s="2">
        <v>470</v>
      </c>
    </row>
    <row r="76" spans="1:13" s="89" customFormat="1" ht="12.75">
      <c r="A76" s="1"/>
      <c r="B76" s="214">
        <v>1000</v>
      </c>
      <c r="C76" s="1" t="s">
        <v>74</v>
      </c>
      <c r="D76" s="1" t="s">
        <v>17</v>
      </c>
      <c r="E76" s="1" t="s">
        <v>40</v>
      </c>
      <c r="F76" s="78" t="s">
        <v>70</v>
      </c>
      <c r="G76" s="35" t="s">
        <v>56</v>
      </c>
      <c r="H76" s="7">
        <f>H75-B76</f>
        <v>-6300</v>
      </c>
      <c r="I76" s="30">
        <f t="shared" si="3"/>
        <v>2.127659574468085</v>
      </c>
      <c r="J76"/>
      <c r="K76" t="s">
        <v>62</v>
      </c>
      <c r="L76">
        <v>2</v>
      </c>
      <c r="M76" s="2">
        <v>470</v>
      </c>
    </row>
    <row r="77" spans="1:13" ht="12.75">
      <c r="A77" s="19"/>
      <c r="B77" s="271">
        <f>SUM(B71:B76)</f>
        <v>6300</v>
      </c>
      <c r="C77" s="19" t="s">
        <v>46</v>
      </c>
      <c r="D77" s="19"/>
      <c r="E77" s="19"/>
      <c r="F77" s="90"/>
      <c r="G77" s="26"/>
      <c r="H77" s="87">
        <v>0</v>
      </c>
      <c r="I77" s="88">
        <f t="shared" si="3"/>
        <v>13.404255319148936</v>
      </c>
      <c r="J77" s="89"/>
      <c r="K77" s="89"/>
      <c r="L77" s="89"/>
      <c r="M77" s="2">
        <v>470</v>
      </c>
    </row>
    <row r="78" spans="2:13" ht="12.75">
      <c r="B78" s="214"/>
      <c r="F78" s="78"/>
      <c r="H78" s="7">
        <f aca="true" t="shared" si="4" ref="H78:H103">H77-B78</f>
        <v>0</v>
      </c>
      <c r="I78" s="30">
        <f t="shared" si="3"/>
        <v>0</v>
      </c>
      <c r="M78" s="2">
        <v>470</v>
      </c>
    </row>
    <row r="79" spans="2:13" ht="12.75">
      <c r="B79" s="214"/>
      <c r="F79" s="78"/>
      <c r="H79" s="7">
        <f t="shared" si="4"/>
        <v>0</v>
      </c>
      <c r="I79" s="30">
        <f t="shared" si="3"/>
        <v>0</v>
      </c>
      <c r="M79" s="2">
        <v>470</v>
      </c>
    </row>
    <row r="80" spans="1:13" ht="12.75">
      <c r="A80" s="20"/>
      <c r="B80" s="270">
        <v>500</v>
      </c>
      <c r="C80" s="20" t="s">
        <v>47</v>
      </c>
      <c r="D80" s="1" t="s">
        <v>17</v>
      </c>
      <c r="E80" s="20" t="s">
        <v>48</v>
      </c>
      <c r="F80" s="78" t="s">
        <v>70</v>
      </c>
      <c r="G80" s="39" t="s">
        <v>38</v>
      </c>
      <c r="H80" s="7">
        <f t="shared" si="4"/>
        <v>-500</v>
      </c>
      <c r="I80" s="30">
        <v>1</v>
      </c>
      <c r="J80" s="23"/>
      <c r="K80" t="s">
        <v>62</v>
      </c>
      <c r="L80">
        <v>2</v>
      </c>
      <c r="M80" s="2">
        <v>470</v>
      </c>
    </row>
    <row r="81" spans="2:13" ht="12.75">
      <c r="B81" s="214">
        <v>1000</v>
      </c>
      <c r="C81" s="1" t="s">
        <v>47</v>
      </c>
      <c r="D81" s="1" t="s">
        <v>17</v>
      </c>
      <c r="E81" s="1" t="s">
        <v>48</v>
      </c>
      <c r="F81" s="78" t="s">
        <v>70</v>
      </c>
      <c r="G81" s="35" t="s">
        <v>44</v>
      </c>
      <c r="H81" s="7">
        <f t="shared" si="4"/>
        <v>-1500</v>
      </c>
      <c r="I81" s="30">
        <v>2</v>
      </c>
      <c r="K81" t="s">
        <v>62</v>
      </c>
      <c r="L81">
        <v>2</v>
      </c>
      <c r="M81" s="2">
        <v>470</v>
      </c>
    </row>
    <row r="82" spans="2:13" ht="12.75">
      <c r="B82" s="214">
        <v>1500</v>
      </c>
      <c r="C82" s="1" t="s">
        <v>47</v>
      </c>
      <c r="D82" s="1" t="s">
        <v>17</v>
      </c>
      <c r="E82" s="1" t="s">
        <v>48</v>
      </c>
      <c r="F82" s="78" t="s">
        <v>70</v>
      </c>
      <c r="G82" s="35" t="s">
        <v>56</v>
      </c>
      <c r="H82" s="7">
        <f t="shared" si="4"/>
        <v>-3000</v>
      </c>
      <c r="I82" s="30">
        <v>3</v>
      </c>
      <c r="K82" t="s">
        <v>62</v>
      </c>
      <c r="L82">
        <v>2</v>
      </c>
      <c r="M82" s="2">
        <v>470</v>
      </c>
    </row>
    <row r="83" spans="1:13" s="89" customFormat="1" ht="12.75">
      <c r="A83" s="19"/>
      <c r="B83" s="271">
        <f>SUM(B80:B82)</f>
        <v>3000</v>
      </c>
      <c r="C83" s="19"/>
      <c r="D83" s="19"/>
      <c r="E83" s="19" t="s">
        <v>48</v>
      </c>
      <c r="F83" s="90"/>
      <c r="G83" s="26"/>
      <c r="H83" s="87">
        <v>0</v>
      </c>
      <c r="I83" s="88">
        <f t="shared" si="3"/>
        <v>6.382978723404255</v>
      </c>
      <c r="M83" s="2">
        <v>470</v>
      </c>
    </row>
    <row r="84" spans="2:13" ht="12.75">
      <c r="B84" s="214"/>
      <c r="F84" s="78"/>
      <c r="H84" s="7">
        <f t="shared" si="4"/>
        <v>0</v>
      </c>
      <c r="I84" s="30">
        <f t="shared" si="3"/>
        <v>0</v>
      </c>
      <c r="M84" s="2">
        <v>470</v>
      </c>
    </row>
    <row r="85" spans="2:13" ht="12.75">
      <c r="B85" s="214"/>
      <c r="F85" s="78"/>
      <c r="H85" s="7">
        <f t="shared" si="4"/>
        <v>0</v>
      </c>
      <c r="I85" s="30">
        <f t="shared" si="3"/>
        <v>0</v>
      </c>
      <c r="M85" s="2">
        <v>470</v>
      </c>
    </row>
    <row r="86" spans="2:13" ht="12.75">
      <c r="B86" s="214">
        <v>5000</v>
      </c>
      <c r="C86" s="20" t="s">
        <v>49</v>
      </c>
      <c r="D86" s="1" t="s">
        <v>17</v>
      </c>
      <c r="E86" s="1" t="s">
        <v>40</v>
      </c>
      <c r="F86" s="78" t="s">
        <v>75</v>
      </c>
      <c r="G86" s="35" t="s">
        <v>38</v>
      </c>
      <c r="H86" s="7">
        <f t="shared" si="4"/>
        <v>-5000</v>
      </c>
      <c r="I86" s="30">
        <v>10</v>
      </c>
      <c r="K86" t="s">
        <v>62</v>
      </c>
      <c r="L86">
        <v>2</v>
      </c>
      <c r="M86" s="2">
        <v>470</v>
      </c>
    </row>
    <row r="87" spans="2:13" ht="12.75">
      <c r="B87" s="214">
        <v>5000</v>
      </c>
      <c r="C87" s="47" t="s">
        <v>49</v>
      </c>
      <c r="D87" s="1" t="s">
        <v>17</v>
      </c>
      <c r="E87" s="47" t="s">
        <v>40</v>
      </c>
      <c r="F87" s="78" t="s">
        <v>75</v>
      </c>
      <c r="G87" s="35" t="s">
        <v>44</v>
      </c>
      <c r="H87" s="7">
        <f t="shared" si="4"/>
        <v>-10000</v>
      </c>
      <c r="I87" s="30">
        <v>10</v>
      </c>
      <c r="J87" s="46"/>
      <c r="K87" t="s">
        <v>62</v>
      </c>
      <c r="L87">
        <v>2</v>
      </c>
      <c r="M87" s="2">
        <v>470</v>
      </c>
    </row>
    <row r="88" spans="1:13" s="89" customFormat="1" ht="12.75">
      <c r="A88" s="19"/>
      <c r="B88" s="271">
        <f>SUM(B86:B87)</f>
        <v>10000</v>
      </c>
      <c r="C88" s="19"/>
      <c r="D88" s="19"/>
      <c r="E88" s="19"/>
      <c r="F88" s="90"/>
      <c r="G88" s="26"/>
      <c r="H88" s="87">
        <v>0</v>
      </c>
      <c r="I88" s="88">
        <f t="shared" si="3"/>
        <v>21.27659574468085</v>
      </c>
      <c r="M88" s="2">
        <v>470</v>
      </c>
    </row>
    <row r="89" spans="2:13" ht="12.75">
      <c r="B89" s="214"/>
      <c r="F89" s="78"/>
      <c r="H89" s="7">
        <f t="shared" si="4"/>
        <v>0</v>
      </c>
      <c r="I89" s="30">
        <f t="shared" si="3"/>
        <v>0</v>
      </c>
      <c r="M89" s="2">
        <v>470</v>
      </c>
    </row>
    <row r="90" spans="2:13" ht="12.75">
      <c r="B90" s="214"/>
      <c r="F90" s="78"/>
      <c r="H90" s="7">
        <f t="shared" si="4"/>
        <v>0</v>
      </c>
      <c r="I90" s="30">
        <f aca="true" t="shared" si="5" ref="I90:I135">+B90/M90</f>
        <v>0</v>
      </c>
      <c r="M90" s="2">
        <v>470</v>
      </c>
    </row>
    <row r="91" spans="2:13" ht="12.75">
      <c r="B91" s="214">
        <v>2000</v>
      </c>
      <c r="C91" s="1" t="s">
        <v>51</v>
      </c>
      <c r="D91" s="1" t="s">
        <v>17</v>
      </c>
      <c r="E91" s="1" t="s">
        <v>40</v>
      </c>
      <c r="F91" s="78" t="s">
        <v>70</v>
      </c>
      <c r="G91" s="35" t="s">
        <v>38</v>
      </c>
      <c r="H91" s="7">
        <f t="shared" si="4"/>
        <v>-2000</v>
      </c>
      <c r="I91" s="30">
        <v>4</v>
      </c>
      <c r="K91" t="s">
        <v>62</v>
      </c>
      <c r="L91">
        <v>2</v>
      </c>
      <c r="M91" s="2">
        <v>470</v>
      </c>
    </row>
    <row r="92" spans="2:13" ht="12.75">
      <c r="B92" s="214">
        <v>2000</v>
      </c>
      <c r="C92" s="1" t="s">
        <v>51</v>
      </c>
      <c r="D92" s="1" t="s">
        <v>17</v>
      </c>
      <c r="E92" s="1" t="s">
        <v>40</v>
      </c>
      <c r="F92" s="78" t="s">
        <v>70</v>
      </c>
      <c r="G92" s="35" t="s">
        <v>44</v>
      </c>
      <c r="H92" s="7">
        <f t="shared" si="4"/>
        <v>-4000</v>
      </c>
      <c r="I92" s="30">
        <v>4</v>
      </c>
      <c r="K92" t="s">
        <v>62</v>
      </c>
      <c r="L92">
        <v>2</v>
      </c>
      <c r="M92" s="2">
        <v>470</v>
      </c>
    </row>
    <row r="93" spans="2:13" ht="12.75">
      <c r="B93" s="214">
        <v>2000</v>
      </c>
      <c r="C93" s="1" t="s">
        <v>51</v>
      </c>
      <c r="D93" s="1" t="s">
        <v>17</v>
      </c>
      <c r="E93" s="1" t="s">
        <v>40</v>
      </c>
      <c r="F93" s="78" t="s">
        <v>70</v>
      </c>
      <c r="G93" s="35" t="s">
        <v>56</v>
      </c>
      <c r="H93" s="7">
        <f t="shared" si="4"/>
        <v>-6000</v>
      </c>
      <c r="I93" s="30">
        <v>4</v>
      </c>
      <c r="K93" t="s">
        <v>62</v>
      </c>
      <c r="L93">
        <v>2</v>
      </c>
      <c r="M93" s="2">
        <v>470</v>
      </c>
    </row>
    <row r="94" spans="1:13" s="89" customFormat="1" ht="12.75">
      <c r="A94" s="19"/>
      <c r="B94" s="271">
        <f>SUM(B91:B93)</f>
        <v>6000</v>
      </c>
      <c r="C94" s="19"/>
      <c r="D94" s="19"/>
      <c r="E94" s="19"/>
      <c r="F94" s="90"/>
      <c r="G94" s="26"/>
      <c r="H94" s="87">
        <v>0</v>
      </c>
      <c r="I94" s="88">
        <f t="shared" si="5"/>
        <v>12.76595744680851</v>
      </c>
      <c r="M94" s="2">
        <v>470</v>
      </c>
    </row>
    <row r="95" spans="2:13" ht="12.75">
      <c r="B95" s="214"/>
      <c r="F95" s="78"/>
      <c r="H95" s="7">
        <f t="shared" si="4"/>
        <v>0</v>
      </c>
      <c r="I95" s="30">
        <f t="shared" si="5"/>
        <v>0</v>
      </c>
      <c r="M95" s="2">
        <v>470</v>
      </c>
    </row>
    <row r="96" spans="2:13" ht="12.75">
      <c r="B96" s="214"/>
      <c r="F96" s="78"/>
      <c r="H96" s="7">
        <f t="shared" si="4"/>
        <v>0</v>
      </c>
      <c r="I96" s="30">
        <f t="shared" si="5"/>
        <v>0</v>
      </c>
      <c r="M96" s="2">
        <v>470</v>
      </c>
    </row>
    <row r="97" spans="2:13" ht="12.75">
      <c r="B97" s="214">
        <v>1000</v>
      </c>
      <c r="C97" s="1" t="s">
        <v>52</v>
      </c>
      <c r="D97" s="1" t="s">
        <v>17</v>
      </c>
      <c r="E97" s="1" t="s">
        <v>53</v>
      </c>
      <c r="F97" s="78" t="s">
        <v>70</v>
      </c>
      <c r="G97" s="35" t="s">
        <v>38</v>
      </c>
      <c r="H97" s="7">
        <f t="shared" si="4"/>
        <v>-1000</v>
      </c>
      <c r="I97" s="30">
        <v>2</v>
      </c>
      <c r="K97" t="s">
        <v>62</v>
      </c>
      <c r="L97">
        <v>2</v>
      </c>
      <c r="M97" s="2">
        <v>470</v>
      </c>
    </row>
    <row r="98" spans="2:13" ht="12.75">
      <c r="B98" s="214">
        <v>1000</v>
      </c>
      <c r="C98" s="1" t="s">
        <v>52</v>
      </c>
      <c r="D98" s="1" t="s">
        <v>17</v>
      </c>
      <c r="E98" s="1" t="s">
        <v>53</v>
      </c>
      <c r="F98" s="78" t="s">
        <v>70</v>
      </c>
      <c r="G98" s="35" t="s">
        <v>44</v>
      </c>
      <c r="H98" s="7">
        <f t="shared" si="4"/>
        <v>-2000</v>
      </c>
      <c r="I98" s="30">
        <v>2</v>
      </c>
      <c r="K98" t="s">
        <v>62</v>
      </c>
      <c r="L98">
        <v>2</v>
      </c>
      <c r="M98" s="2">
        <v>470</v>
      </c>
    </row>
    <row r="99" spans="2:13" ht="12.75">
      <c r="B99" s="214">
        <v>500</v>
      </c>
      <c r="C99" s="1" t="s">
        <v>52</v>
      </c>
      <c r="D99" s="1" t="s">
        <v>17</v>
      </c>
      <c r="E99" s="1" t="s">
        <v>53</v>
      </c>
      <c r="F99" s="78" t="s">
        <v>70</v>
      </c>
      <c r="G99" s="35" t="s">
        <v>56</v>
      </c>
      <c r="H99" s="7">
        <f t="shared" si="4"/>
        <v>-2500</v>
      </c>
      <c r="I99" s="30">
        <v>1</v>
      </c>
      <c r="K99" t="s">
        <v>62</v>
      </c>
      <c r="L99">
        <v>2</v>
      </c>
      <c r="M99" s="2">
        <v>470</v>
      </c>
    </row>
    <row r="100" spans="1:13" s="89" customFormat="1" ht="12.75">
      <c r="A100" s="19"/>
      <c r="B100" s="271">
        <f>SUM(B97:B99)</f>
        <v>2500</v>
      </c>
      <c r="C100" s="19"/>
      <c r="D100" s="19"/>
      <c r="E100" s="19"/>
      <c r="F100" s="90"/>
      <c r="G100" s="26"/>
      <c r="H100" s="87">
        <v>0</v>
      </c>
      <c r="I100" s="88">
        <f t="shared" si="5"/>
        <v>5.319148936170213</v>
      </c>
      <c r="M100" s="2">
        <v>470</v>
      </c>
    </row>
    <row r="101" spans="2:13" ht="12.75">
      <c r="B101" s="214"/>
      <c r="F101" s="78"/>
      <c r="H101" s="7">
        <f t="shared" si="4"/>
        <v>0</v>
      </c>
      <c r="I101" s="30">
        <f t="shared" si="5"/>
        <v>0</v>
      </c>
      <c r="M101" s="2">
        <v>470</v>
      </c>
    </row>
    <row r="102" spans="2:13" ht="12.75">
      <c r="B102" s="280"/>
      <c r="F102" s="78"/>
      <c r="H102" s="7">
        <f t="shared" si="4"/>
        <v>0</v>
      </c>
      <c r="I102" s="30">
        <f t="shared" si="5"/>
        <v>0</v>
      </c>
      <c r="M102" s="2">
        <v>470</v>
      </c>
    </row>
    <row r="103" spans="2:13" ht="12.75">
      <c r="B103" s="214">
        <v>900</v>
      </c>
      <c r="C103" s="1" t="s">
        <v>76</v>
      </c>
      <c r="D103" s="1" t="s">
        <v>17</v>
      </c>
      <c r="E103" s="1" t="s">
        <v>26</v>
      </c>
      <c r="F103" s="78" t="s">
        <v>77</v>
      </c>
      <c r="G103" s="35" t="s">
        <v>78</v>
      </c>
      <c r="H103" s="7">
        <f t="shared" si="4"/>
        <v>-900</v>
      </c>
      <c r="I103" s="30">
        <f>+B103/M103</f>
        <v>1.9148936170212767</v>
      </c>
      <c r="K103" t="s">
        <v>62</v>
      </c>
      <c r="L103">
        <v>2</v>
      </c>
      <c r="M103" s="2">
        <v>470</v>
      </c>
    </row>
    <row r="104" spans="1:13" s="89" customFormat="1" ht="12.75">
      <c r="A104" s="19"/>
      <c r="B104" s="271">
        <f>SUM(B103)</f>
        <v>900</v>
      </c>
      <c r="C104" s="19"/>
      <c r="D104" s="19"/>
      <c r="E104" s="19" t="s">
        <v>26</v>
      </c>
      <c r="F104" s="90"/>
      <c r="G104" s="26"/>
      <c r="H104" s="87">
        <v>0</v>
      </c>
      <c r="I104" s="88">
        <f t="shared" si="5"/>
        <v>1.9148936170212767</v>
      </c>
      <c r="M104" s="2">
        <v>470</v>
      </c>
    </row>
    <row r="105" spans="2:13" ht="12.75">
      <c r="B105" s="281"/>
      <c r="F105" s="78"/>
      <c r="H105" s="7">
        <f aca="true" t="shared" si="6" ref="H105:H165">H104-B105</f>
        <v>0</v>
      </c>
      <c r="I105" s="30">
        <f t="shared" si="5"/>
        <v>0</v>
      </c>
      <c r="M105" s="2">
        <v>470</v>
      </c>
    </row>
    <row r="106" spans="2:13" ht="12.75">
      <c r="B106" s="214"/>
      <c r="F106" s="78"/>
      <c r="H106" s="7">
        <f t="shared" si="6"/>
        <v>0</v>
      </c>
      <c r="I106" s="30">
        <f t="shared" si="5"/>
        <v>0</v>
      </c>
      <c r="M106" s="2">
        <v>470</v>
      </c>
    </row>
    <row r="107" spans="2:13" ht="12.75">
      <c r="B107" s="214"/>
      <c r="F107" s="78"/>
      <c r="H107" s="7">
        <f t="shared" si="6"/>
        <v>0</v>
      </c>
      <c r="I107" s="30">
        <f t="shared" si="5"/>
        <v>0</v>
      </c>
      <c r="M107" s="2">
        <v>470</v>
      </c>
    </row>
    <row r="108" spans="2:13" ht="12.75">
      <c r="B108" s="214"/>
      <c r="F108" s="78"/>
      <c r="H108" s="7">
        <f t="shared" si="6"/>
        <v>0</v>
      </c>
      <c r="I108" s="30">
        <f t="shared" si="5"/>
        <v>0</v>
      </c>
      <c r="M108" s="2">
        <v>470</v>
      </c>
    </row>
    <row r="109" spans="1:13" s="89" customFormat="1" ht="12.75">
      <c r="A109" s="19"/>
      <c r="B109" s="271">
        <f>+B115+B120+B128+B133+B139+B144</f>
        <v>53300</v>
      </c>
      <c r="C109" s="83" t="s">
        <v>79</v>
      </c>
      <c r="D109" s="84" t="s">
        <v>80</v>
      </c>
      <c r="E109" s="83" t="s">
        <v>81</v>
      </c>
      <c r="F109" s="85" t="s">
        <v>82</v>
      </c>
      <c r="G109" s="86" t="s">
        <v>83</v>
      </c>
      <c r="H109" s="87"/>
      <c r="I109" s="88">
        <f>+B109/M109</f>
        <v>113.40425531914893</v>
      </c>
      <c r="J109" s="88"/>
      <c r="K109" s="88"/>
      <c r="M109" s="2">
        <v>470</v>
      </c>
    </row>
    <row r="110" spans="2:13" ht="12.75">
      <c r="B110" s="214"/>
      <c r="F110" s="78"/>
      <c r="H110" s="7">
        <f t="shared" si="6"/>
        <v>0</v>
      </c>
      <c r="I110" s="30">
        <f t="shared" si="5"/>
        <v>0</v>
      </c>
      <c r="M110" s="2">
        <v>470</v>
      </c>
    </row>
    <row r="111" spans="2:13" ht="12.75">
      <c r="B111" s="214">
        <v>5000</v>
      </c>
      <c r="C111" s="1" t="s">
        <v>0</v>
      </c>
      <c r="D111" s="20" t="s">
        <v>28</v>
      </c>
      <c r="E111" s="1" t="s">
        <v>84</v>
      </c>
      <c r="F111" s="78" t="s">
        <v>85</v>
      </c>
      <c r="G111" s="35" t="s">
        <v>38</v>
      </c>
      <c r="H111" s="7">
        <f t="shared" si="6"/>
        <v>-5000</v>
      </c>
      <c r="I111" s="30">
        <v>10</v>
      </c>
      <c r="K111" t="s">
        <v>0</v>
      </c>
      <c r="L111">
        <v>3</v>
      </c>
      <c r="M111" s="2">
        <v>470</v>
      </c>
    </row>
    <row r="112" spans="2:13" ht="12.75">
      <c r="B112" s="214">
        <v>3000</v>
      </c>
      <c r="C112" s="1" t="s">
        <v>0</v>
      </c>
      <c r="D112" s="20" t="s">
        <v>28</v>
      </c>
      <c r="E112" s="1" t="s">
        <v>84</v>
      </c>
      <c r="F112" s="78" t="s">
        <v>86</v>
      </c>
      <c r="G112" s="35" t="s">
        <v>44</v>
      </c>
      <c r="H112" s="7">
        <f t="shared" si="6"/>
        <v>-8000</v>
      </c>
      <c r="I112" s="30">
        <v>6</v>
      </c>
      <c r="K112" t="s">
        <v>0</v>
      </c>
      <c r="L112">
        <v>3</v>
      </c>
      <c r="M112" s="2">
        <v>470</v>
      </c>
    </row>
    <row r="113" spans="2:13" ht="12.75">
      <c r="B113" s="214">
        <v>5000</v>
      </c>
      <c r="C113" s="1" t="s">
        <v>0</v>
      </c>
      <c r="D113" s="20" t="s">
        <v>28</v>
      </c>
      <c r="E113" s="1" t="s">
        <v>84</v>
      </c>
      <c r="F113" s="78" t="s">
        <v>87</v>
      </c>
      <c r="G113" s="35" t="s">
        <v>44</v>
      </c>
      <c r="H113" s="7">
        <f t="shared" si="6"/>
        <v>-13000</v>
      </c>
      <c r="I113" s="30">
        <v>10</v>
      </c>
      <c r="K113" t="s">
        <v>0</v>
      </c>
      <c r="L113">
        <v>3</v>
      </c>
      <c r="M113" s="2">
        <v>470</v>
      </c>
    </row>
    <row r="114" spans="2:13" ht="12.75">
      <c r="B114" s="214">
        <v>5000</v>
      </c>
      <c r="C114" s="1" t="s">
        <v>0</v>
      </c>
      <c r="D114" s="1" t="s">
        <v>28</v>
      </c>
      <c r="E114" s="1" t="s">
        <v>84</v>
      </c>
      <c r="F114" s="78" t="s">
        <v>88</v>
      </c>
      <c r="G114" s="35" t="s">
        <v>56</v>
      </c>
      <c r="H114" s="7">
        <f t="shared" si="6"/>
        <v>-18000</v>
      </c>
      <c r="I114" s="30">
        <v>10</v>
      </c>
      <c r="K114" t="s">
        <v>0</v>
      </c>
      <c r="L114">
        <v>3</v>
      </c>
      <c r="M114" s="2">
        <v>470</v>
      </c>
    </row>
    <row r="115" spans="1:13" s="89" customFormat="1" ht="12.75">
      <c r="A115" s="19"/>
      <c r="B115" s="271">
        <f>SUM(B111:B114)</f>
        <v>18000</v>
      </c>
      <c r="C115" s="19" t="s">
        <v>0</v>
      </c>
      <c r="D115" s="19"/>
      <c r="E115" s="19" t="s">
        <v>89</v>
      </c>
      <c r="F115" s="90"/>
      <c r="G115" s="26"/>
      <c r="H115" s="87">
        <v>0</v>
      </c>
      <c r="I115" s="88">
        <f t="shared" si="5"/>
        <v>38.297872340425535</v>
      </c>
      <c r="M115" s="2">
        <v>470</v>
      </c>
    </row>
    <row r="116" spans="2:13" ht="12.75">
      <c r="B116" s="214"/>
      <c r="F116" s="78"/>
      <c r="H116" s="7">
        <f t="shared" si="6"/>
        <v>0</v>
      </c>
      <c r="I116" s="30">
        <f t="shared" si="5"/>
        <v>0</v>
      </c>
      <c r="M116" s="2">
        <v>470</v>
      </c>
    </row>
    <row r="117" spans="2:13" ht="12.75">
      <c r="B117" s="214"/>
      <c r="F117" s="78"/>
      <c r="H117" s="7">
        <f t="shared" si="6"/>
        <v>0</v>
      </c>
      <c r="I117" s="30">
        <f t="shared" si="5"/>
        <v>0</v>
      </c>
      <c r="M117" s="2">
        <v>470</v>
      </c>
    </row>
    <row r="118" spans="2:13" ht="12.75">
      <c r="B118" s="270">
        <v>3500</v>
      </c>
      <c r="C118" s="20" t="s">
        <v>90</v>
      </c>
      <c r="D118" s="20" t="s">
        <v>91</v>
      </c>
      <c r="E118" s="44" t="s">
        <v>92</v>
      </c>
      <c r="F118" s="78" t="s">
        <v>93</v>
      </c>
      <c r="G118" s="45" t="s">
        <v>94</v>
      </c>
      <c r="H118" s="7">
        <f t="shared" si="6"/>
        <v>-3500</v>
      </c>
      <c r="I118" s="30">
        <f t="shared" si="5"/>
        <v>7.446808510638298</v>
      </c>
      <c r="K118" t="s">
        <v>84</v>
      </c>
      <c r="L118">
        <v>3</v>
      </c>
      <c r="M118" s="2">
        <v>470</v>
      </c>
    </row>
    <row r="119" spans="2:13" ht="12.75">
      <c r="B119" s="214">
        <v>3500</v>
      </c>
      <c r="C119" s="1" t="s">
        <v>95</v>
      </c>
      <c r="D119" s="20" t="s">
        <v>91</v>
      </c>
      <c r="E119" s="1" t="s">
        <v>92</v>
      </c>
      <c r="F119" s="78" t="s">
        <v>96</v>
      </c>
      <c r="G119" s="35" t="s">
        <v>97</v>
      </c>
      <c r="H119" s="7">
        <f t="shared" si="6"/>
        <v>-7000</v>
      </c>
      <c r="I119" s="30">
        <f t="shared" si="5"/>
        <v>7.446808510638298</v>
      </c>
      <c r="K119" s="23" t="s">
        <v>84</v>
      </c>
      <c r="L119">
        <v>3</v>
      </c>
      <c r="M119" s="2">
        <v>470</v>
      </c>
    </row>
    <row r="120" spans="1:13" s="89" customFormat="1" ht="12.75">
      <c r="A120" s="19"/>
      <c r="B120" s="271">
        <f>SUM(B118:B119)</f>
        <v>7000</v>
      </c>
      <c r="C120" s="19" t="s">
        <v>46</v>
      </c>
      <c r="D120" s="19"/>
      <c r="E120" s="19"/>
      <c r="F120" s="90"/>
      <c r="G120" s="26"/>
      <c r="H120" s="87">
        <v>0</v>
      </c>
      <c r="I120" s="88">
        <f t="shared" si="5"/>
        <v>14.893617021276595</v>
      </c>
      <c r="M120" s="2">
        <v>470</v>
      </c>
    </row>
    <row r="121" spans="2:13" ht="12.75">
      <c r="B121" s="214"/>
      <c r="F121" s="78"/>
      <c r="H121" s="7">
        <f t="shared" si="6"/>
        <v>0</v>
      </c>
      <c r="I121" s="30">
        <f t="shared" si="5"/>
        <v>0</v>
      </c>
      <c r="M121" s="2">
        <v>470</v>
      </c>
    </row>
    <row r="122" spans="2:13" ht="12.75">
      <c r="B122" s="214"/>
      <c r="F122" s="78"/>
      <c r="H122" s="7">
        <f t="shared" si="6"/>
        <v>0</v>
      </c>
      <c r="I122" s="30">
        <f t="shared" si="5"/>
        <v>0</v>
      </c>
      <c r="M122" s="2">
        <v>470</v>
      </c>
    </row>
    <row r="123" spans="1:13" ht="12.75">
      <c r="A123" s="20"/>
      <c r="B123" s="270">
        <v>1800</v>
      </c>
      <c r="C123" s="20" t="s">
        <v>47</v>
      </c>
      <c r="D123" s="20" t="s">
        <v>91</v>
      </c>
      <c r="E123" s="20" t="s">
        <v>98</v>
      </c>
      <c r="F123" s="78" t="s">
        <v>99</v>
      </c>
      <c r="G123" s="39" t="s">
        <v>94</v>
      </c>
      <c r="H123" s="7">
        <f t="shared" si="6"/>
        <v>-1800</v>
      </c>
      <c r="I123" s="92">
        <v>3.6</v>
      </c>
      <c r="J123" s="23"/>
      <c r="K123" s="23" t="s">
        <v>84</v>
      </c>
      <c r="L123">
        <v>3</v>
      </c>
      <c r="M123" s="2">
        <v>470</v>
      </c>
    </row>
    <row r="124" spans="2:13" ht="12.75">
      <c r="B124" s="214">
        <v>2000</v>
      </c>
      <c r="C124" s="1" t="s">
        <v>47</v>
      </c>
      <c r="D124" s="20" t="s">
        <v>91</v>
      </c>
      <c r="E124" s="1" t="s">
        <v>98</v>
      </c>
      <c r="F124" s="78" t="s">
        <v>99</v>
      </c>
      <c r="G124" s="35" t="s">
        <v>94</v>
      </c>
      <c r="H124" s="7">
        <f t="shared" si="6"/>
        <v>-3800</v>
      </c>
      <c r="I124" s="30">
        <v>4</v>
      </c>
      <c r="K124" s="23" t="s">
        <v>84</v>
      </c>
      <c r="L124">
        <v>3</v>
      </c>
      <c r="M124" s="2">
        <v>470</v>
      </c>
    </row>
    <row r="125" spans="2:13" ht="12.75">
      <c r="B125" s="214">
        <v>1700</v>
      </c>
      <c r="C125" s="1" t="s">
        <v>47</v>
      </c>
      <c r="D125" s="20" t="s">
        <v>91</v>
      </c>
      <c r="E125" s="1" t="s">
        <v>98</v>
      </c>
      <c r="F125" s="78" t="s">
        <v>99</v>
      </c>
      <c r="G125" s="35" t="s">
        <v>100</v>
      </c>
      <c r="H125" s="7">
        <f t="shared" si="6"/>
        <v>-5500</v>
      </c>
      <c r="I125" s="30">
        <v>3.4</v>
      </c>
      <c r="K125" s="23" t="s">
        <v>84</v>
      </c>
      <c r="L125">
        <v>3</v>
      </c>
      <c r="M125" s="2">
        <v>470</v>
      </c>
    </row>
    <row r="126" spans="2:13" ht="12.75">
      <c r="B126" s="214">
        <v>2000</v>
      </c>
      <c r="C126" s="1" t="s">
        <v>47</v>
      </c>
      <c r="D126" s="20" t="s">
        <v>91</v>
      </c>
      <c r="E126" s="1" t="s">
        <v>98</v>
      </c>
      <c r="F126" s="78" t="s">
        <v>99</v>
      </c>
      <c r="G126" s="35" t="s">
        <v>100</v>
      </c>
      <c r="H126" s="7">
        <f t="shared" si="6"/>
        <v>-7500</v>
      </c>
      <c r="I126" s="30">
        <v>4</v>
      </c>
      <c r="K126" s="23" t="s">
        <v>84</v>
      </c>
      <c r="L126">
        <v>3</v>
      </c>
      <c r="M126" s="2">
        <v>470</v>
      </c>
    </row>
    <row r="127" spans="2:13" ht="12.75">
      <c r="B127" s="214">
        <v>1800</v>
      </c>
      <c r="C127" s="1" t="s">
        <v>47</v>
      </c>
      <c r="D127" s="20" t="s">
        <v>91</v>
      </c>
      <c r="E127" s="1" t="s">
        <v>98</v>
      </c>
      <c r="F127" s="78" t="s">
        <v>99</v>
      </c>
      <c r="G127" s="35" t="s">
        <v>97</v>
      </c>
      <c r="H127" s="7">
        <f t="shared" si="6"/>
        <v>-9300</v>
      </c>
      <c r="I127" s="30">
        <v>3.6</v>
      </c>
      <c r="K127" s="23" t="s">
        <v>84</v>
      </c>
      <c r="L127">
        <v>3</v>
      </c>
      <c r="M127" s="2">
        <v>470</v>
      </c>
    </row>
    <row r="128" spans="1:13" s="89" customFormat="1" ht="12.75">
      <c r="A128" s="19"/>
      <c r="B128" s="271">
        <f>SUM(B123:B127)</f>
        <v>9300</v>
      </c>
      <c r="C128" s="19"/>
      <c r="D128" s="19"/>
      <c r="E128" s="19" t="s">
        <v>48</v>
      </c>
      <c r="F128" s="90"/>
      <c r="G128" s="26"/>
      <c r="H128" s="87">
        <v>0</v>
      </c>
      <c r="I128" s="88">
        <f t="shared" si="5"/>
        <v>19.78723404255319</v>
      </c>
      <c r="M128" s="2">
        <v>470</v>
      </c>
    </row>
    <row r="129" spans="2:13" ht="12.75">
      <c r="B129" s="214"/>
      <c r="F129" s="78"/>
      <c r="H129" s="7">
        <f t="shared" si="6"/>
        <v>0</v>
      </c>
      <c r="I129" s="30">
        <f t="shared" si="5"/>
        <v>0</v>
      </c>
      <c r="M129" s="2">
        <v>470</v>
      </c>
    </row>
    <row r="130" spans="2:13" ht="12.75">
      <c r="B130" s="214"/>
      <c r="F130" s="78"/>
      <c r="H130" s="7">
        <f t="shared" si="6"/>
        <v>0</v>
      </c>
      <c r="I130" s="30">
        <f t="shared" si="5"/>
        <v>0</v>
      </c>
      <c r="M130" s="2">
        <v>470</v>
      </c>
    </row>
    <row r="131" spans="2:13" ht="12.75">
      <c r="B131" s="270">
        <v>5000</v>
      </c>
      <c r="C131" s="20" t="s">
        <v>49</v>
      </c>
      <c r="D131" s="20" t="s">
        <v>91</v>
      </c>
      <c r="E131" s="20" t="s">
        <v>92</v>
      </c>
      <c r="F131" s="78" t="s">
        <v>101</v>
      </c>
      <c r="G131" s="39" t="s">
        <v>102</v>
      </c>
      <c r="H131" s="7">
        <f t="shared" si="6"/>
        <v>-5000</v>
      </c>
      <c r="I131" s="30">
        <v>10</v>
      </c>
      <c r="K131" t="s">
        <v>84</v>
      </c>
      <c r="L131">
        <v>3</v>
      </c>
      <c r="M131" s="2">
        <v>470</v>
      </c>
    </row>
    <row r="132" spans="2:13" ht="12.75">
      <c r="B132" s="270">
        <v>5000</v>
      </c>
      <c r="C132" s="47" t="s">
        <v>49</v>
      </c>
      <c r="D132" s="20" t="s">
        <v>91</v>
      </c>
      <c r="E132" s="47" t="s">
        <v>92</v>
      </c>
      <c r="F132" s="78" t="s">
        <v>101</v>
      </c>
      <c r="G132" s="35" t="s">
        <v>103</v>
      </c>
      <c r="H132" s="7">
        <f t="shared" si="6"/>
        <v>-10000</v>
      </c>
      <c r="I132" s="30">
        <v>10</v>
      </c>
      <c r="J132" s="46"/>
      <c r="K132" s="46" t="s">
        <v>84</v>
      </c>
      <c r="L132">
        <v>3</v>
      </c>
      <c r="M132" s="2">
        <v>470</v>
      </c>
    </row>
    <row r="133" spans="1:13" s="89" customFormat="1" ht="12.75">
      <c r="A133" s="19"/>
      <c r="B133" s="271">
        <f>SUM(B131:B132)</f>
        <v>10000</v>
      </c>
      <c r="C133" s="19" t="s">
        <v>49</v>
      </c>
      <c r="D133" s="19"/>
      <c r="E133" s="19"/>
      <c r="F133" s="90"/>
      <c r="G133" s="26"/>
      <c r="H133" s="87">
        <v>0</v>
      </c>
      <c r="I133" s="88">
        <f t="shared" si="5"/>
        <v>21.27659574468085</v>
      </c>
      <c r="M133" s="2">
        <v>470</v>
      </c>
    </row>
    <row r="134" spans="2:13" ht="12.75">
      <c r="B134" s="214"/>
      <c r="F134" s="78"/>
      <c r="H134" s="7">
        <f t="shared" si="6"/>
        <v>0</v>
      </c>
      <c r="I134" s="30">
        <f t="shared" si="5"/>
        <v>0</v>
      </c>
      <c r="M134" s="2">
        <v>470</v>
      </c>
    </row>
    <row r="135" spans="2:13" ht="12.75">
      <c r="B135" s="214"/>
      <c r="F135" s="78"/>
      <c r="H135" s="7">
        <f t="shared" si="6"/>
        <v>0</v>
      </c>
      <c r="I135" s="30">
        <f t="shared" si="5"/>
        <v>0</v>
      </c>
      <c r="M135" s="2">
        <v>470</v>
      </c>
    </row>
    <row r="136" spans="2:13" ht="12.75">
      <c r="B136" s="214">
        <v>2000</v>
      </c>
      <c r="C136" s="20" t="s">
        <v>51</v>
      </c>
      <c r="D136" s="20" t="s">
        <v>91</v>
      </c>
      <c r="E136" s="1" t="s">
        <v>92</v>
      </c>
      <c r="F136" s="78" t="s">
        <v>99</v>
      </c>
      <c r="G136" s="35" t="s">
        <v>94</v>
      </c>
      <c r="H136" s="7">
        <f t="shared" si="6"/>
        <v>-2000</v>
      </c>
      <c r="I136" s="30">
        <v>4</v>
      </c>
      <c r="K136" s="23" t="s">
        <v>84</v>
      </c>
      <c r="L136">
        <v>3</v>
      </c>
      <c r="M136" s="2">
        <v>470</v>
      </c>
    </row>
    <row r="137" spans="2:13" ht="12.75">
      <c r="B137" s="214">
        <v>2000</v>
      </c>
      <c r="C137" s="1" t="s">
        <v>51</v>
      </c>
      <c r="D137" s="20" t="s">
        <v>91</v>
      </c>
      <c r="E137" s="1" t="s">
        <v>92</v>
      </c>
      <c r="F137" s="78" t="s">
        <v>99</v>
      </c>
      <c r="G137" s="35" t="s">
        <v>100</v>
      </c>
      <c r="H137" s="7">
        <f t="shared" si="6"/>
        <v>-4000</v>
      </c>
      <c r="I137" s="30">
        <v>4</v>
      </c>
      <c r="K137" s="23" t="s">
        <v>84</v>
      </c>
      <c r="L137">
        <v>3</v>
      </c>
      <c r="M137" s="2">
        <v>470</v>
      </c>
    </row>
    <row r="138" spans="2:13" ht="12.75">
      <c r="B138" s="214">
        <v>2000</v>
      </c>
      <c r="C138" s="1" t="s">
        <v>51</v>
      </c>
      <c r="D138" s="20" t="s">
        <v>91</v>
      </c>
      <c r="E138" s="1" t="s">
        <v>92</v>
      </c>
      <c r="F138" s="78" t="s">
        <v>99</v>
      </c>
      <c r="G138" s="35" t="s">
        <v>97</v>
      </c>
      <c r="H138" s="7">
        <f t="shared" si="6"/>
        <v>-6000</v>
      </c>
      <c r="I138" s="30">
        <v>4</v>
      </c>
      <c r="K138" s="23" t="s">
        <v>84</v>
      </c>
      <c r="L138">
        <v>3</v>
      </c>
      <c r="M138" s="2">
        <v>470</v>
      </c>
    </row>
    <row r="139" spans="1:13" s="89" customFormat="1" ht="12.75">
      <c r="A139" s="19"/>
      <c r="B139" s="271">
        <f>SUM(B136:B138)</f>
        <v>6000</v>
      </c>
      <c r="C139" s="19" t="s">
        <v>51</v>
      </c>
      <c r="D139" s="19"/>
      <c r="E139" s="19"/>
      <c r="F139" s="90"/>
      <c r="G139" s="26"/>
      <c r="H139" s="87">
        <v>0</v>
      </c>
      <c r="I139" s="88">
        <f aca="true" t="shared" si="7" ref="I139:I196">+B139/M139</f>
        <v>12.76595744680851</v>
      </c>
      <c r="M139" s="2">
        <v>470</v>
      </c>
    </row>
    <row r="140" spans="2:13" ht="12.75">
      <c r="B140" s="214"/>
      <c r="F140" s="78"/>
      <c r="H140" s="7">
        <f t="shared" si="6"/>
        <v>0</v>
      </c>
      <c r="I140" s="30">
        <f t="shared" si="7"/>
        <v>0</v>
      </c>
      <c r="M140" s="2">
        <v>470</v>
      </c>
    </row>
    <row r="141" spans="2:13" ht="12.75">
      <c r="B141" s="214"/>
      <c r="F141" s="78"/>
      <c r="H141" s="7">
        <f t="shared" si="6"/>
        <v>0</v>
      </c>
      <c r="I141" s="30">
        <f t="shared" si="7"/>
        <v>0</v>
      </c>
      <c r="M141" s="2">
        <v>470</v>
      </c>
    </row>
    <row r="142" spans="2:13" ht="12.75">
      <c r="B142" s="214">
        <v>1400</v>
      </c>
      <c r="C142" s="1" t="s">
        <v>104</v>
      </c>
      <c r="D142" s="20" t="s">
        <v>91</v>
      </c>
      <c r="E142" s="1" t="s">
        <v>105</v>
      </c>
      <c r="F142" s="78" t="s">
        <v>99</v>
      </c>
      <c r="G142" s="35" t="s">
        <v>94</v>
      </c>
      <c r="H142" s="7">
        <f t="shared" si="6"/>
        <v>-1400</v>
      </c>
      <c r="I142" s="30">
        <v>2.8</v>
      </c>
      <c r="K142" s="23" t="s">
        <v>84</v>
      </c>
      <c r="L142">
        <v>3</v>
      </c>
      <c r="M142" s="2">
        <v>470</v>
      </c>
    </row>
    <row r="143" spans="2:13" ht="12.75">
      <c r="B143" s="214">
        <v>1600</v>
      </c>
      <c r="C143" s="1" t="s">
        <v>104</v>
      </c>
      <c r="D143" s="20" t="s">
        <v>91</v>
      </c>
      <c r="E143" s="1" t="s">
        <v>105</v>
      </c>
      <c r="F143" s="78" t="s">
        <v>99</v>
      </c>
      <c r="G143" s="35" t="s">
        <v>100</v>
      </c>
      <c r="H143" s="7">
        <f t="shared" si="6"/>
        <v>-3000</v>
      </c>
      <c r="I143" s="30">
        <v>3.2</v>
      </c>
      <c r="K143" s="23" t="s">
        <v>84</v>
      </c>
      <c r="L143">
        <v>3</v>
      </c>
      <c r="M143" s="2">
        <v>470</v>
      </c>
    </row>
    <row r="144" spans="1:13" s="89" customFormat="1" ht="12.75">
      <c r="A144" s="19"/>
      <c r="B144" s="271">
        <f>SUM(B142:B143)</f>
        <v>3000</v>
      </c>
      <c r="C144" s="19"/>
      <c r="D144" s="19"/>
      <c r="E144" s="19" t="s">
        <v>105</v>
      </c>
      <c r="F144" s="90"/>
      <c r="G144" s="26"/>
      <c r="H144" s="87">
        <v>0</v>
      </c>
      <c r="I144" s="88">
        <f t="shared" si="7"/>
        <v>6.382978723404255</v>
      </c>
      <c r="M144" s="2">
        <v>470</v>
      </c>
    </row>
    <row r="145" spans="2:13" ht="12.75">
      <c r="B145" s="214"/>
      <c r="F145" s="78"/>
      <c r="H145" s="7">
        <f t="shared" si="6"/>
        <v>0</v>
      </c>
      <c r="I145" s="30">
        <f t="shared" si="7"/>
        <v>0</v>
      </c>
      <c r="M145" s="2">
        <v>470</v>
      </c>
    </row>
    <row r="146" spans="2:13" ht="12.75">
      <c r="B146" s="214"/>
      <c r="F146" s="78"/>
      <c r="H146" s="7">
        <f t="shared" si="6"/>
        <v>0</v>
      </c>
      <c r="I146" s="30">
        <f t="shared" si="7"/>
        <v>0</v>
      </c>
      <c r="M146" s="2">
        <v>470</v>
      </c>
    </row>
    <row r="147" spans="2:13" ht="12.75">
      <c r="B147" s="214"/>
      <c r="F147" s="78"/>
      <c r="H147" s="7">
        <f t="shared" si="6"/>
        <v>0</v>
      </c>
      <c r="I147" s="30">
        <f t="shared" si="7"/>
        <v>0</v>
      </c>
      <c r="M147" s="2">
        <v>470</v>
      </c>
    </row>
    <row r="148" spans="2:13" ht="12.75">
      <c r="B148" s="214"/>
      <c r="F148" s="78"/>
      <c r="H148" s="7">
        <f t="shared" si="6"/>
        <v>0</v>
      </c>
      <c r="I148" s="30">
        <f t="shared" si="7"/>
        <v>0</v>
      </c>
      <c r="M148" s="2">
        <v>470</v>
      </c>
    </row>
    <row r="149" spans="1:13" s="89" customFormat="1" ht="12.75">
      <c r="A149" s="19"/>
      <c r="B149" s="271">
        <f>+B155+B166+B174+B178+B184+B190</f>
        <v>45600</v>
      </c>
      <c r="C149" s="83" t="s">
        <v>106</v>
      </c>
      <c r="D149" s="84" t="s">
        <v>107</v>
      </c>
      <c r="E149" s="83" t="s">
        <v>81</v>
      </c>
      <c r="F149" s="85" t="s">
        <v>108</v>
      </c>
      <c r="G149" s="86" t="s">
        <v>83</v>
      </c>
      <c r="H149" s="87"/>
      <c r="I149" s="88">
        <f>+B149/M149</f>
        <v>97.02127659574468</v>
      </c>
      <c r="J149" s="88"/>
      <c r="K149" s="88"/>
      <c r="M149" s="2">
        <v>470</v>
      </c>
    </row>
    <row r="150" spans="2:13" ht="12.75">
      <c r="B150" s="214"/>
      <c r="F150" s="78"/>
      <c r="H150" s="7">
        <f t="shared" si="6"/>
        <v>0</v>
      </c>
      <c r="I150" s="30">
        <f t="shared" si="7"/>
        <v>0</v>
      </c>
      <c r="M150" s="2">
        <v>470</v>
      </c>
    </row>
    <row r="151" spans="2:13" ht="12.75">
      <c r="B151" s="270">
        <v>2500</v>
      </c>
      <c r="C151" s="1" t="s">
        <v>0</v>
      </c>
      <c r="D151" s="20" t="s">
        <v>28</v>
      </c>
      <c r="E151" s="20" t="s">
        <v>109</v>
      </c>
      <c r="F151" s="78" t="s">
        <v>110</v>
      </c>
      <c r="G151" s="40" t="s">
        <v>36</v>
      </c>
      <c r="H151" s="7">
        <f t="shared" si="6"/>
        <v>-2500</v>
      </c>
      <c r="I151" s="30">
        <v>5</v>
      </c>
      <c r="K151" t="s">
        <v>0</v>
      </c>
      <c r="L151">
        <v>4</v>
      </c>
      <c r="M151" s="2">
        <v>470</v>
      </c>
    </row>
    <row r="152" spans="2:13" ht="12.75">
      <c r="B152" s="214">
        <v>2500</v>
      </c>
      <c r="C152" s="1" t="s">
        <v>0</v>
      </c>
      <c r="D152" s="20" t="s">
        <v>28</v>
      </c>
      <c r="E152" s="1" t="s">
        <v>109</v>
      </c>
      <c r="F152" s="78" t="s">
        <v>111</v>
      </c>
      <c r="G152" s="35" t="s">
        <v>38</v>
      </c>
      <c r="H152" s="7">
        <f t="shared" si="6"/>
        <v>-5000</v>
      </c>
      <c r="I152" s="30">
        <v>5</v>
      </c>
      <c r="K152" t="s">
        <v>0</v>
      </c>
      <c r="L152">
        <v>4</v>
      </c>
      <c r="M152" s="2">
        <v>470</v>
      </c>
    </row>
    <row r="153" spans="2:13" ht="12.75">
      <c r="B153" s="214">
        <v>2500</v>
      </c>
      <c r="C153" s="1" t="s">
        <v>0</v>
      </c>
      <c r="D153" s="20" t="s">
        <v>28</v>
      </c>
      <c r="E153" s="1" t="s">
        <v>109</v>
      </c>
      <c r="F153" s="78" t="s">
        <v>112</v>
      </c>
      <c r="G153" s="35" t="s">
        <v>44</v>
      </c>
      <c r="H153" s="7">
        <f t="shared" si="6"/>
        <v>-7500</v>
      </c>
      <c r="I153" s="30">
        <v>5</v>
      </c>
      <c r="K153" t="s">
        <v>0</v>
      </c>
      <c r="L153">
        <v>4</v>
      </c>
      <c r="M153" s="2">
        <v>470</v>
      </c>
    </row>
    <row r="154" spans="2:13" ht="12.75">
      <c r="B154" s="214">
        <v>2500</v>
      </c>
      <c r="C154" s="1" t="s">
        <v>0</v>
      </c>
      <c r="D154" s="1" t="s">
        <v>28</v>
      </c>
      <c r="E154" s="1" t="s">
        <v>109</v>
      </c>
      <c r="F154" s="78" t="s">
        <v>113</v>
      </c>
      <c r="G154" s="35" t="s">
        <v>114</v>
      </c>
      <c r="H154" s="7">
        <f t="shared" si="6"/>
        <v>-10000</v>
      </c>
      <c r="I154" s="30">
        <v>5</v>
      </c>
      <c r="K154" t="s">
        <v>0</v>
      </c>
      <c r="L154">
        <v>4</v>
      </c>
      <c r="M154" s="2">
        <v>470</v>
      </c>
    </row>
    <row r="155" spans="1:13" s="89" customFormat="1" ht="12.75">
      <c r="A155" s="19"/>
      <c r="B155" s="271">
        <f>SUM(B151:B154)</f>
        <v>10000</v>
      </c>
      <c r="C155" s="19"/>
      <c r="D155" s="19"/>
      <c r="E155" s="19"/>
      <c r="F155" s="90"/>
      <c r="G155" s="26"/>
      <c r="H155" s="87">
        <v>0</v>
      </c>
      <c r="I155" s="88">
        <f t="shared" si="7"/>
        <v>21.27659574468085</v>
      </c>
      <c r="M155" s="2">
        <v>470</v>
      </c>
    </row>
    <row r="156" spans="2:13" ht="12.75">
      <c r="B156" s="214"/>
      <c r="F156" s="78"/>
      <c r="H156" s="7">
        <f t="shared" si="6"/>
        <v>0</v>
      </c>
      <c r="I156" s="30">
        <f t="shared" si="7"/>
        <v>0</v>
      </c>
      <c r="M156" s="2">
        <v>470</v>
      </c>
    </row>
    <row r="157" spans="2:13" ht="12.75">
      <c r="B157" s="214"/>
      <c r="F157" s="78"/>
      <c r="H157" s="7">
        <f t="shared" si="6"/>
        <v>0</v>
      </c>
      <c r="I157" s="30">
        <f t="shared" si="7"/>
        <v>0</v>
      </c>
      <c r="M157" s="2">
        <v>470</v>
      </c>
    </row>
    <row r="158" spans="2:13" ht="12.75">
      <c r="B158" s="270">
        <v>2000</v>
      </c>
      <c r="C158" s="1" t="s">
        <v>90</v>
      </c>
      <c r="D158" s="20" t="s">
        <v>17</v>
      </c>
      <c r="E158" s="1" t="s">
        <v>40</v>
      </c>
      <c r="F158" s="78" t="s">
        <v>115</v>
      </c>
      <c r="G158" s="40" t="s">
        <v>38</v>
      </c>
      <c r="H158" s="7">
        <f t="shared" si="6"/>
        <v>-2000</v>
      </c>
      <c r="I158" s="30">
        <f t="shared" si="7"/>
        <v>4.25531914893617</v>
      </c>
      <c r="K158" t="s">
        <v>109</v>
      </c>
      <c r="L158">
        <v>4</v>
      </c>
      <c r="M158" s="2">
        <v>470</v>
      </c>
    </row>
    <row r="159" spans="1:13" ht="12.75">
      <c r="A159" s="20"/>
      <c r="B159" s="270">
        <v>2000</v>
      </c>
      <c r="C159" s="20" t="s">
        <v>116</v>
      </c>
      <c r="D159" s="20" t="s">
        <v>17</v>
      </c>
      <c r="E159" s="20" t="s">
        <v>40</v>
      </c>
      <c r="F159" s="78" t="s">
        <v>117</v>
      </c>
      <c r="G159" s="39" t="s">
        <v>44</v>
      </c>
      <c r="H159" s="7">
        <f t="shared" si="6"/>
        <v>-4000</v>
      </c>
      <c r="I159" s="30">
        <v>4</v>
      </c>
      <c r="J159" s="23"/>
      <c r="K159" t="s">
        <v>109</v>
      </c>
      <c r="L159">
        <v>4</v>
      </c>
      <c r="M159" s="2">
        <v>470</v>
      </c>
    </row>
    <row r="160" spans="2:13" ht="12.75">
      <c r="B160" s="270">
        <v>4000</v>
      </c>
      <c r="C160" s="1" t="s">
        <v>118</v>
      </c>
      <c r="D160" s="20" t="s">
        <v>17</v>
      </c>
      <c r="E160" s="1" t="s">
        <v>40</v>
      </c>
      <c r="F160" s="78" t="s">
        <v>119</v>
      </c>
      <c r="G160" s="35" t="s">
        <v>44</v>
      </c>
      <c r="H160" s="7">
        <f t="shared" si="6"/>
        <v>-8000</v>
      </c>
      <c r="I160" s="30">
        <v>8</v>
      </c>
      <c r="K160" t="s">
        <v>109</v>
      </c>
      <c r="L160">
        <v>4</v>
      </c>
      <c r="M160" s="2">
        <v>470</v>
      </c>
    </row>
    <row r="161" spans="2:13" ht="12.75">
      <c r="B161" s="270">
        <v>1000</v>
      </c>
      <c r="C161" s="1" t="s">
        <v>120</v>
      </c>
      <c r="D161" s="20" t="s">
        <v>17</v>
      </c>
      <c r="E161" s="1" t="s">
        <v>40</v>
      </c>
      <c r="F161" s="78" t="s">
        <v>119</v>
      </c>
      <c r="G161" s="35" t="s">
        <v>44</v>
      </c>
      <c r="H161" s="7">
        <f t="shared" si="6"/>
        <v>-9000</v>
      </c>
      <c r="I161" s="30">
        <v>2</v>
      </c>
      <c r="K161" t="s">
        <v>109</v>
      </c>
      <c r="L161">
        <v>4</v>
      </c>
      <c r="M161" s="2">
        <v>470</v>
      </c>
    </row>
    <row r="162" spans="2:13" ht="12.75">
      <c r="B162" s="282">
        <v>1500</v>
      </c>
      <c r="C162" s="47" t="s">
        <v>121</v>
      </c>
      <c r="D162" s="20" t="s">
        <v>17</v>
      </c>
      <c r="E162" s="47" t="s">
        <v>40</v>
      </c>
      <c r="F162" s="78" t="s">
        <v>119</v>
      </c>
      <c r="G162" s="35" t="s">
        <v>44</v>
      </c>
      <c r="H162" s="7">
        <f t="shared" si="6"/>
        <v>-10500</v>
      </c>
      <c r="I162" s="30">
        <v>3</v>
      </c>
      <c r="J162" s="46"/>
      <c r="K162" t="s">
        <v>109</v>
      </c>
      <c r="L162">
        <v>4</v>
      </c>
      <c r="M162" s="2">
        <v>470</v>
      </c>
    </row>
    <row r="163" spans="2:13" ht="12.75">
      <c r="B163" s="214">
        <v>1500</v>
      </c>
      <c r="C163" s="1" t="s">
        <v>122</v>
      </c>
      <c r="D163" s="20" t="s">
        <v>17</v>
      </c>
      <c r="E163" s="1" t="s">
        <v>40</v>
      </c>
      <c r="F163" s="78" t="s">
        <v>119</v>
      </c>
      <c r="G163" s="35" t="s">
        <v>56</v>
      </c>
      <c r="H163" s="7">
        <f t="shared" si="6"/>
        <v>-12000</v>
      </c>
      <c r="I163" s="30">
        <f>+B163/M163</f>
        <v>3.1914893617021276</v>
      </c>
      <c r="K163" t="s">
        <v>109</v>
      </c>
      <c r="L163">
        <v>4</v>
      </c>
      <c r="M163" s="2">
        <v>470</v>
      </c>
    </row>
    <row r="164" spans="2:13" ht="12.75">
      <c r="B164" s="214">
        <v>1500</v>
      </c>
      <c r="C164" s="1" t="s">
        <v>121</v>
      </c>
      <c r="D164" s="20" t="s">
        <v>17</v>
      </c>
      <c r="E164" s="1" t="s">
        <v>40</v>
      </c>
      <c r="F164" s="78" t="s">
        <v>119</v>
      </c>
      <c r="G164" s="35" t="s">
        <v>56</v>
      </c>
      <c r="H164" s="7">
        <f t="shared" si="6"/>
        <v>-13500</v>
      </c>
      <c r="I164" s="30">
        <f>+B164/M164</f>
        <v>3.1914893617021276</v>
      </c>
      <c r="K164" t="s">
        <v>109</v>
      </c>
      <c r="L164">
        <v>4</v>
      </c>
      <c r="M164" s="2">
        <v>470</v>
      </c>
    </row>
    <row r="165" spans="2:13" ht="12.75">
      <c r="B165" s="214">
        <v>2000</v>
      </c>
      <c r="C165" s="1" t="s">
        <v>123</v>
      </c>
      <c r="D165" s="20" t="s">
        <v>17</v>
      </c>
      <c r="E165" s="1" t="s">
        <v>40</v>
      </c>
      <c r="F165" s="78" t="s">
        <v>119</v>
      </c>
      <c r="G165" s="35" t="s">
        <v>56</v>
      </c>
      <c r="H165" s="7">
        <f t="shared" si="6"/>
        <v>-15500</v>
      </c>
      <c r="I165" s="30">
        <f>+B165/M165</f>
        <v>4.25531914893617</v>
      </c>
      <c r="K165" t="s">
        <v>109</v>
      </c>
      <c r="L165">
        <v>4</v>
      </c>
      <c r="M165" s="2">
        <v>470</v>
      </c>
    </row>
    <row r="166" spans="1:13" s="89" customFormat="1" ht="12.75">
      <c r="A166" s="19"/>
      <c r="B166" s="271">
        <f>SUM(B158:B165)</f>
        <v>15500</v>
      </c>
      <c r="C166" s="19" t="s">
        <v>46</v>
      </c>
      <c r="D166" s="19"/>
      <c r="E166" s="19"/>
      <c r="F166" s="90"/>
      <c r="G166" s="26"/>
      <c r="H166" s="87">
        <v>0</v>
      </c>
      <c r="I166" s="88">
        <f t="shared" si="7"/>
        <v>32.97872340425532</v>
      </c>
      <c r="M166" s="2">
        <v>470</v>
      </c>
    </row>
    <row r="167" spans="2:13" ht="12.75">
      <c r="B167" s="214"/>
      <c r="F167" s="78"/>
      <c r="H167" s="7">
        <f aca="true" t="shared" si="8" ref="H167:H213">H166-B167</f>
        <v>0</v>
      </c>
      <c r="I167" s="30">
        <f t="shared" si="7"/>
        <v>0</v>
      </c>
      <c r="M167" s="2">
        <v>470</v>
      </c>
    </row>
    <row r="168" spans="2:13" ht="12.75">
      <c r="B168" s="214"/>
      <c r="F168" s="78"/>
      <c r="H168" s="7">
        <f t="shared" si="8"/>
        <v>0</v>
      </c>
      <c r="I168" s="30">
        <f t="shared" si="7"/>
        <v>0</v>
      </c>
      <c r="M168" s="2">
        <v>470</v>
      </c>
    </row>
    <row r="169" spans="2:13" ht="12.75">
      <c r="B169" s="270">
        <v>2100</v>
      </c>
      <c r="C169" s="42" t="s">
        <v>47</v>
      </c>
      <c r="D169" s="20" t="s">
        <v>17</v>
      </c>
      <c r="E169" s="42" t="s">
        <v>48</v>
      </c>
      <c r="F169" s="78" t="s">
        <v>119</v>
      </c>
      <c r="G169" s="40" t="s">
        <v>38</v>
      </c>
      <c r="H169" s="7">
        <f t="shared" si="8"/>
        <v>-2100</v>
      </c>
      <c r="I169" s="30">
        <v>4.2</v>
      </c>
      <c r="K169" t="s">
        <v>109</v>
      </c>
      <c r="L169">
        <v>4</v>
      </c>
      <c r="M169" s="2">
        <v>470</v>
      </c>
    </row>
    <row r="170" spans="2:13" ht="12.75">
      <c r="B170" s="214">
        <v>200</v>
      </c>
      <c r="C170" s="20" t="s">
        <v>47</v>
      </c>
      <c r="D170" s="20" t="s">
        <v>17</v>
      </c>
      <c r="E170" s="1" t="s">
        <v>48</v>
      </c>
      <c r="F170" s="78" t="s">
        <v>119</v>
      </c>
      <c r="G170" s="35" t="s">
        <v>44</v>
      </c>
      <c r="H170" s="7">
        <f t="shared" si="8"/>
        <v>-2300</v>
      </c>
      <c r="I170" s="30">
        <v>0.4</v>
      </c>
      <c r="K170" t="s">
        <v>109</v>
      </c>
      <c r="L170">
        <v>4</v>
      </c>
      <c r="M170" s="2">
        <v>470</v>
      </c>
    </row>
    <row r="171" spans="2:13" ht="12.75">
      <c r="B171" s="214">
        <v>500</v>
      </c>
      <c r="C171" s="1" t="s">
        <v>47</v>
      </c>
      <c r="D171" s="20" t="s">
        <v>17</v>
      </c>
      <c r="E171" s="1" t="s">
        <v>48</v>
      </c>
      <c r="F171" s="78" t="s">
        <v>119</v>
      </c>
      <c r="G171" s="35" t="s">
        <v>56</v>
      </c>
      <c r="H171" s="7">
        <f t="shared" si="8"/>
        <v>-2800</v>
      </c>
      <c r="I171" s="30">
        <v>1</v>
      </c>
      <c r="K171" t="s">
        <v>109</v>
      </c>
      <c r="L171">
        <v>4</v>
      </c>
      <c r="M171" s="2">
        <v>470</v>
      </c>
    </row>
    <row r="172" spans="2:13" ht="12.75">
      <c r="B172" s="214">
        <v>2000</v>
      </c>
      <c r="C172" s="1" t="s">
        <v>47</v>
      </c>
      <c r="D172" s="20" t="s">
        <v>17</v>
      </c>
      <c r="E172" s="1" t="s">
        <v>48</v>
      </c>
      <c r="F172" s="78" t="s">
        <v>119</v>
      </c>
      <c r="G172" s="35" t="s">
        <v>56</v>
      </c>
      <c r="H172" s="7">
        <f t="shared" si="8"/>
        <v>-4800</v>
      </c>
      <c r="I172" s="30">
        <v>4</v>
      </c>
      <c r="K172" t="s">
        <v>109</v>
      </c>
      <c r="L172">
        <v>4</v>
      </c>
      <c r="M172" s="2">
        <v>470</v>
      </c>
    </row>
    <row r="173" spans="2:13" ht="12.75">
      <c r="B173" s="214">
        <v>800</v>
      </c>
      <c r="C173" s="1" t="s">
        <v>47</v>
      </c>
      <c r="D173" s="20" t="s">
        <v>17</v>
      </c>
      <c r="E173" s="1" t="s">
        <v>48</v>
      </c>
      <c r="F173" s="78" t="s">
        <v>119</v>
      </c>
      <c r="G173" s="35" t="s">
        <v>114</v>
      </c>
      <c r="H173" s="7">
        <f t="shared" si="8"/>
        <v>-5600</v>
      </c>
      <c r="I173" s="30">
        <v>1.6</v>
      </c>
      <c r="K173" t="s">
        <v>109</v>
      </c>
      <c r="L173">
        <v>4</v>
      </c>
      <c r="M173" s="2">
        <v>470</v>
      </c>
    </row>
    <row r="174" spans="1:13" s="89" customFormat="1" ht="12.75">
      <c r="A174" s="19"/>
      <c r="B174" s="271">
        <f>SUM(B169:B173)</f>
        <v>5600</v>
      </c>
      <c r="C174" s="19"/>
      <c r="D174" s="19"/>
      <c r="E174" s="19" t="s">
        <v>98</v>
      </c>
      <c r="F174" s="90"/>
      <c r="G174" s="26"/>
      <c r="H174" s="87">
        <v>0</v>
      </c>
      <c r="I174" s="88">
        <f t="shared" si="7"/>
        <v>11.914893617021276</v>
      </c>
      <c r="M174" s="2">
        <v>470</v>
      </c>
    </row>
    <row r="175" spans="2:13" ht="12.75">
      <c r="B175" s="214"/>
      <c r="F175" s="78"/>
      <c r="H175" s="7">
        <f t="shared" si="8"/>
        <v>0</v>
      </c>
      <c r="I175" s="30">
        <f t="shared" si="7"/>
        <v>0</v>
      </c>
      <c r="M175" s="2">
        <v>470</v>
      </c>
    </row>
    <row r="176" spans="2:13" ht="12.75">
      <c r="B176" s="214"/>
      <c r="F176" s="78"/>
      <c r="H176" s="7">
        <f t="shared" si="8"/>
        <v>0</v>
      </c>
      <c r="I176" s="30">
        <f t="shared" si="7"/>
        <v>0</v>
      </c>
      <c r="M176" s="2">
        <v>470</v>
      </c>
    </row>
    <row r="177" spans="2:13" ht="12.75">
      <c r="B177" s="214">
        <v>5000</v>
      </c>
      <c r="C177" s="1" t="s">
        <v>49</v>
      </c>
      <c r="D177" s="20" t="s">
        <v>17</v>
      </c>
      <c r="E177" s="1" t="s">
        <v>40</v>
      </c>
      <c r="F177" s="78" t="s">
        <v>124</v>
      </c>
      <c r="G177" s="35" t="s">
        <v>44</v>
      </c>
      <c r="H177" s="7">
        <f t="shared" si="8"/>
        <v>-5000</v>
      </c>
      <c r="I177" s="30">
        <f t="shared" si="7"/>
        <v>10.638297872340425</v>
      </c>
      <c r="K177" t="s">
        <v>109</v>
      </c>
      <c r="L177">
        <v>4</v>
      </c>
      <c r="M177" s="2">
        <v>470</v>
      </c>
    </row>
    <row r="178" spans="1:13" s="89" customFormat="1" ht="12.75">
      <c r="A178" s="19"/>
      <c r="B178" s="271">
        <f>SUM(B177)</f>
        <v>5000</v>
      </c>
      <c r="C178" s="19" t="s">
        <v>49</v>
      </c>
      <c r="D178" s="19"/>
      <c r="E178" s="19"/>
      <c r="F178" s="90"/>
      <c r="G178" s="26"/>
      <c r="H178" s="87">
        <v>0</v>
      </c>
      <c r="I178" s="88">
        <f t="shared" si="7"/>
        <v>10.638297872340425</v>
      </c>
      <c r="M178" s="2">
        <v>470</v>
      </c>
    </row>
    <row r="179" spans="2:13" ht="12.75">
      <c r="B179" s="214"/>
      <c r="F179" s="78"/>
      <c r="H179" s="7">
        <f t="shared" si="8"/>
        <v>0</v>
      </c>
      <c r="I179" s="30">
        <f t="shared" si="7"/>
        <v>0</v>
      </c>
      <c r="M179" s="2">
        <v>470</v>
      </c>
    </row>
    <row r="180" spans="2:13" ht="12.75">
      <c r="B180" s="214"/>
      <c r="F180" s="78"/>
      <c r="H180" s="7">
        <f t="shared" si="8"/>
        <v>0</v>
      </c>
      <c r="I180" s="30">
        <f t="shared" si="7"/>
        <v>0</v>
      </c>
      <c r="M180" s="2">
        <v>470</v>
      </c>
    </row>
    <row r="181" spans="2:13" ht="12.75">
      <c r="B181" s="270">
        <v>2000</v>
      </c>
      <c r="C181" s="20" t="s">
        <v>51</v>
      </c>
      <c r="D181" s="20" t="s">
        <v>17</v>
      </c>
      <c r="E181" s="44" t="s">
        <v>40</v>
      </c>
      <c r="F181" s="78" t="s">
        <v>119</v>
      </c>
      <c r="G181" s="45" t="s">
        <v>38</v>
      </c>
      <c r="H181" s="7">
        <f t="shared" si="8"/>
        <v>-2000</v>
      </c>
      <c r="I181" s="30">
        <v>4</v>
      </c>
      <c r="K181" t="s">
        <v>109</v>
      </c>
      <c r="L181">
        <v>4</v>
      </c>
      <c r="M181" s="2">
        <v>470</v>
      </c>
    </row>
    <row r="182" spans="2:13" ht="12.75">
      <c r="B182" s="214">
        <v>2000</v>
      </c>
      <c r="C182" s="1" t="s">
        <v>51</v>
      </c>
      <c r="D182" s="20" t="s">
        <v>17</v>
      </c>
      <c r="E182" s="1" t="s">
        <v>40</v>
      </c>
      <c r="F182" s="78" t="s">
        <v>119</v>
      </c>
      <c r="G182" s="35" t="s">
        <v>44</v>
      </c>
      <c r="H182" s="7">
        <f t="shared" si="8"/>
        <v>-4000</v>
      </c>
      <c r="I182" s="30">
        <v>4</v>
      </c>
      <c r="K182" t="s">
        <v>109</v>
      </c>
      <c r="L182">
        <v>4</v>
      </c>
      <c r="M182" s="2">
        <v>470</v>
      </c>
    </row>
    <row r="183" spans="2:13" ht="12.75">
      <c r="B183" s="214">
        <v>2000</v>
      </c>
      <c r="C183" s="1" t="s">
        <v>51</v>
      </c>
      <c r="D183" s="20" t="s">
        <v>17</v>
      </c>
      <c r="E183" s="1" t="s">
        <v>40</v>
      </c>
      <c r="F183" s="78" t="s">
        <v>119</v>
      </c>
      <c r="G183" s="35" t="s">
        <v>56</v>
      </c>
      <c r="H183" s="7">
        <f t="shared" si="8"/>
        <v>-6000</v>
      </c>
      <c r="I183" s="30">
        <v>4</v>
      </c>
      <c r="K183" t="s">
        <v>109</v>
      </c>
      <c r="L183">
        <v>4</v>
      </c>
      <c r="M183" s="2">
        <v>470</v>
      </c>
    </row>
    <row r="184" spans="1:13" s="89" customFormat="1" ht="12.75">
      <c r="A184" s="19"/>
      <c r="B184" s="271">
        <f>SUM(B181:B183)</f>
        <v>6000</v>
      </c>
      <c r="C184" s="19" t="s">
        <v>51</v>
      </c>
      <c r="D184" s="19"/>
      <c r="E184" s="19"/>
      <c r="F184" s="90"/>
      <c r="G184" s="26"/>
      <c r="H184" s="87">
        <v>0</v>
      </c>
      <c r="I184" s="88">
        <f t="shared" si="7"/>
        <v>12.76595744680851</v>
      </c>
      <c r="M184" s="2">
        <v>470</v>
      </c>
    </row>
    <row r="185" spans="2:13" ht="12.75">
      <c r="B185" s="214"/>
      <c r="F185" s="78"/>
      <c r="H185" s="7">
        <f t="shared" si="8"/>
        <v>0</v>
      </c>
      <c r="I185" s="30">
        <f t="shared" si="7"/>
        <v>0</v>
      </c>
      <c r="M185" s="2">
        <v>470</v>
      </c>
    </row>
    <row r="186" spans="2:13" ht="12.75">
      <c r="B186" s="214"/>
      <c r="F186" s="78"/>
      <c r="H186" s="7">
        <f t="shared" si="8"/>
        <v>0</v>
      </c>
      <c r="I186" s="30">
        <f t="shared" si="7"/>
        <v>0</v>
      </c>
      <c r="M186" s="2">
        <v>470</v>
      </c>
    </row>
    <row r="187" spans="2:13" ht="12.75">
      <c r="B187" s="270">
        <v>1500</v>
      </c>
      <c r="C187" s="20" t="s">
        <v>52</v>
      </c>
      <c r="D187" s="20" t="s">
        <v>17</v>
      </c>
      <c r="E187" s="20" t="s">
        <v>53</v>
      </c>
      <c r="F187" s="78" t="s">
        <v>119</v>
      </c>
      <c r="G187" s="39" t="s">
        <v>38</v>
      </c>
      <c r="H187" s="7">
        <f t="shared" si="8"/>
        <v>-1500</v>
      </c>
      <c r="I187" s="30">
        <v>3</v>
      </c>
      <c r="K187" t="s">
        <v>109</v>
      </c>
      <c r="L187">
        <v>4</v>
      </c>
      <c r="M187" s="2">
        <v>470</v>
      </c>
    </row>
    <row r="188" spans="2:13" ht="12.75">
      <c r="B188" s="214">
        <v>1000</v>
      </c>
      <c r="C188" s="1" t="s">
        <v>52</v>
      </c>
      <c r="D188" s="20" t="s">
        <v>17</v>
      </c>
      <c r="E188" s="1" t="s">
        <v>53</v>
      </c>
      <c r="F188" s="78" t="s">
        <v>119</v>
      </c>
      <c r="G188" s="35" t="s">
        <v>44</v>
      </c>
      <c r="H188" s="7">
        <f t="shared" si="8"/>
        <v>-2500</v>
      </c>
      <c r="I188" s="30">
        <v>2</v>
      </c>
      <c r="K188" t="s">
        <v>109</v>
      </c>
      <c r="L188">
        <v>4</v>
      </c>
      <c r="M188" s="2">
        <v>470</v>
      </c>
    </row>
    <row r="189" spans="2:13" ht="12.75">
      <c r="B189" s="214">
        <v>1000</v>
      </c>
      <c r="C189" s="1" t="s">
        <v>52</v>
      </c>
      <c r="D189" s="20" t="s">
        <v>17</v>
      </c>
      <c r="E189" s="1" t="s">
        <v>53</v>
      </c>
      <c r="F189" s="78" t="s">
        <v>119</v>
      </c>
      <c r="G189" s="35" t="s">
        <v>56</v>
      </c>
      <c r="H189" s="7">
        <f t="shared" si="8"/>
        <v>-3500</v>
      </c>
      <c r="I189" s="30">
        <v>2</v>
      </c>
      <c r="K189" t="s">
        <v>109</v>
      </c>
      <c r="L189">
        <v>4</v>
      </c>
      <c r="M189" s="2">
        <v>470</v>
      </c>
    </row>
    <row r="190" spans="1:13" s="89" customFormat="1" ht="12.75">
      <c r="A190" s="19"/>
      <c r="B190" s="271">
        <f>SUM(B187:B189)</f>
        <v>3500</v>
      </c>
      <c r="C190" s="19"/>
      <c r="D190" s="19"/>
      <c r="E190" s="19" t="s">
        <v>105</v>
      </c>
      <c r="F190" s="90"/>
      <c r="G190" s="26"/>
      <c r="H190" s="87">
        <v>0</v>
      </c>
      <c r="I190" s="88">
        <f t="shared" si="7"/>
        <v>7.446808510638298</v>
      </c>
      <c r="M190" s="2">
        <v>470</v>
      </c>
    </row>
    <row r="191" spans="6:13" ht="12.75">
      <c r="F191" s="78"/>
      <c r="H191" s="7">
        <f t="shared" si="8"/>
        <v>0</v>
      </c>
      <c r="I191" s="30">
        <f t="shared" si="7"/>
        <v>0</v>
      </c>
      <c r="M191" s="2">
        <v>470</v>
      </c>
    </row>
    <row r="192" spans="6:13" ht="12.75">
      <c r="F192" s="78"/>
      <c r="H192" s="7">
        <f t="shared" si="8"/>
        <v>0</v>
      </c>
      <c r="I192" s="30">
        <f t="shared" si="7"/>
        <v>0</v>
      </c>
      <c r="M192" s="2">
        <v>470</v>
      </c>
    </row>
    <row r="193" spans="6:13" ht="12.75">
      <c r="F193" s="78"/>
      <c r="H193" s="7">
        <f t="shared" si="8"/>
        <v>0</v>
      </c>
      <c r="I193" s="30">
        <f t="shared" si="7"/>
        <v>0</v>
      </c>
      <c r="M193" s="2">
        <v>470</v>
      </c>
    </row>
    <row r="194" spans="6:13" ht="12.75">
      <c r="F194" s="78"/>
      <c r="H194" s="7">
        <f t="shared" si="8"/>
        <v>0</v>
      </c>
      <c r="I194" s="30">
        <f t="shared" si="7"/>
        <v>0</v>
      </c>
      <c r="M194" s="2">
        <v>470</v>
      </c>
    </row>
    <row r="195" spans="1:13" s="89" customFormat="1" ht="12.75">
      <c r="A195" s="19"/>
      <c r="B195" s="277">
        <f>+B202+B214+B221+B227+B234+B239</f>
        <v>76100</v>
      </c>
      <c r="C195" s="83" t="s">
        <v>125</v>
      </c>
      <c r="D195" s="84" t="s">
        <v>58</v>
      </c>
      <c r="E195" s="83" t="s">
        <v>126</v>
      </c>
      <c r="F195" s="85" t="s">
        <v>127</v>
      </c>
      <c r="G195" s="86" t="s">
        <v>128</v>
      </c>
      <c r="H195" s="87"/>
      <c r="I195" s="88">
        <f>+B195/M195</f>
        <v>161.91489361702128</v>
      </c>
      <c r="J195" s="88"/>
      <c r="K195" s="88"/>
      <c r="M195" s="2">
        <v>470</v>
      </c>
    </row>
    <row r="196" spans="2:13" ht="12.75">
      <c r="B196" s="208"/>
      <c r="F196" s="78"/>
      <c r="H196" s="7">
        <f t="shared" si="8"/>
        <v>0</v>
      </c>
      <c r="I196" s="30">
        <f t="shared" si="7"/>
        <v>0</v>
      </c>
      <c r="M196" s="2">
        <v>470</v>
      </c>
    </row>
    <row r="197" spans="2:13" ht="12.75">
      <c r="B197" s="208">
        <v>3000</v>
      </c>
      <c r="C197" s="1" t="s">
        <v>0</v>
      </c>
      <c r="D197" s="20" t="s">
        <v>28</v>
      </c>
      <c r="E197" s="1" t="s">
        <v>129</v>
      </c>
      <c r="F197" s="78" t="s">
        <v>130</v>
      </c>
      <c r="G197" s="40" t="s">
        <v>36</v>
      </c>
      <c r="H197" s="7">
        <f t="shared" si="8"/>
        <v>-3000</v>
      </c>
      <c r="I197" s="30">
        <v>6</v>
      </c>
      <c r="K197" t="s">
        <v>0</v>
      </c>
      <c r="L197">
        <v>5</v>
      </c>
      <c r="M197" s="2">
        <v>470</v>
      </c>
    </row>
    <row r="198" spans="2:13" ht="12.75">
      <c r="B198" s="208">
        <v>3000</v>
      </c>
      <c r="C198" s="1" t="s">
        <v>0</v>
      </c>
      <c r="D198" s="20" t="s">
        <v>28</v>
      </c>
      <c r="E198" s="1" t="s">
        <v>129</v>
      </c>
      <c r="F198" s="78" t="s">
        <v>131</v>
      </c>
      <c r="G198" s="35" t="s">
        <v>38</v>
      </c>
      <c r="H198" s="7">
        <f t="shared" si="8"/>
        <v>-6000</v>
      </c>
      <c r="I198" s="30">
        <v>6</v>
      </c>
      <c r="K198" t="s">
        <v>0</v>
      </c>
      <c r="L198">
        <v>5</v>
      </c>
      <c r="M198" s="2">
        <v>470</v>
      </c>
    </row>
    <row r="199" spans="2:13" ht="12.75">
      <c r="B199" s="208">
        <v>3000</v>
      </c>
      <c r="C199" s="1" t="s">
        <v>0</v>
      </c>
      <c r="D199" s="20" t="s">
        <v>28</v>
      </c>
      <c r="E199" s="1" t="s">
        <v>129</v>
      </c>
      <c r="F199" s="78" t="s">
        <v>132</v>
      </c>
      <c r="G199" s="35" t="s">
        <v>44</v>
      </c>
      <c r="H199" s="7">
        <f t="shared" si="8"/>
        <v>-9000</v>
      </c>
      <c r="I199" s="30">
        <v>6</v>
      </c>
      <c r="K199" t="s">
        <v>0</v>
      </c>
      <c r="L199">
        <v>5</v>
      </c>
      <c r="M199" s="2">
        <v>470</v>
      </c>
    </row>
    <row r="200" spans="2:13" ht="12.75">
      <c r="B200" s="208">
        <v>3000</v>
      </c>
      <c r="C200" s="1" t="s">
        <v>0</v>
      </c>
      <c r="D200" s="20" t="s">
        <v>28</v>
      </c>
      <c r="E200" s="1" t="s">
        <v>129</v>
      </c>
      <c r="F200" s="78" t="s">
        <v>133</v>
      </c>
      <c r="G200" s="35" t="s">
        <v>56</v>
      </c>
      <c r="H200" s="7">
        <f t="shared" si="8"/>
        <v>-12000</v>
      </c>
      <c r="I200" s="30">
        <v>6</v>
      </c>
      <c r="K200" t="s">
        <v>0</v>
      </c>
      <c r="L200">
        <v>5</v>
      </c>
      <c r="M200" s="2">
        <v>470</v>
      </c>
    </row>
    <row r="201" spans="2:13" ht="12.75">
      <c r="B201" s="208">
        <v>3000</v>
      </c>
      <c r="C201" s="1" t="s">
        <v>0</v>
      </c>
      <c r="D201" s="1" t="s">
        <v>28</v>
      </c>
      <c r="E201" s="1" t="s">
        <v>129</v>
      </c>
      <c r="F201" s="78" t="s">
        <v>134</v>
      </c>
      <c r="G201" s="35" t="s">
        <v>78</v>
      </c>
      <c r="H201" s="7">
        <f t="shared" si="8"/>
        <v>-15000</v>
      </c>
      <c r="I201" s="30">
        <v>6</v>
      </c>
      <c r="K201" t="s">
        <v>0</v>
      </c>
      <c r="L201">
        <v>5</v>
      </c>
      <c r="M201" s="2">
        <v>470</v>
      </c>
    </row>
    <row r="202" spans="1:13" s="89" customFormat="1" ht="12.75">
      <c r="A202" s="19"/>
      <c r="B202" s="283">
        <f>SUM(B197:B201)</f>
        <v>15000</v>
      </c>
      <c r="C202" s="19" t="s">
        <v>0</v>
      </c>
      <c r="D202" s="19"/>
      <c r="E202" s="19"/>
      <c r="F202" s="90"/>
      <c r="G202" s="26"/>
      <c r="H202" s="87">
        <v>0</v>
      </c>
      <c r="I202" s="88">
        <f aca="true" t="shared" si="9" ref="I202:I245">+B202/M202</f>
        <v>31.914893617021278</v>
      </c>
      <c r="M202" s="2">
        <v>470</v>
      </c>
    </row>
    <row r="203" spans="2:13" ht="12.75">
      <c r="B203" s="284"/>
      <c r="F203" s="78"/>
      <c r="H203" s="7">
        <f t="shared" si="8"/>
        <v>0</v>
      </c>
      <c r="I203" s="30">
        <f t="shared" si="9"/>
        <v>0</v>
      </c>
      <c r="M203" s="2">
        <v>470</v>
      </c>
    </row>
    <row r="204" spans="2:13" ht="12.75">
      <c r="B204" s="208"/>
      <c r="F204" s="78"/>
      <c r="H204" s="7">
        <f t="shared" si="8"/>
        <v>0</v>
      </c>
      <c r="I204" s="30">
        <f t="shared" si="9"/>
        <v>0</v>
      </c>
      <c r="M204" s="2">
        <v>470</v>
      </c>
    </row>
    <row r="205" spans="2:13" ht="12.75">
      <c r="B205" s="276">
        <v>2500</v>
      </c>
      <c r="C205" s="42" t="s">
        <v>135</v>
      </c>
      <c r="D205" s="20" t="s">
        <v>17</v>
      </c>
      <c r="E205" s="42" t="s">
        <v>40</v>
      </c>
      <c r="F205" s="78" t="s">
        <v>136</v>
      </c>
      <c r="G205" s="40" t="s">
        <v>38</v>
      </c>
      <c r="H205" s="7">
        <f t="shared" si="8"/>
        <v>-2500</v>
      </c>
      <c r="I205" s="30">
        <f t="shared" si="9"/>
        <v>5.319148936170213</v>
      </c>
      <c r="K205" t="s">
        <v>129</v>
      </c>
      <c r="L205">
        <v>5</v>
      </c>
      <c r="M205" s="2">
        <v>470</v>
      </c>
    </row>
    <row r="206" spans="2:13" ht="12.75">
      <c r="B206" s="276">
        <v>10000</v>
      </c>
      <c r="C206" s="20" t="s">
        <v>137</v>
      </c>
      <c r="D206" s="20" t="s">
        <v>17</v>
      </c>
      <c r="E206" s="44" t="s">
        <v>40</v>
      </c>
      <c r="F206" s="78" t="s">
        <v>138</v>
      </c>
      <c r="G206" s="45" t="s">
        <v>38</v>
      </c>
      <c r="H206" s="7">
        <f t="shared" si="8"/>
        <v>-12500</v>
      </c>
      <c r="I206" s="30">
        <f t="shared" si="9"/>
        <v>21.27659574468085</v>
      </c>
      <c r="K206" t="s">
        <v>129</v>
      </c>
      <c r="L206">
        <v>5</v>
      </c>
      <c r="M206" s="2">
        <v>470</v>
      </c>
    </row>
    <row r="207" spans="2:13" ht="12.75">
      <c r="B207" s="208">
        <v>1000</v>
      </c>
      <c r="C207" s="1" t="s">
        <v>139</v>
      </c>
      <c r="D207" s="20" t="s">
        <v>17</v>
      </c>
      <c r="E207" s="1" t="s">
        <v>40</v>
      </c>
      <c r="F207" s="78" t="s">
        <v>140</v>
      </c>
      <c r="G207" s="35" t="s">
        <v>44</v>
      </c>
      <c r="H207" s="7">
        <f t="shared" si="8"/>
        <v>-13500</v>
      </c>
      <c r="I207" s="30">
        <f t="shared" si="9"/>
        <v>2.127659574468085</v>
      </c>
      <c r="K207" t="s">
        <v>129</v>
      </c>
      <c r="L207">
        <v>5</v>
      </c>
      <c r="M207" s="2">
        <v>470</v>
      </c>
    </row>
    <row r="208" spans="2:13" ht="12.75">
      <c r="B208" s="208">
        <v>1000</v>
      </c>
      <c r="C208" s="1" t="s">
        <v>141</v>
      </c>
      <c r="D208" s="20" t="s">
        <v>17</v>
      </c>
      <c r="E208" s="1" t="s">
        <v>40</v>
      </c>
      <c r="F208" s="78" t="s">
        <v>140</v>
      </c>
      <c r="G208" s="35" t="s">
        <v>44</v>
      </c>
      <c r="H208" s="7">
        <f t="shared" si="8"/>
        <v>-14500</v>
      </c>
      <c r="I208" s="30">
        <f t="shared" si="9"/>
        <v>2.127659574468085</v>
      </c>
      <c r="K208" t="s">
        <v>129</v>
      </c>
      <c r="L208">
        <v>5</v>
      </c>
      <c r="M208" s="2">
        <v>470</v>
      </c>
    </row>
    <row r="209" spans="2:13" ht="12.75">
      <c r="B209" s="208">
        <v>1000</v>
      </c>
      <c r="C209" s="1" t="s">
        <v>142</v>
      </c>
      <c r="D209" s="20" t="s">
        <v>17</v>
      </c>
      <c r="E209" s="1" t="s">
        <v>40</v>
      </c>
      <c r="F209" s="78" t="s">
        <v>140</v>
      </c>
      <c r="G209" s="35" t="s">
        <v>56</v>
      </c>
      <c r="H209" s="7">
        <f t="shared" si="8"/>
        <v>-15500</v>
      </c>
      <c r="I209" s="30">
        <f t="shared" si="9"/>
        <v>2.127659574468085</v>
      </c>
      <c r="K209" t="s">
        <v>129</v>
      </c>
      <c r="L209">
        <v>5</v>
      </c>
      <c r="M209" s="2">
        <v>470</v>
      </c>
    </row>
    <row r="210" spans="2:13" ht="12.75">
      <c r="B210" s="208">
        <v>1000</v>
      </c>
      <c r="C210" s="1" t="s">
        <v>143</v>
      </c>
      <c r="D210" s="20" t="s">
        <v>17</v>
      </c>
      <c r="E210" s="1" t="s">
        <v>40</v>
      </c>
      <c r="F210" s="78" t="s">
        <v>140</v>
      </c>
      <c r="G210" s="35" t="s">
        <v>56</v>
      </c>
      <c r="H210" s="7">
        <f t="shared" si="8"/>
        <v>-16500</v>
      </c>
      <c r="I210" s="30">
        <f t="shared" si="9"/>
        <v>2.127659574468085</v>
      </c>
      <c r="K210" t="s">
        <v>129</v>
      </c>
      <c r="L210">
        <v>5</v>
      </c>
      <c r="M210" s="2">
        <v>470</v>
      </c>
    </row>
    <row r="211" spans="2:13" ht="12.75">
      <c r="B211" s="208">
        <v>10000</v>
      </c>
      <c r="C211" s="1" t="s">
        <v>144</v>
      </c>
      <c r="D211" s="20" t="s">
        <v>17</v>
      </c>
      <c r="E211" s="1" t="s">
        <v>40</v>
      </c>
      <c r="F211" s="78" t="s">
        <v>145</v>
      </c>
      <c r="G211" s="35" t="s">
        <v>78</v>
      </c>
      <c r="H211" s="7">
        <f t="shared" si="8"/>
        <v>-26500</v>
      </c>
      <c r="I211" s="30">
        <f t="shared" si="9"/>
        <v>21.27659574468085</v>
      </c>
      <c r="K211" t="s">
        <v>129</v>
      </c>
      <c r="L211">
        <v>5</v>
      </c>
      <c r="M211" s="2">
        <v>470</v>
      </c>
    </row>
    <row r="212" spans="2:13" ht="12.75">
      <c r="B212" s="208">
        <v>2500</v>
      </c>
      <c r="C212" s="1" t="s">
        <v>146</v>
      </c>
      <c r="D212" s="20" t="s">
        <v>17</v>
      </c>
      <c r="E212" s="1" t="s">
        <v>40</v>
      </c>
      <c r="F212" s="78" t="s">
        <v>140</v>
      </c>
      <c r="G212" s="35" t="s">
        <v>78</v>
      </c>
      <c r="H212" s="7">
        <f t="shared" si="8"/>
        <v>-29000</v>
      </c>
      <c r="I212" s="30">
        <f t="shared" si="9"/>
        <v>5.319148936170213</v>
      </c>
      <c r="K212" t="s">
        <v>129</v>
      </c>
      <c r="L212">
        <v>5</v>
      </c>
      <c r="M212" s="2">
        <v>470</v>
      </c>
    </row>
    <row r="213" spans="2:13" ht="12.75">
      <c r="B213" s="208">
        <v>3500</v>
      </c>
      <c r="C213" s="1" t="s">
        <v>147</v>
      </c>
      <c r="D213" s="20" t="s">
        <v>17</v>
      </c>
      <c r="E213" s="1" t="s">
        <v>40</v>
      </c>
      <c r="F213" s="78" t="s">
        <v>148</v>
      </c>
      <c r="G213" s="35" t="s">
        <v>78</v>
      </c>
      <c r="H213" s="7">
        <f t="shared" si="8"/>
        <v>-32500</v>
      </c>
      <c r="I213" s="30">
        <f t="shared" si="9"/>
        <v>7.446808510638298</v>
      </c>
      <c r="K213" t="s">
        <v>129</v>
      </c>
      <c r="L213">
        <v>5</v>
      </c>
      <c r="M213" s="2">
        <v>470</v>
      </c>
    </row>
    <row r="214" spans="1:13" s="89" customFormat="1" ht="12.75">
      <c r="A214" s="19"/>
      <c r="B214" s="277">
        <f>SUM(B205:B213)</f>
        <v>32500</v>
      </c>
      <c r="C214" s="19" t="s">
        <v>46</v>
      </c>
      <c r="D214" s="19"/>
      <c r="E214" s="19"/>
      <c r="F214" s="90"/>
      <c r="G214" s="26"/>
      <c r="H214" s="87">
        <v>0</v>
      </c>
      <c r="I214" s="88">
        <f t="shared" si="9"/>
        <v>69.14893617021276</v>
      </c>
      <c r="M214" s="2">
        <v>470</v>
      </c>
    </row>
    <row r="215" spans="2:13" ht="12.75">
      <c r="B215" s="208"/>
      <c r="F215" s="78"/>
      <c r="H215" s="7">
        <f aca="true" t="shared" si="10" ref="H215:H278">H214-B215</f>
        <v>0</v>
      </c>
      <c r="I215" s="30">
        <f t="shared" si="9"/>
        <v>0</v>
      </c>
      <c r="M215" s="2">
        <v>470</v>
      </c>
    </row>
    <row r="216" spans="2:13" ht="12.75">
      <c r="B216" s="208"/>
      <c r="F216" s="78"/>
      <c r="H216" s="7">
        <f t="shared" si="10"/>
        <v>0</v>
      </c>
      <c r="I216" s="30">
        <f t="shared" si="9"/>
        <v>0</v>
      </c>
      <c r="M216" s="2">
        <v>470</v>
      </c>
    </row>
    <row r="217" spans="1:13" ht="12.75">
      <c r="A217" s="20"/>
      <c r="B217" s="276">
        <v>500</v>
      </c>
      <c r="C217" s="20" t="s">
        <v>47</v>
      </c>
      <c r="D217" s="20" t="s">
        <v>17</v>
      </c>
      <c r="E217" s="20" t="s">
        <v>48</v>
      </c>
      <c r="F217" s="78" t="s">
        <v>140</v>
      </c>
      <c r="G217" s="39" t="s">
        <v>38</v>
      </c>
      <c r="H217" s="7">
        <f t="shared" si="10"/>
        <v>-500</v>
      </c>
      <c r="I217" s="30">
        <v>3.2</v>
      </c>
      <c r="J217" s="23"/>
      <c r="K217" t="s">
        <v>129</v>
      </c>
      <c r="L217">
        <v>5</v>
      </c>
      <c r="M217" s="2">
        <v>470</v>
      </c>
    </row>
    <row r="218" spans="2:13" ht="12.75">
      <c r="B218" s="208">
        <v>1300</v>
      </c>
      <c r="C218" s="1" t="s">
        <v>47</v>
      </c>
      <c r="D218" s="20" t="s">
        <v>17</v>
      </c>
      <c r="E218" s="1" t="s">
        <v>48</v>
      </c>
      <c r="F218" s="78" t="s">
        <v>140</v>
      </c>
      <c r="G218" s="35" t="s">
        <v>44</v>
      </c>
      <c r="H218" s="7">
        <f t="shared" si="10"/>
        <v>-1800</v>
      </c>
      <c r="I218" s="30">
        <v>2.6</v>
      </c>
      <c r="K218" t="s">
        <v>129</v>
      </c>
      <c r="L218">
        <v>5</v>
      </c>
      <c r="M218" s="2">
        <v>470</v>
      </c>
    </row>
    <row r="219" spans="2:13" ht="12.75">
      <c r="B219" s="208">
        <v>1300</v>
      </c>
      <c r="C219" s="1" t="s">
        <v>47</v>
      </c>
      <c r="D219" s="20" t="s">
        <v>17</v>
      </c>
      <c r="E219" s="1" t="s">
        <v>48</v>
      </c>
      <c r="F219" s="78" t="s">
        <v>140</v>
      </c>
      <c r="G219" s="35" t="s">
        <v>56</v>
      </c>
      <c r="H219" s="7">
        <f t="shared" si="10"/>
        <v>-3100</v>
      </c>
      <c r="I219" s="30">
        <v>2.6</v>
      </c>
      <c r="K219" t="s">
        <v>129</v>
      </c>
      <c r="L219">
        <v>5</v>
      </c>
      <c r="M219" s="2">
        <v>470</v>
      </c>
    </row>
    <row r="220" spans="2:13" ht="12.75">
      <c r="B220" s="208">
        <v>500</v>
      </c>
      <c r="C220" s="1" t="s">
        <v>47</v>
      </c>
      <c r="D220" s="20" t="s">
        <v>17</v>
      </c>
      <c r="E220" s="1" t="s">
        <v>48</v>
      </c>
      <c r="F220" s="78" t="s">
        <v>140</v>
      </c>
      <c r="G220" s="35" t="s">
        <v>78</v>
      </c>
      <c r="H220" s="7">
        <f t="shared" si="10"/>
        <v>-3600</v>
      </c>
      <c r="I220" s="30">
        <v>3</v>
      </c>
      <c r="K220" t="s">
        <v>129</v>
      </c>
      <c r="L220">
        <v>5</v>
      </c>
      <c r="M220" s="2">
        <v>470</v>
      </c>
    </row>
    <row r="221" spans="1:13" s="89" customFormat="1" ht="12.75">
      <c r="A221" s="19"/>
      <c r="B221" s="277">
        <f>SUM(B217:B220)</f>
        <v>3600</v>
      </c>
      <c r="C221" s="19"/>
      <c r="D221" s="19"/>
      <c r="E221" s="19" t="s">
        <v>48</v>
      </c>
      <c r="F221" s="90"/>
      <c r="G221" s="26"/>
      <c r="H221" s="87">
        <v>0</v>
      </c>
      <c r="I221" s="88">
        <f t="shared" si="9"/>
        <v>7.659574468085107</v>
      </c>
      <c r="M221" s="2">
        <v>470</v>
      </c>
    </row>
    <row r="222" spans="2:13" ht="12.75">
      <c r="B222" s="208"/>
      <c r="F222" s="78"/>
      <c r="H222" s="7">
        <f t="shared" si="10"/>
        <v>0</v>
      </c>
      <c r="I222" s="30">
        <f t="shared" si="9"/>
        <v>0</v>
      </c>
      <c r="M222" s="2">
        <v>470</v>
      </c>
    </row>
    <row r="223" spans="2:13" ht="12.75">
      <c r="B223" s="284"/>
      <c r="F223" s="78"/>
      <c r="H223" s="7">
        <f t="shared" si="10"/>
        <v>0</v>
      </c>
      <c r="I223" s="30">
        <f t="shared" si="9"/>
        <v>0</v>
      </c>
      <c r="M223" s="2">
        <v>470</v>
      </c>
    </row>
    <row r="224" spans="2:13" ht="12.75">
      <c r="B224" s="276">
        <v>5000</v>
      </c>
      <c r="C224" s="20" t="s">
        <v>49</v>
      </c>
      <c r="D224" s="20" t="s">
        <v>17</v>
      </c>
      <c r="E224" s="20" t="s">
        <v>40</v>
      </c>
      <c r="F224" s="78" t="s">
        <v>149</v>
      </c>
      <c r="G224" s="39" t="s">
        <v>38</v>
      </c>
      <c r="H224" s="7">
        <f t="shared" si="10"/>
        <v>-5000</v>
      </c>
      <c r="I224" s="30">
        <v>10</v>
      </c>
      <c r="K224" t="s">
        <v>129</v>
      </c>
      <c r="L224">
        <v>5</v>
      </c>
      <c r="M224" s="2">
        <v>470</v>
      </c>
    </row>
    <row r="225" spans="2:13" ht="12.75">
      <c r="B225" s="208">
        <v>5000</v>
      </c>
      <c r="C225" s="47" t="s">
        <v>49</v>
      </c>
      <c r="D225" s="20" t="s">
        <v>17</v>
      </c>
      <c r="E225" s="47" t="s">
        <v>40</v>
      </c>
      <c r="F225" s="78" t="s">
        <v>149</v>
      </c>
      <c r="G225" s="35" t="s">
        <v>44</v>
      </c>
      <c r="H225" s="7">
        <f t="shared" si="10"/>
        <v>-10000</v>
      </c>
      <c r="I225" s="30">
        <v>10</v>
      </c>
      <c r="J225" s="46"/>
      <c r="K225" t="s">
        <v>129</v>
      </c>
      <c r="L225">
        <v>5</v>
      </c>
      <c r="M225" s="2">
        <v>470</v>
      </c>
    </row>
    <row r="226" spans="2:13" ht="12.75">
      <c r="B226" s="208">
        <v>5000</v>
      </c>
      <c r="C226" s="1" t="s">
        <v>49</v>
      </c>
      <c r="D226" s="20" t="s">
        <v>17</v>
      </c>
      <c r="E226" s="1" t="s">
        <v>40</v>
      </c>
      <c r="F226" s="78" t="s">
        <v>149</v>
      </c>
      <c r="G226" s="35" t="s">
        <v>56</v>
      </c>
      <c r="H226" s="7">
        <f t="shared" si="10"/>
        <v>-15000</v>
      </c>
      <c r="I226" s="30">
        <v>10</v>
      </c>
      <c r="K226" t="s">
        <v>129</v>
      </c>
      <c r="L226">
        <v>5</v>
      </c>
      <c r="M226" s="2">
        <v>470</v>
      </c>
    </row>
    <row r="227" spans="1:13" s="89" customFormat="1" ht="12.75">
      <c r="A227" s="19"/>
      <c r="B227" s="277">
        <f>SUM(B224:B226)</f>
        <v>15000</v>
      </c>
      <c r="C227" s="19" t="s">
        <v>49</v>
      </c>
      <c r="D227" s="19"/>
      <c r="E227" s="19"/>
      <c r="F227" s="90"/>
      <c r="G227" s="26"/>
      <c r="H227" s="87">
        <v>0</v>
      </c>
      <c r="I227" s="88">
        <f t="shared" si="9"/>
        <v>31.914893617021278</v>
      </c>
      <c r="M227" s="2">
        <v>470</v>
      </c>
    </row>
    <row r="228" spans="2:13" ht="12.75">
      <c r="B228" s="208"/>
      <c r="F228" s="78"/>
      <c r="H228" s="7">
        <f t="shared" si="10"/>
        <v>0</v>
      </c>
      <c r="I228" s="30">
        <f t="shared" si="9"/>
        <v>0</v>
      </c>
      <c r="M228" s="2">
        <v>470</v>
      </c>
    </row>
    <row r="229" spans="2:13" ht="12.75">
      <c r="B229" s="208"/>
      <c r="F229" s="78"/>
      <c r="H229" s="7">
        <f t="shared" si="10"/>
        <v>0</v>
      </c>
      <c r="I229" s="30">
        <f t="shared" si="9"/>
        <v>0</v>
      </c>
      <c r="M229" s="2">
        <v>470</v>
      </c>
    </row>
    <row r="230" spans="2:13" ht="12.75">
      <c r="B230" s="208">
        <v>2000</v>
      </c>
      <c r="C230" s="20" t="s">
        <v>51</v>
      </c>
      <c r="D230" s="20" t="s">
        <v>17</v>
      </c>
      <c r="E230" s="1" t="s">
        <v>40</v>
      </c>
      <c r="F230" s="78" t="s">
        <v>140</v>
      </c>
      <c r="G230" s="35" t="s">
        <v>38</v>
      </c>
      <c r="H230" s="7">
        <f t="shared" si="10"/>
        <v>-2000</v>
      </c>
      <c r="I230" s="30">
        <v>4</v>
      </c>
      <c r="K230" t="s">
        <v>129</v>
      </c>
      <c r="L230">
        <v>5</v>
      </c>
      <c r="M230" s="2">
        <v>470</v>
      </c>
    </row>
    <row r="231" spans="2:13" ht="12.75">
      <c r="B231" s="208">
        <v>2000</v>
      </c>
      <c r="C231" s="1" t="s">
        <v>51</v>
      </c>
      <c r="D231" s="20" t="s">
        <v>17</v>
      </c>
      <c r="E231" s="1" t="s">
        <v>40</v>
      </c>
      <c r="F231" s="78" t="s">
        <v>140</v>
      </c>
      <c r="G231" s="35" t="s">
        <v>44</v>
      </c>
      <c r="H231" s="7">
        <f t="shared" si="10"/>
        <v>-4000</v>
      </c>
      <c r="I231" s="30">
        <v>4</v>
      </c>
      <c r="K231" t="s">
        <v>129</v>
      </c>
      <c r="L231">
        <v>5</v>
      </c>
      <c r="M231" s="2">
        <v>470</v>
      </c>
    </row>
    <row r="232" spans="2:13" ht="12.75">
      <c r="B232" s="208">
        <v>2000</v>
      </c>
      <c r="C232" s="1" t="s">
        <v>51</v>
      </c>
      <c r="D232" s="20" t="s">
        <v>17</v>
      </c>
      <c r="E232" s="1" t="s">
        <v>40</v>
      </c>
      <c r="F232" s="78" t="s">
        <v>140</v>
      </c>
      <c r="G232" s="35" t="s">
        <v>56</v>
      </c>
      <c r="H232" s="7">
        <f t="shared" si="10"/>
        <v>-6000</v>
      </c>
      <c r="I232" s="30">
        <v>4</v>
      </c>
      <c r="K232" t="s">
        <v>129</v>
      </c>
      <c r="L232">
        <v>5</v>
      </c>
      <c r="M232" s="2">
        <v>470</v>
      </c>
    </row>
    <row r="233" spans="1:13" ht="12.75">
      <c r="A233" s="20"/>
      <c r="B233" s="276">
        <v>2000</v>
      </c>
      <c r="C233" s="20" t="s">
        <v>51</v>
      </c>
      <c r="D233" s="20" t="s">
        <v>17</v>
      </c>
      <c r="E233" s="20" t="s">
        <v>40</v>
      </c>
      <c r="F233" s="93" t="s">
        <v>140</v>
      </c>
      <c r="G233" s="39" t="s">
        <v>78</v>
      </c>
      <c r="H233" s="7">
        <f t="shared" si="10"/>
        <v>-8000</v>
      </c>
      <c r="I233" s="92">
        <v>4</v>
      </c>
      <c r="J233" s="23"/>
      <c r="K233" s="23" t="s">
        <v>129</v>
      </c>
      <c r="L233" s="23">
        <v>5</v>
      </c>
      <c r="M233" s="2">
        <v>470</v>
      </c>
    </row>
    <row r="234" spans="1:13" s="89" customFormat="1" ht="12.75">
      <c r="A234" s="19"/>
      <c r="B234" s="277">
        <f>SUM(B230:B233)</f>
        <v>8000</v>
      </c>
      <c r="C234" s="19" t="s">
        <v>51</v>
      </c>
      <c r="D234" s="19"/>
      <c r="E234" s="19"/>
      <c r="F234" s="90"/>
      <c r="G234" s="26"/>
      <c r="H234" s="87">
        <v>0</v>
      </c>
      <c r="I234" s="88">
        <f t="shared" si="9"/>
        <v>17.02127659574468</v>
      </c>
      <c r="M234" s="2">
        <v>470</v>
      </c>
    </row>
    <row r="235" spans="2:13" ht="12.75">
      <c r="B235" s="208"/>
      <c r="F235" s="78"/>
      <c r="H235" s="7">
        <f t="shared" si="10"/>
        <v>0</v>
      </c>
      <c r="I235" s="30">
        <f t="shared" si="9"/>
        <v>0</v>
      </c>
      <c r="M235" s="2">
        <v>470</v>
      </c>
    </row>
    <row r="236" spans="2:13" ht="12.75">
      <c r="B236" s="208"/>
      <c r="F236" s="78"/>
      <c r="H236" s="7">
        <f t="shared" si="10"/>
        <v>0</v>
      </c>
      <c r="I236" s="30">
        <f t="shared" si="9"/>
        <v>0</v>
      </c>
      <c r="M236" s="2">
        <v>470</v>
      </c>
    </row>
    <row r="237" spans="2:13" ht="12.75">
      <c r="B237" s="208">
        <v>1000</v>
      </c>
      <c r="C237" s="1" t="s">
        <v>52</v>
      </c>
      <c r="D237" s="20" t="s">
        <v>17</v>
      </c>
      <c r="E237" s="1" t="s">
        <v>53</v>
      </c>
      <c r="F237" s="78" t="s">
        <v>140</v>
      </c>
      <c r="G237" s="35" t="s">
        <v>44</v>
      </c>
      <c r="H237" s="7">
        <f t="shared" si="10"/>
        <v>-1000</v>
      </c>
      <c r="I237" s="30">
        <v>2</v>
      </c>
      <c r="K237" t="s">
        <v>129</v>
      </c>
      <c r="L237">
        <v>5</v>
      </c>
      <c r="M237" s="2">
        <v>470</v>
      </c>
    </row>
    <row r="238" spans="2:13" ht="12.75">
      <c r="B238" s="208">
        <v>1000</v>
      </c>
      <c r="C238" s="1" t="s">
        <v>52</v>
      </c>
      <c r="D238" s="20" t="s">
        <v>17</v>
      </c>
      <c r="E238" s="1" t="s">
        <v>53</v>
      </c>
      <c r="F238" s="78" t="s">
        <v>140</v>
      </c>
      <c r="G238" s="35" t="s">
        <v>56</v>
      </c>
      <c r="H238" s="7">
        <f t="shared" si="10"/>
        <v>-2000</v>
      </c>
      <c r="I238" s="30">
        <v>2</v>
      </c>
      <c r="K238" t="s">
        <v>129</v>
      </c>
      <c r="L238">
        <v>5</v>
      </c>
      <c r="M238" s="2">
        <v>470</v>
      </c>
    </row>
    <row r="239" spans="1:13" s="89" customFormat="1" ht="12.75">
      <c r="A239" s="19"/>
      <c r="B239" s="277">
        <f>SUM(B237:B238)</f>
        <v>2000</v>
      </c>
      <c r="C239" s="19"/>
      <c r="D239" s="19"/>
      <c r="E239" s="19" t="s">
        <v>53</v>
      </c>
      <c r="F239" s="90"/>
      <c r="G239" s="26"/>
      <c r="H239" s="87">
        <v>0</v>
      </c>
      <c r="I239" s="88">
        <f t="shared" si="9"/>
        <v>4.25531914893617</v>
      </c>
      <c r="M239" s="2">
        <v>470</v>
      </c>
    </row>
    <row r="240" spans="2:13" ht="12.75">
      <c r="B240" s="208"/>
      <c r="F240" s="78"/>
      <c r="H240" s="7">
        <f t="shared" si="10"/>
        <v>0</v>
      </c>
      <c r="I240" s="30">
        <f t="shared" si="9"/>
        <v>0</v>
      </c>
      <c r="M240" s="2">
        <v>470</v>
      </c>
    </row>
    <row r="241" spans="2:13" ht="12.75">
      <c r="B241" s="208"/>
      <c r="F241" s="78"/>
      <c r="H241" s="7">
        <f t="shared" si="10"/>
        <v>0</v>
      </c>
      <c r="I241" s="30">
        <f t="shared" si="9"/>
        <v>0</v>
      </c>
      <c r="M241" s="2">
        <v>470</v>
      </c>
    </row>
    <row r="242" spans="2:13" ht="12.75">
      <c r="B242" s="208"/>
      <c r="F242" s="78"/>
      <c r="H242" s="7">
        <f t="shared" si="10"/>
        <v>0</v>
      </c>
      <c r="I242" s="30">
        <f t="shared" si="9"/>
        <v>0</v>
      </c>
      <c r="M242" s="2">
        <v>470</v>
      </c>
    </row>
    <row r="243" spans="2:13" ht="12.75">
      <c r="B243" s="208"/>
      <c r="F243" s="78"/>
      <c r="H243" s="7">
        <f t="shared" si="10"/>
        <v>0</v>
      </c>
      <c r="I243" s="30">
        <f t="shared" si="9"/>
        <v>0</v>
      </c>
      <c r="M243" s="2">
        <v>470</v>
      </c>
    </row>
    <row r="244" spans="1:13" s="89" customFormat="1" ht="12.75">
      <c r="A244" s="19"/>
      <c r="B244" s="277">
        <f>+B263+B282+B286</f>
        <v>92000</v>
      </c>
      <c r="C244" s="83" t="s">
        <v>150</v>
      </c>
      <c r="D244" s="84" t="s">
        <v>151</v>
      </c>
      <c r="E244" s="83" t="s">
        <v>59</v>
      </c>
      <c r="F244" s="85" t="s">
        <v>152</v>
      </c>
      <c r="G244" s="86" t="s">
        <v>153</v>
      </c>
      <c r="H244" s="87"/>
      <c r="I244" s="88">
        <f>+B244/M244</f>
        <v>195.74468085106383</v>
      </c>
      <c r="J244" s="88"/>
      <c r="K244" s="88"/>
      <c r="M244" s="2">
        <v>470</v>
      </c>
    </row>
    <row r="245" spans="2:13" ht="12.75">
      <c r="B245" s="208"/>
      <c r="F245" s="78"/>
      <c r="H245" s="7">
        <f t="shared" si="10"/>
        <v>0</v>
      </c>
      <c r="I245" s="30">
        <f t="shared" si="9"/>
        <v>0</v>
      </c>
      <c r="M245" s="2">
        <v>470</v>
      </c>
    </row>
    <row r="246" spans="2:13" ht="12.75">
      <c r="B246" s="208">
        <v>5000</v>
      </c>
      <c r="C246" s="1" t="s">
        <v>0</v>
      </c>
      <c r="D246" s="20" t="s">
        <v>28</v>
      </c>
      <c r="E246" s="1" t="s">
        <v>84</v>
      </c>
      <c r="F246" s="78" t="s">
        <v>154</v>
      </c>
      <c r="G246" s="40" t="s">
        <v>36</v>
      </c>
      <c r="H246" s="7">
        <f t="shared" si="10"/>
        <v>-5000</v>
      </c>
      <c r="I246" s="30">
        <v>10</v>
      </c>
      <c r="K246" t="s">
        <v>0</v>
      </c>
      <c r="L246">
        <v>6</v>
      </c>
      <c r="M246" s="2">
        <v>470</v>
      </c>
    </row>
    <row r="247" spans="2:13" ht="12.75">
      <c r="B247" s="208">
        <v>5000</v>
      </c>
      <c r="C247" s="1" t="s">
        <v>0</v>
      </c>
      <c r="D247" s="1" t="s">
        <v>28</v>
      </c>
      <c r="E247" s="1" t="s">
        <v>84</v>
      </c>
      <c r="F247" s="78" t="s">
        <v>155</v>
      </c>
      <c r="G247" s="35" t="s">
        <v>78</v>
      </c>
      <c r="H247" s="7">
        <f t="shared" si="10"/>
        <v>-10000</v>
      </c>
      <c r="I247" s="30">
        <v>10</v>
      </c>
      <c r="K247" t="s">
        <v>0</v>
      </c>
      <c r="L247">
        <v>6</v>
      </c>
      <c r="M247" s="2">
        <v>470</v>
      </c>
    </row>
    <row r="248" spans="2:13" ht="12.75">
      <c r="B248" s="208">
        <v>2500</v>
      </c>
      <c r="C248" s="1" t="s">
        <v>0</v>
      </c>
      <c r="D248" s="1" t="s">
        <v>28</v>
      </c>
      <c r="E248" s="1" t="s">
        <v>84</v>
      </c>
      <c r="F248" s="78" t="s">
        <v>156</v>
      </c>
      <c r="G248" s="35" t="s">
        <v>157</v>
      </c>
      <c r="H248" s="7">
        <f t="shared" si="10"/>
        <v>-12500</v>
      </c>
      <c r="I248" s="30">
        <v>5</v>
      </c>
      <c r="K248" t="s">
        <v>0</v>
      </c>
      <c r="L248">
        <v>6</v>
      </c>
      <c r="M248" s="2">
        <v>470</v>
      </c>
    </row>
    <row r="249" spans="2:13" ht="12.75">
      <c r="B249" s="284">
        <v>2500</v>
      </c>
      <c r="C249" s="1" t="s">
        <v>0</v>
      </c>
      <c r="D249" s="1" t="s">
        <v>28</v>
      </c>
      <c r="E249" s="1" t="s">
        <v>84</v>
      </c>
      <c r="F249" s="78" t="s">
        <v>158</v>
      </c>
      <c r="G249" s="35" t="s">
        <v>159</v>
      </c>
      <c r="H249" s="7">
        <f t="shared" si="10"/>
        <v>-15000</v>
      </c>
      <c r="I249" s="30">
        <v>5</v>
      </c>
      <c r="K249" t="s">
        <v>0</v>
      </c>
      <c r="L249">
        <v>6</v>
      </c>
      <c r="M249" s="2">
        <v>470</v>
      </c>
    </row>
    <row r="250" spans="2:13" ht="12.75">
      <c r="B250" s="208">
        <v>2500</v>
      </c>
      <c r="C250" s="1" t="s">
        <v>0</v>
      </c>
      <c r="D250" s="1" t="s">
        <v>28</v>
      </c>
      <c r="E250" s="1" t="s">
        <v>84</v>
      </c>
      <c r="F250" s="78" t="s">
        <v>160</v>
      </c>
      <c r="G250" s="35" t="s">
        <v>114</v>
      </c>
      <c r="H250" s="7">
        <f t="shared" si="10"/>
        <v>-17500</v>
      </c>
      <c r="I250" s="30">
        <v>5</v>
      </c>
      <c r="K250" t="s">
        <v>0</v>
      </c>
      <c r="L250">
        <v>6</v>
      </c>
      <c r="M250" s="2">
        <v>470</v>
      </c>
    </row>
    <row r="251" spans="2:13" ht="12.75">
      <c r="B251" s="208">
        <v>2500</v>
      </c>
      <c r="C251" s="1" t="s">
        <v>0</v>
      </c>
      <c r="D251" s="1" t="s">
        <v>28</v>
      </c>
      <c r="E251" s="1" t="s">
        <v>84</v>
      </c>
      <c r="F251" s="78" t="s">
        <v>161</v>
      </c>
      <c r="G251" s="35" t="s">
        <v>162</v>
      </c>
      <c r="H251" s="7">
        <f t="shared" si="10"/>
        <v>-20000</v>
      </c>
      <c r="I251" s="30">
        <v>5</v>
      </c>
      <c r="K251" t="s">
        <v>0</v>
      </c>
      <c r="L251">
        <v>6</v>
      </c>
      <c r="M251" s="2">
        <v>470</v>
      </c>
    </row>
    <row r="252" spans="2:13" ht="12.75">
      <c r="B252" s="208">
        <v>2500</v>
      </c>
      <c r="C252" s="1" t="s">
        <v>0</v>
      </c>
      <c r="D252" s="1" t="s">
        <v>28</v>
      </c>
      <c r="E252" s="1" t="s">
        <v>84</v>
      </c>
      <c r="F252" s="78" t="s">
        <v>163</v>
      </c>
      <c r="G252" s="35" t="s">
        <v>164</v>
      </c>
      <c r="H252" s="7">
        <f t="shared" si="10"/>
        <v>-22500</v>
      </c>
      <c r="I252" s="30">
        <v>5</v>
      </c>
      <c r="K252" t="s">
        <v>0</v>
      </c>
      <c r="L252">
        <v>6</v>
      </c>
      <c r="M252" s="2">
        <v>470</v>
      </c>
    </row>
    <row r="253" spans="2:13" ht="12.75">
      <c r="B253" s="284">
        <v>5000</v>
      </c>
      <c r="C253" s="1" t="s">
        <v>0</v>
      </c>
      <c r="D253" s="1" t="s">
        <v>28</v>
      </c>
      <c r="E253" s="1" t="s">
        <v>84</v>
      </c>
      <c r="F253" s="78" t="s">
        <v>165</v>
      </c>
      <c r="G253" s="35" t="s">
        <v>166</v>
      </c>
      <c r="H253" s="7">
        <f t="shared" si="10"/>
        <v>-27500</v>
      </c>
      <c r="I253" s="30">
        <v>10</v>
      </c>
      <c r="K253" t="s">
        <v>0</v>
      </c>
      <c r="L253">
        <v>6</v>
      </c>
      <c r="M253" s="2">
        <v>470</v>
      </c>
    </row>
    <row r="254" spans="2:13" ht="12.75">
      <c r="B254" s="208">
        <v>5000</v>
      </c>
      <c r="C254" s="1" t="s">
        <v>0</v>
      </c>
      <c r="D254" s="1" t="s">
        <v>28</v>
      </c>
      <c r="E254" s="1" t="s">
        <v>84</v>
      </c>
      <c r="F254" s="78" t="s">
        <v>167</v>
      </c>
      <c r="G254" s="35" t="s">
        <v>168</v>
      </c>
      <c r="H254" s="7">
        <f t="shared" si="10"/>
        <v>-32500</v>
      </c>
      <c r="I254" s="30">
        <v>10</v>
      </c>
      <c r="K254" t="s">
        <v>0</v>
      </c>
      <c r="L254">
        <v>6</v>
      </c>
      <c r="M254" s="2">
        <v>470</v>
      </c>
    </row>
    <row r="255" spans="2:13" ht="12.75">
      <c r="B255" s="208">
        <v>5000</v>
      </c>
      <c r="C255" s="1" t="s">
        <v>0</v>
      </c>
      <c r="D255" s="1" t="s">
        <v>28</v>
      </c>
      <c r="E255" s="1" t="s">
        <v>84</v>
      </c>
      <c r="F255" s="78" t="s">
        <v>169</v>
      </c>
      <c r="G255" s="35" t="s">
        <v>170</v>
      </c>
      <c r="H255" s="7">
        <f t="shared" si="10"/>
        <v>-37500</v>
      </c>
      <c r="I255" s="30">
        <v>10</v>
      </c>
      <c r="K255" t="s">
        <v>0</v>
      </c>
      <c r="L255">
        <v>6</v>
      </c>
      <c r="M255" s="2">
        <v>470</v>
      </c>
    </row>
    <row r="256" spans="2:13" ht="12.75">
      <c r="B256" s="208">
        <v>2500</v>
      </c>
      <c r="C256" s="1" t="s">
        <v>0</v>
      </c>
      <c r="D256" s="1" t="s">
        <v>28</v>
      </c>
      <c r="E256" s="1" t="s">
        <v>84</v>
      </c>
      <c r="F256" s="78" t="s">
        <v>171</v>
      </c>
      <c r="G256" s="35" t="s">
        <v>172</v>
      </c>
      <c r="H256" s="7">
        <f t="shared" si="10"/>
        <v>-40000</v>
      </c>
      <c r="I256" s="30">
        <v>5</v>
      </c>
      <c r="K256" t="s">
        <v>0</v>
      </c>
      <c r="L256">
        <v>6</v>
      </c>
      <c r="M256" s="2">
        <v>470</v>
      </c>
    </row>
    <row r="257" spans="2:13" ht="12.75">
      <c r="B257" s="208">
        <v>2500</v>
      </c>
      <c r="C257" s="1" t="s">
        <v>0</v>
      </c>
      <c r="D257" s="1" t="s">
        <v>28</v>
      </c>
      <c r="E257" s="1" t="s">
        <v>84</v>
      </c>
      <c r="F257" s="78" t="s">
        <v>173</v>
      </c>
      <c r="G257" s="35" t="s">
        <v>174</v>
      </c>
      <c r="H257" s="7">
        <f t="shared" si="10"/>
        <v>-42500</v>
      </c>
      <c r="I257" s="30">
        <v>5</v>
      </c>
      <c r="K257" t="s">
        <v>0</v>
      </c>
      <c r="L257">
        <v>6</v>
      </c>
      <c r="M257" s="2">
        <v>470</v>
      </c>
    </row>
    <row r="258" spans="2:13" ht="12.75">
      <c r="B258" s="208">
        <v>2500</v>
      </c>
      <c r="C258" s="1" t="s">
        <v>0</v>
      </c>
      <c r="D258" s="1" t="s">
        <v>28</v>
      </c>
      <c r="E258" s="1" t="s">
        <v>84</v>
      </c>
      <c r="F258" s="78" t="s">
        <v>175</v>
      </c>
      <c r="G258" s="35" t="s">
        <v>176</v>
      </c>
      <c r="H258" s="7">
        <f t="shared" si="10"/>
        <v>-45000</v>
      </c>
      <c r="I258" s="30">
        <v>5</v>
      </c>
      <c r="K258" t="s">
        <v>0</v>
      </c>
      <c r="L258">
        <v>6</v>
      </c>
      <c r="M258" s="2">
        <v>470</v>
      </c>
    </row>
    <row r="259" spans="2:13" ht="12.75">
      <c r="B259" s="208">
        <v>7500</v>
      </c>
      <c r="C259" s="1" t="s">
        <v>0</v>
      </c>
      <c r="D259" s="1" t="s">
        <v>28</v>
      </c>
      <c r="E259" s="1" t="s">
        <v>177</v>
      </c>
      <c r="F259" s="78" t="s">
        <v>178</v>
      </c>
      <c r="G259" s="35" t="s">
        <v>179</v>
      </c>
      <c r="H259" s="7">
        <f t="shared" si="10"/>
        <v>-52500</v>
      </c>
      <c r="I259" s="30">
        <v>15</v>
      </c>
      <c r="K259" t="s">
        <v>0</v>
      </c>
      <c r="L259">
        <v>6</v>
      </c>
      <c r="M259" s="2">
        <v>470</v>
      </c>
    </row>
    <row r="260" spans="2:13" ht="12.75">
      <c r="B260" s="208">
        <v>10000</v>
      </c>
      <c r="C260" s="1" t="s">
        <v>0</v>
      </c>
      <c r="D260" s="1" t="s">
        <v>28</v>
      </c>
      <c r="E260" s="1" t="s">
        <v>84</v>
      </c>
      <c r="F260" s="78" t="s">
        <v>180</v>
      </c>
      <c r="G260" s="35" t="s">
        <v>181</v>
      </c>
      <c r="H260" s="7">
        <f t="shared" si="10"/>
        <v>-62500</v>
      </c>
      <c r="I260" s="30">
        <v>20</v>
      </c>
      <c r="K260" t="s">
        <v>0</v>
      </c>
      <c r="L260">
        <v>6</v>
      </c>
      <c r="M260" s="2">
        <v>470</v>
      </c>
    </row>
    <row r="261" spans="2:13" ht="12.75">
      <c r="B261" s="208">
        <v>5000</v>
      </c>
      <c r="C261" s="1" t="s">
        <v>0</v>
      </c>
      <c r="D261" s="1" t="s">
        <v>28</v>
      </c>
      <c r="E261" s="1" t="s">
        <v>84</v>
      </c>
      <c r="F261" s="78" t="s">
        <v>182</v>
      </c>
      <c r="G261" s="35" t="s">
        <v>183</v>
      </c>
      <c r="H261" s="7">
        <f t="shared" si="10"/>
        <v>-67500</v>
      </c>
      <c r="I261" s="30">
        <v>10</v>
      </c>
      <c r="K261" t="s">
        <v>0</v>
      </c>
      <c r="L261">
        <v>6</v>
      </c>
      <c r="M261" s="2">
        <v>470</v>
      </c>
    </row>
    <row r="262" spans="2:13" ht="12.75">
      <c r="B262" s="208">
        <v>2500</v>
      </c>
      <c r="C262" s="1" t="s">
        <v>0</v>
      </c>
      <c r="D262" s="1" t="s">
        <v>28</v>
      </c>
      <c r="E262" s="1" t="s">
        <v>84</v>
      </c>
      <c r="F262" s="78" t="s">
        <v>184</v>
      </c>
      <c r="G262" s="35" t="s">
        <v>185</v>
      </c>
      <c r="H262" s="7">
        <f t="shared" si="10"/>
        <v>-70000</v>
      </c>
      <c r="I262" s="30">
        <v>5</v>
      </c>
      <c r="K262" t="s">
        <v>0</v>
      </c>
      <c r="L262">
        <v>6</v>
      </c>
      <c r="M262" s="2">
        <v>470</v>
      </c>
    </row>
    <row r="263" spans="1:13" s="89" customFormat="1" ht="12.75">
      <c r="A263" s="19"/>
      <c r="B263" s="277">
        <f>SUM(B246:B262)</f>
        <v>70000</v>
      </c>
      <c r="C263" s="19" t="s">
        <v>0</v>
      </c>
      <c r="D263" s="19"/>
      <c r="E263" s="19"/>
      <c r="F263" s="90"/>
      <c r="G263" s="26"/>
      <c r="H263" s="87">
        <v>0</v>
      </c>
      <c r="I263" s="88">
        <f>+B263/M263</f>
        <v>148.93617021276594</v>
      </c>
      <c r="M263" s="2">
        <v>470</v>
      </c>
    </row>
    <row r="264" spans="2:13" ht="12.75">
      <c r="B264" s="208"/>
      <c r="F264" s="78"/>
      <c r="H264" s="7">
        <f t="shared" si="10"/>
        <v>0</v>
      </c>
      <c r="I264" s="30">
        <f aca="true" t="shared" si="11" ref="I264:I321">+B264/M264</f>
        <v>0</v>
      </c>
      <c r="M264" s="2">
        <v>470</v>
      </c>
    </row>
    <row r="265" spans="2:13" ht="12.75">
      <c r="B265" s="208"/>
      <c r="F265" s="78"/>
      <c r="H265" s="7">
        <f t="shared" si="10"/>
        <v>0</v>
      </c>
      <c r="I265" s="30">
        <f t="shared" si="11"/>
        <v>0</v>
      </c>
      <c r="M265" s="2">
        <v>470</v>
      </c>
    </row>
    <row r="266" spans="2:13" ht="12.75">
      <c r="B266" s="276">
        <v>1600</v>
      </c>
      <c r="C266" s="1" t="s">
        <v>47</v>
      </c>
      <c r="D266" s="20" t="s">
        <v>91</v>
      </c>
      <c r="E266" s="1" t="s">
        <v>98</v>
      </c>
      <c r="F266" s="78" t="s">
        <v>186</v>
      </c>
      <c r="G266" s="40" t="s">
        <v>187</v>
      </c>
      <c r="H266" s="7">
        <f t="shared" si="10"/>
        <v>-1600</v>
      </c>
      <c r="I266" s="30">
        <v>3.2</v>
      </c>
      <c r="K266" t="s">
        <v>84</v>
      </c>
      <c r="L266">
        <v>6</v>
      </c>
      <c r="M266" s="2">
        <v>470</v>
      </c>
    </row>
    <row r="267" spans="2:13" ht="12.75">
      <c r="B267" s="208">
        <v>1100</v>
      </c>
      <c r="C267" s="1" t="s">
        <v>47</v>
      </c>
      <c r="D267" s="20" t="s">
        <v>91</v>
      </c>
      <c r="E267" s="1" t="s">
        <v>98</v>
      </c>
      <c r="F267" s="78" t="s">
        <v>186</v>
      </c>
      <c r="G267" s="35" t="s">
        <v>188</v>
      </c>
      <c r="H267" s="7">
        <f t="shared" si="10"/>
        <v>-2700</v>
      </c>
      <c r="I267" s="30">
        <v>2.2</v>
      </c>
      <c r="K267" s="23" t="s">
        <v>84</v>
      </c>
      <c r="L267">
        <v>6</v>
      </c>
      <c r="M267" s="2">
        <v>470</v>
      </c>
    </row>
    <row r="268" spans="2:13" ht="12.75">
      <c r="B268" s="208">
        <v>1400</v>
      </c>
      <c r="C268" s="1" t="s">
        <v>47</v>
      </c>
      <c r="D268" s="20" t="s">
        <v>91</v>
      </c>
      <c r="E268" s="1" t="s">
        <v>98</v>
      </c>
      <c r="F268" s="78" t="s">
        <v>186</v>
      </c>
      <c r="G268" s="35" t="s">
        <v>189</v>
      </c>
      <c r="H268" s="7">
        <f t="shared" si="10"/>
        <v>-4100</v>
      </c>
      <c r="I268" s="30">
        <v>2.8</v>
      </c>
      <c r="K268" s="23" t="s">
        <v>84</v>
      </c>
      <c r="L268">
        <v>6</v>
      </c>
      <c r="M268" s="2">
        <v>470</v>
      </c>
    </row>
    <row r="269" spans="2:13" ht="12.75">
      <c r="B269" s="208">
        <v>1200</v>
      </c>
      <c r="C269" s="1" t="s">
        <v>47</v>
      </c>
      <c r="D269" s="20" t="s">
        <v>91</v>
      </c>
      <c r="E269" s="1" t="s">
        <v>98</v>
      </c>
      <c r="F269" s="78" t="s">
        <v>186</v>
      </c>
      <c r="G269" s="35" t="s">
        <v>190</v>
      </c>
      <c r="H269" s="7">
        <f t="shared" si="10"/>
        <v>-5300</v>
      </c>
      <c r="I269" s="30">
        <v>2.4</v>
      </c>
      <c r="K269" s="23" t="s">
        <v>84</v>
      </c>
      <c r="L269">
        <v>6</v>
      </c>
      <c r="M269" s="2">
        <v>470</v>
      </c>
    </row>
    <row r="270" spans="2:13" ht="12.75">
      <c r="B270" s="208">
        <v>1000</v>
      </c>
      <c r="C270" s="1" t="s">
        <v>47</v>
      </c>
      <c r="D270" s="20" t="s">
        <v>91</v>
      </c>
      <c r="E270" s="1" t="s">
        <v>98</v>
      </c>
      <c r="F270" s="78" t="s">
        <v>186</v>
      </c>
      <c r="G270" s="35" t="s">
        <v>191</v>
      </c>
      <c r="H270" s="7">
        <f t="shared" si="10"/>
        <v>-6300</v>
      </c>
      <c r="I270" s="30">
        <v>2</v>
      </c>
      <c r="K270" s="23" t="s">
        <v>84</v>
      </c>
      <c r="L270">
        <v>6</v>
      </c>
      <c r="M270" s="2">
        <v>470</v>
      </c>
    </row>
    <row r="271" spans="2:13" ht="12.75">
      <c r="B271" s="208">
        <v>1200</v>
      </c>
      <c r="C271" s="1" t="s">
        <v>47</v>
      </c>
      <c r="D271" s="20" t="s">
        <v>91</v>
      </c>
      <c r="E271" s="1" t="s">
        <v>98</v>
      </c>
      <c r="F271" s="78" t="s">
        <v>186</v>
      </c>
      <c r="G271" s="35" t="s">
        <v>192</v>
      </c>
      <c r="H271" s="7">
        <f t="shared" si="10"/>
        <v>-7500</v>
      </c>
      <c r="I271" s="30">
        <v>2.4</v>
      </c>
      <c r="K271" s="23" t="s">
        <v>84</v>
      </c>
      <c r="L271">
        <v>6</v>
      </c>
      <c r="M271" s="2">
        <v>470</v>
      </c>
    </row>
    <row r="272" spans="2:13" ht="12.75">
      <c r="B272" s="208">
        <v>1000</v>
      </c>
      <c r="C272" s="1" t="s">
        <v>47</v>
      </c>
      <c r="D272" s="20" t="s">
        <v>91</v>
      </c>
      <c r="E272" s="1" t="s">
        <v>98</v>
      </c>
      <c r="F272" s="78" t="s">
        <v>186</v>
      </c>
      <c r="G272" s="35" t="s">
        <v>193</v>
      </c>
      <c r="H272" s="7">
        <f t="shared" si="10"/>
        <v>-8500</v>
      </c>
      <c r="I272" s="30">
        <v>2</v>
      </c>
      <c r="K272" s="23" t="s">
        <v>84</v>
      </c>
      <c r="L272">
        <v>6</v>
      </c>
      <c r="M272" s="2">
        <v>470</v>
      </c>
    </row>
    <row r="273" spans="2:13" ht="12.75">
      <c r="B273" s="208">
        <v>1000</v>
      </c>
      <c r="C273" s="1" t="s">
        <v>47</v>
      </c>
      <c r="D273" s="20" t="s">
        <v>91</v>
      </c>
      <c r="E273" s="1" t="s">
        <v>98</v>
      </c>
      <c r="F273" s="78" t="s">
        <v>186</v>
      </c>
      <c r="G273" s="35" t="s">
        <v>194</v>
      </c>
      <c r="H273" s="7">
        <f t="shared" si="10"/>
        <v>-9500</v>
      </c>
      <c r="I273" s="30">
        <v>2</v>
      </c>
      <c r="K273" s="23" t="s">
        <v>84</v>
      </c>
      <c r="L273">
        <v>6</v>
      </c>
      <c r="M273" s="2">
        <v>470</v>
      </c>
    </row>
    <row r="274" spans="2:13" ht="12.75">
      <c r="B274" s="208">
        <v>1400</v>
      </c>
      <c r="C274" s="1" t="s">
        <v>47</v>
      </c>
      <c r="D274" s="20" t="s">
        <v>91</v>
      </c>
      <c r="E274" s="1" t="s">
        <v>98</v>
      </c>
      <c r="F274" s="78" t="s">
        <v>186</v>
      </c>
      <c r="G274" s="35" t="s">
        <v>195</v>
      </c>
      <c r="H274" s="7">
        <f t="shared" si="10"/>
        <v>-10900</v>
      </c>
      <c r="I274" s="30">
        <v>2.8</v>
      </c>
      <c r="K274" s="23" t="s">
        <v>84</v>
      </c>
      <c r="L274">
        <v>6</v>
      </c>
      <c r="M274" s="2">
        <v>470</v>
      </c>
    </row>
    <row r="275" spans="2:13" ht="12.75">
      <c r="B275" s="208">
        <v>900</v>
      </c>
      <c r="C275" s="1" t="s">
        <v>47</v>
      </c>
      <c r="D275" s="20" t="s">
        <v>91</v>
      </c>
      <c r="E275" s="1" t="s">
        <v>98</v>
      </c>
      <c r="F275" s="78" t="s">
        <v>186</v>
      </c>
      <c r="G275" s="35" t="s">
        <v>196</v>
      </c>
      <c r="H275" s="7">
        <f t="shared" si="10"/>
        <v>-11800</v>
      </c>
      <c r="I275" s="30">
        <v>1.8</v>
      </c>
      <c r="K275" s="23" t="s">
        <v>84</v>
      </c>
      <c r="L275">
        <v>6</v>
      </c>
      <c r="M275" s="2">
        <v>470</v>
      </c>
    </row>
    <row r="276" spans="2:13" ht="12.75">
      <c r="B276" s="208">
        <v>1600</v>
      </c>
      <c r="C276" s="1" t="s">
        <v>47</v>
      </c>
      <c r="D276" s="20" t="s">
        <v>91</v>
      </c>
      <c r="E276" s="1" t="s">
        <v>98</v>
      </c>
      <c r="F276" s="78" t="s">
        <v>186</v>
      </c>
      <c r="G276" s="35" t="s">
        <v>197</v>
      </c>
      <c r="H276" s="7">
        <f t="shared" si="10"/>
        <v>-13400</v>
      </c>
      <c r="I276" s="30">
        <v>3.2</v>
      </c>
      <c r="K276" s="23" t="s">
        <v>84</v>
      </c>
      <c r="L276">
        <v>6</v>
      </c>
      <c r="M276" s="2">
        <v>470</v>
      </c>
    </row>
    <row r="277" spans="2:13" ht="12.75">
      <c r="B277" s="208">
        <v>1300</v>
      </c>
      <c r="C277" s="1" t="s">
        <v>47</v>
      </c>
      <c r="D277" s="20" t="s">
        <v>91</v>
      </c>
      <c r="E277" s="1" t="s">
        <v>98</v>
      </c>
      <c r="F277" s="78" t="s">
        <v>186</v>
      </c>
      <c r="G277" s="35" t="s">
        <v>198</v>
      </c>
      <c r="H277" s="7">
        <f t="shared" si="10"/>
        <v>-14700</v>
      </c>
      <c r="I277" s="30">
        <v>2.6</v>
      </c>
      <c r="K277" s="23" t="s">
        <v>84</v>
      </c>
      <c r="L277">
        <v>6</v>
      </c>
      <c r="M277" s="2">
        <v>470</v>
      </c>
    </row>
    <row r="278" spans="2:13" ht="12.75">
      <c r="B278" s="208">
        <v>1000</v>
      </c>
      <c r="C278" s="1" t="s">
        <v>47</v>
      </c>
      <c r="D278" s="20" t="s">
        <v>91</v>
      </c>
      <c r="E278" s="1" t="s">
        <v>98</v>
      </c>
      <c r="F278" s="78" t="s">
        <v>186</v>
      </c>
      <c r="G278" s="35" t="s">
        <v>199</v>
      </c>
      <c r="H278" s="7">
        <f t="shared" si="10"/>
        <v>-15700</v>
      </c>
      <c r="I278" s="30">
        <v>2</v>
      </c>
      <c r="K278" s="23" t="s">
        <v>84</v>
      </c>
      <c r="L278">
        <v>6</v>
      </c>
      <c r="M278" s="2">
        <v>470</v>
      </c>
    </row>
    <row r="279" spans="2:13" ht="12.75">
      <c r="B279" s="208">
        <v>1800</v>
      </c>
      <c r="C279" s="1" t="s">
        <v>47</v>
      </c>
      <c r="D279" s="20" t="s">
        <v>91</v>
      </c>
      <c r="E279" s="1" t="s">
        <v>98</v>
      </c>
      <c r="F279" s="78" t="s">
        <v>186</v>
      </c>
      <c r="G279" s="35" t="s">
        <v>200</v>
      </c>
      <c r="H279" s="7">
        <f>H278-B279</f>
        <v>-17500</v>
      </c>
      <c r="I279" s="30">
        <v>3.6</v>
      </c>
      <c r="K279" s="23" t="s">
        <v>84</v>
      </c>
      <c r="L279">
        <v>6</v>
      </c>
      <c r="M279" s="2">
        <v>470</v>
      </c>
    </row>
    <row r="280" spans="2:13" ht="12.75">
      <c r="B280" s="208">
        <v>1500</v>
      </c>
      <c r="C280" s="1" t="s">
        <v>47</v>
      </c>
      <c r="D280" s="20" t="s">
        <v>91</v>
      </c>
      <c r="E280" s="1" t="s">
        <v>98</v>
      </c>
      <c r="F280" s="78" t="s">
        <v>186</v>
      </c>
      <c r="G280" s="35" t="s">
        <v>201</v>
      </c>
      <c r="H280" s="7">
        <f>H279-B280</f>
        <v>-19000</v>
      </c>
      <c r="I280" s="30">
        <v>3</v>
      </c>
      <c r="K280" s="23" t="s">
        <v>84</v>
      </c>
      <c r="L280">
        <v>6</v>
      </c>
      <c r="M280" s="2">
        <v>470</v>
      </c>
    </row>
    <row r="281" spans="2:13" ht="12.75">
      <c r="B281" s="208">
        <v>1000</v>
      </c>
      <c r="C281" s="1" t="s">
        <v>47</v>
      </c>
      <c r="D281" s="20" t="s">
        <v>91</v>
      </c>
      <c r="E281" s="1" t="s">
        <v>98</v>
      </c>
      <c r="F281" s="78" t="s">
        <v>186</v>
      </c>
      <c r="G281" s="35" t="s">
        <v>202</v>
      </c>
      <c r="H281" s="7">
        <f>H280-B281</f>
        <v>-20000</v>
      </c>
      <c r="I281" s="30">
        <v>2</v>
      </c>
      <c r="K281" s="23" t="s">
        <v>84</v>
      </c>
      <c r="L281">
        <v>6</v>
      </c>
      <c r="M281" s="2">
        <v>470</v>
      </c>
    </row>
    <row r="282" spans="1:13" s="89" customFormat="1" ht="12.75">
      <c r="A282" s="19"/>
      <c r="B282" s="277">
        <f>SUM(B266:B281)</f>
        <v>20000</v>
      </c>
      <c r="C282" s="19"/>
      <c r="D282" s="19"/>
      <c r="E282" s="19" t="s">
        <v>98</v>
      </c>
      <c r="F282" s="90"/>
      <c r="G282" s="26"/>
      <c r="H282" s="87">
        <v>0</v>
      </c>
      <c r="I282" s="88">
        <f t="shared" si="11"/>
        <v>42.5531914893617</v>
      </c>
      <c r="M282" s="2">
        <v>470</v>
      </c>
    </row>
    <row r="283" spans="2:13" ht="12.75">
      <c r="B283" s="208"/>
      <c r="F283" s="78"/>
      <c r="H283" s="7">
        <f aca="true" t="shared" si="12" ref="H283:H346">H282-B283</f>
        <v>0</v>
      </c>
      <c r="I283" s="30">
        <f t="shared" si="11"/>
        <v>0</v>
      </c>
      <c r="M283" s="2">
        <v>470</v>
      </c>
    </row>
    <row r="284" spans="2:13" ht="12.75">
      <c r="B284" s="208"/>
      <c r="F284" s="78"/>
      <c r="H284" s="7">
        <f t="shared" si="12"/>
        <v>0</v>
      </c>
      <c r="I284" s="30">
        <f t="shared" si="11"/>
        <v>0</v>
      </c>
      <c r="M284" s="2">
        <v>470</v>
      </c>
    </row>
    <row r="285" spans="2:13" ht="12.75">
      <c r="B285" s="208">
        <v>2000</v>
      </c>
      <c r="C285" s="1" t="s">
        <v>203</v>
      </c>
      <c r="D285" s="20" t="s">
        <v>91</v>
      </c>
      <c r="E285" s="1" t="s">
        <v>26</v>
      </c>
      <c r="F285" s="78" t="s">
        <v>204</v>
      </c>
      <c r="G285" s="35" t="s">
        <v>197</v>
      </c>
      <c r="H285" s="7">
        <f t="shared" si="12"/>
        <v>-2000</v>
      </c>
      <c r="I285" s="30">
        <f t="shared" si="11"/>
        <v>4.25531914893617</v>
      </c>
      <c r="K285" s="23" t="s">
        <v>84</v>
      </c>
      <c r="L285">
        <v>6</v>
      </c>
      <c r="M285" s="2">
        <v>470</v>
      </c>
    </row>
    <row r="286" spans="1:13" s="89" customFormat="1" ht="12.75">
      <c r="A286" s="19"/>
      <c r="B286" s="277">
        <f>SUM(B285)</f>
        <v>2000</v>
      </c>
      <c r="C286" s="19"/>
      <c r="D286" s="19"/>
      <c r="E286" s="19" t="s">
        <v>26</v>
      </c>
      <c r="F286" s="90"/>
      <c r="G286" s="26"/>
      <c r="H286" s="87">
        <v>0</v>
      </c>
      <c r="I286" s="88">
        <f t="shared" si="11"/>
        <v>4.25531914893617</v>
      </c>
      <c r="M286" s="2">
        <v>470</v>
      </c>
    </row>
    <row r="287" spans="2:13" ht="12.75">
      <c r="B287" s="208"/>
      <c r="F287" s="78"/>
      <c r="H287" s="7">
        <v>0</v>
      </c>
      <c r="I287" s="30">
        <f t="shared" si="11"/>
        <v>0</v>
      </c>
      <c r="M287" s="2">
        <v>470</v>
      </c>
    </row>
    <row r="288" spans="2:13" ht="12.75">
      <c r="B288" s="208"/>
      <c r="F288" s="78"/>
      <c r="H288" s="7">
        <f t="shared" si="12"/>
        <v>0</v>
      </c>
      <c r="I288" s="30">
        <f t="shared" si="11"/>
        <v>0</v>
      </c>
      <c r="M288" s="2">
        <v>470</v>
      </c>
    </row>
    <row r="289" spans="2:13" ht="12.75">
      <c r="B289" s="208"/>
      <c r="F289" s="78"/>
      <c r="H289" s="7">
        <f t="shared" si="12"/>
        <v>0</v>
      </c>
      <c r="I289" s="30">
        <f t="shared" si="11"/>
        <v>0</v>
      </c>
      <c r="M289" s="2">
        <v>470</v>
      </c>
    </row>
    <row r="290" spans="2:13" ht="12.75">
      <c r="B290" s="208"/>
      <c r="F290" s="78"/>
      <c r="H290" s="7">
        <f t="shared" si="12"/>
        <v>0</v>
      </c>
      <c r="I290" s="30">
        <f t="shared" si="11"/>
        <v>0</v>
      </c>
      <c r="M290" s="2">
        <v>470</v>
      </c>
    </row>
    <row r="291" spans="1:13" s="89" customFormat="1" ht="12.75">
      <c r="A291" s="19"/>
      <c r="B291" s="277">
        <f>+B297+B302+B308+B313+B319+B324+B328</f>
        <v>29000</v>
      </c>
      <c r="C291" s="83" t="s">
        <v>205</v>
      </c>
      <c r="D291" s="84" t="s">
        <v>206</v>
      </c>
      <c r="E291" s="83" t="s">
        <v>31</v>
      </c>
      <c r="F291" s="85" t="s">
        <v>207</v>
      </c>
      <c r="G291" s="86" t="s">
        <v>128</v>
      </c>
      <c r="H291" s="87"/>
      <c r="I291" s="88">
        <f>+B291/M291</f>
        <v>61.702127659574465</v>
      </c>
      <c r="J291" s="88"/>
      <c r="K291" s="88"/>
      <c r="M291" s="2">
        <v>470</v>
      </c>
    </row>
    <row r="292" spans="2:13" ht="12.75">
      <c r="B292" s="208"/>
      <c r="F292" s="78"/>
      <c r="H292" s="7">
        <f t="shared" si="12"/>
        <v>0</v>
      </c>
      <c r="I292" s="30">
        <f t="shared" si="11"/>
        <v>0</v>
      </c>
      <c r="M292" s="2">
        <v>470</v>
      </c>
    </row>
    <row r="293" spans="2:13" ht="12.75">
      <c r="B293" s="276">
        <v>2500</v>
      </c>
      <c r="C293" s="1" t="s">
        <v>0</v>
      </c>
      <c r="D293" s="20" t="s">
        <v>28</v>
      </c>
      <c r="E293" s="44" t="s">
        <v>208</v>
      </c>
      <c r="F293" s="78" t="s">
        <v>209</v>
      </c>
      <c r="G293" s="40" t="s">
        <v>36</v>
      </c>
      <c r="H293" s="7">
        <f t="shared" si="12"/>
        <v>-2500</v>
      </c>
      <c r="I293" s="30">
        <v>5</v>
      </c>
      <c r="K293" t="s">
        <v>0</v>
      </c>
      <c r="L293">
        <v>7</v>
      </c>
      <c r="M293" s="2">
        <v>470</v>
      </c>
    </row>
    <row r="294" spans="2:13" ht="12.75">
      <c r="B294" s="208">
        <v>2500</v>
      </c>
      <c r="C294" s="1" t="s">
        <v>0</v>
      </c>
      <c r="D294" s="1" t="s">
        <v>28</v>
      </c>
      <c r="E294" s="1" t="s">
        <v>208</v>
      </c>
      <c r="F294" s="78" t="s">
        <v>210</v>
      </c>
      <c r="G294" s="35" t="s">
        <v>56</v>
      </c>
      <c r="H294" s="7">
        <f t="shared" si="12"/>
        <v>-5000</v>
      </c>
      <c r="I294" s="30">
        <v>5</v>
      </c>
      <c r="K294" t="s">
        <v>0</v>
      </c>
      <c r="L294">
        <v>7</v>
      </c>
      <c r="M294" s="2">
        <v>470</v>
      </c>
    </row>
    <row r="295" spans="2:13" ht="12.75">
      <c r="B295" s="208">
        <v>2500</v>
      </c>
      <c r="C295" s="1" t="s">
        <v>0</v>
      </c>
      <c r="D295" s="1" t="s">
        <v>28</v>
      </c>
      <c r="E295" s="1" t="s">
        <v>208</v>
      </c>
      <c r="F295" s="78" t="s">
        <v>211</v>
      </c>
      <c r="G295" s="35" t="s">
        <v>78</v>
      </c>
      <c r="H295" s="7">
        <f t="shared" si="12"/>
        <v>-7500</v>
      </c>
      <c r="I295" s="30">
        <v>5</v>
      </c>
      <c r="K295" t="s">
        <v>0</v>
      </c>
      <c r="L295">
        <v>7</v>
      </c>
      <c r="M295" s="2">
        <v>470</v>
      </c>
    </row>
    <row r="296" spans="2:13" ht="12.75">
      <c r="B296" s="208">
        <v>2000</v>
      </c>
      <c r="C296" s="1" t="s">
        <v>212</v>
      </c>
      <c r="D296" s="1" t="s">
        <v>17</v>
      </c>
      <c r="E296" s="1" t="s">
        <v>213</v>
      </c>
      <c r="F296" s="78" t="s">
        <v>214</v>
      </c>
      <c r="G296" s="35" t="s">
        <v>157</v>
      </c>
      <c r="H296" s="7">
        <f t="shared" si="12"/>
        <v>-9500</v>
      </c>
      <c r="I296" s="30">
        <f>+B296/M296</f>
        <v>4.25531914893617</v>
      </c>
      <c r="K296" s="94" t="s">
        <v>208</v>
      </c>
      <c r="L296">
        <v>7</v>
      </c>
      <c r="M296" s="2">
        <v>470</v>
      </c>
    </row>
    <row r="297" spans="1:13" s="89" customFormat="1" ht="12.75">
      <c r="A297" s="19"/>
      <c r="B297" s="277">
        <f>SUM(B293:B296)</f>
        <v>9500</v>
      </c>
      <c r="C297" s="19" t="s">
        <v>0</v>
      </c>
      <c r="D297" s="19"/>
      <c r="E297" s="19"/>
      <c r="F297" s="90"/>
      <c r="G297" s="26"/>
      <c r="H297" s="87">
        <v>0</v>
      </c>
      <c r="I297" s="88">
        <f t="shared" si="11"/>
        <v>20.21276595744681</v>
      </c>
      <c r="M297" s="2">
        <v>470</v>
      </c>
    </row>
    <row r="298" spans="2:13" ht="12.75">
      <c r="B298" s="208"/>
      <c r="F298" s="78"/>
      <c r="H298" s="7">
        <f t="shared" si="12"/>
        <v>0</v>
      </c>
      <c r="I298" s="30">
        <f t="shared" si="11"/>
        <v>0</v>
      </c>
      <c r="M298" s="2">
        <v>470</v>
      </c>
    </row>
    <row r="299" spans="2:13" ht="12.75">
      <c r="B299" s="208"/>
      <c r="F299" s="78"/>
      <c r="H299" s="7">
        <f t="shared" si="12"/>
        <v>0</v>
      </c>
      <c r="I299" s="30">
        <f t="shared" si="11"/>
        <v>0</v>
      </c>
      <c r="M299" s="2">
        <v>470</v>
      </c>
    </row>
    <row r="300" spans="1:13" s="23" customFormat="1" ht="12.75">
      <c r="A300" s="20"/>
      <c r="B300" s="276">
        <v>2000</v>
      </c>
      <c r="C300" s="20" t="s">
        <v>215</v>
      </c>
      <c r="D300" s="20" t="s">
        <v>17</v>
      </c>
      <c r="E300" s="20" t="s">
        <v>40</v>
      </c>
      <c r="F300" s="93" t="s">
        <v>214</v>
      </c>
      <c r="G300" s="39" t="s">
        <v>56</v>
      </c>
      <c r="H300" s="38">
        <f t="shared" si="12"/>
        <v>-2000</v>
      </c>
      <c r="I300" s="92">
        <f t="shared" si="11"/>
        <v>4.25531914893617</v>
      </c>
      <c r="K300" s="39" t="s">
        <v>208</v>
      </c>
      <c r="L300" s="23">
        <v>7</v>
      </c>
      <c r="M300" s="2">
        <v>470</v>
      </c>
    </row>
    <row r="301" spans="1:13" s="23" customFormat="1" ht="12.75">
      <c r="A301" s="20"/>
      <c r="B301" s="276">
        <v>2000</v>
      </c>
      <c r="C301" s="20" t="s">
        <v>216</v>
      </c>
      <c r="D301" s="20" t="s">
        <v>17</v>
      </c>
      <c r="E301" s="20" t="s">
        <v>40</v>
      </c>
      <c r="F301" s="93" t="s">
        <v>214</v>
      </c>
      <c r="G301" s="39" t="s">
        <v>157</v>
      </c>
      <c r="H301" s="38">
        <f t="shared" si="12"/>
        <v>-4000</v>
      </c>
      <c r="I301" s="92">
        <f t="shared" si="11"/>
        <v>4.25531914893617</v>
      </c>
      <c r="K301" s="39" t="s">
        <v>208</v>
      </c>
      <c r="L301" s="23">
        <v>7</v>
      </c>
      <c r="M301" s="2">
        <v>470</v>
      </c>
    </row>
    <row r="302" spans="1:13" s="89" customFormat="1" ht="12.75">
      <c r="A302" s="19"/>
      <c r="B302" s="277">
        <f>SUM(B300:B301)</f>
        <v>4000</v>
      </c>
      <c r="C302" s="19" t="s">
        <v>46</v>
      </c>
      <c r="D302" s="19"/>
      <c r="E302" s="19"/>
      <c r="F302" s="90"/>
      <c r="G302" s="26"/>
      <c r="H302" s="87">
        <v>0</v>
      </c>
      <c r="I302" s="88">
        <f t="shared" si="11"/>
        <v>8.51063829787234</v>
      </c>
      <c r="M302" s="2">
        <v>470</v>
      </c>
    </row>
    <row r="303" spans="2:13" ht="12.75">
      <c r="B303" s="208"/>
      <c r="F303" s="78"/>
      <c r="H303" s="7">
        <f t="shared" si="12"/>
        <v>0</v>
      </c>
      <c r="I303" s="30">
        <f t="shared" si="11"/>
        <v>0</v>
      </c>
      <c r="M303" s="2">
        <v>470</v>
      </c>
    </row>
    <row r="304" spans="2:13" ht="12.75">
      <c r="B304" s="208"/>
      <c r="F304" s="78"/>
      <c r="H304" s="7">
        <f t="shared" si="12"/>
        <v>0</v>
      </c>
      <c r="I304" s="30">
        <f t="shared" si="11"/>
        <v>0</v>
      </c>
      <c r="M304" s="2">
        <v>470</v>
      </c>
    </row>
    <row r="305" spans="2:13" ht="12.75">
      <c r="B305" s="208">
        <v>1000</v>
      </c>
      <c r="C305" s="1" t="s">
        <v>47</v>
      </c>
      <c r="D305" s="1" t="s">
        <v>17</v>
      </c>
      <c r="E305" s="1" t="s">
        <v>48</v>
      </c>
      <c r="F305" s="78" t="s">
        <v>214</v>
      </c>
      <c r="G305" s="35" t="s">
        <v>56</v>
      </c>
      <c r="H305" s="7">
        <f t="shared" si="12"/>
        <v>-1000</v>
      </c>
      <c r="I305" s="30">
        <v>3</v>
      </c>
      <c r="K305" s="35" t="s">
        <v>208</v>
      </c>
      <c r="L305">
        <v>7</v>
      </c>
      <c r="M305" s="2">
        <v>470</v>
      </c>
    </row>
    <row r="306" spans="2:13" ht="12.75">
      <c r="B306" s="208">
        <v>1200</v>
      </c>
      <c r="C306" s="1" t="s">
        <v>47</v>
      </c>
      <c r="D306" s="1" t="s">
        <v>17</v>
      </c>
      <c r="E306" s="1" t="s">
        <v>48</v>
      </c>
      <c r="F306" s="78" t="s">
        <v>214</v>
      </c>
      <c r="G306" s="35" t="s">
        <v>78</v>
      </c>
      <c r="H306" s="7">
        <f t="shared" si="12"/>
        <v>-2200</v>
      </c>
      <c r="I306" s="30">
        <v>3</v>
      </c>
      <c r="K306" s="35" t="s">
        <v>208</v>
      </c>
      <c r="L306">
        <v>7</v>
      </c>
      <c r="M306" s="2">
        <v>470</v>
      </c>
    </row>
    <row r="307" spans="2:13" ht="12.75">
      <c r="B307" s="208">
        <v>1300</v>
      </c>
      <c r="C307" s="1" t="s">
        <v>47</v>
      </c>
      <c r="D307" s="1" t="s">
        <v>17</v>
      </c>
      <c r="E307" s="1" t="s">
        <v>48</v>
      </c>
      <c r="F307" s="78" t="s">
        <v>214</v>
      </c>
      <c r="G307" s="35" t="s">
        <v>157</v>
      </c>
      <c r="H307" s="7">
        <f t="shared" si="12"/>
        <v>-3500</v>
      </c>
      <c r="I307" s="30">
        <v>3</v>
      </c>
      <c r="K307" s="35" t="s">
        <v>208</v>
      </c>
      <c r="L307">
        <v>7</v>
      </c>
      <c r="M307" s="2">
        <v>470</v>
      </c>
    </row>
    <row r="308" spans="1:13" s="89" customFormat="1" ht="12.75">
      <c r="A308" s="19"/>
      <c r="B308" s="277">
        <f>SUM(B305:B307)</f>
        <v>3500</v>
      </c>
      <c r="C308" s="19"/>
      <c r="D308" s="19"/>
      <c r="E308" s="19" t="s">
        <v>98</v>
      </c>
      <c r="F308" s="90"/>
      <c r="G308" s="26"/>
      <c r="H308" s="87">
        <v>0</v>
      </c>
      <c r="I308" s="88">
        <f t="shared" si="11"/>
        <v>7.446808510638298</v>
      </c>
      <c r="M308" s="2">
        <v>470</v>
      </c>
    </row>
    <row r="309" spans="2:13" ht="12.75">
      <c r="B309" s="208"/>
      <c r="F309" s="78"/>
      <c r="H309" s="7">
        <f t="shared" si="12"/>
        <v>0</v>
      </c>
      <c r="I309" s="30">
        <f t="shared" si="11"/>
        <v>0</v>
      </c>
      <c r="M309" s="2">
        <v>470</v>
      </c>
    </row>
    <row r="310" spans="2:13" ht="12.75">
      <c r="B310" s="208"/>
      <c r="F310" s="78"/>
      <c r="H310" s="7">
        <f t="shared" si="12"/>
        <v>0</v>
      </c>
      <c r="I310" s="30">
        <f t="shared" si="11"/>
        <v>0</v>
      </c>
      <c r="M310" s="2">
        <v>470</v>
      </c>
    </row>
    <row r="311" spans="2:13" ht="12.75">
      <c r="B311" s="208">
        <v>3000</v>
      </c>
      <c r="C311" s="1" t="s">
        <v>49</v>
      </c>
      <c r="D311" s="1" t="s">
        <v>17</v>
      </c>
      <c r="E311" s="1" t="s">
        <v>40</v>
      </c>
      <c r="F311" s="78" t="s">
        <v>217</v>
      </c>
      <c r="G311" s="35" t="s">
        <v>56</v>
      </c>
      <c r="H311" s="7">
        <f t="shared" si="12"/>
        <v>-3000</v>
      </c>
      <c r="I311" s="30">
        <v>6</v>
      </c>
      <c r="K311" s="35" t="s">
        <v>208</v>
      </c>
      <c r="L311">
        <v>7</v>
      </c>
      <c r="M311" s="2">
        <v>470</v>
      </c>
    </row>
    <row r="312" spans="2:13" ht="12.75">
      <c r="B312" s="208">
        <v>3000</v>
      </c>
      <c r="C312" s="1" t="s">
        <v>49</v>
      </c>
      <c r="D312" s="1" t="s">
        <v>17</v>
      </c>
      <c r="E312" s="1" t="s">
        <v>40</v>
      </c>
      <c r="F312" s="78" t="s">
        <v>217</v>
      </c>
      <c r="G312" s="35" t="s">
        <v>78</v>
      </c>
      <c r="H312" s="7">
        <f t="shared" si="12"/>
        <v>-6000</v>
      </c>
      <c r="I312" s="30">
        <v>6</v>
      </c>
      <c r="K312" s="35" t="s">
        <v>208</v>
      </c>
      <c r="L312">
        <v>7</v>
      </c>
      <c r="M312" s="2">
        <v>470</v>
      </c>
    </row>
    <row r="313" spans="1:13" s="89" customFormat="1" ht="12.75">
      <c r="A313" s="19"/>
      <c r="B313" s="277">
        <f>SUM(B311:B312)</f>
        <v>6000</v>
      </c>
      <c r="C313" s="19" t="s">
        <v>49</v>
      </c>
      <c r="D313" s="19"/>
      <c r="E313" s="19"/>
      <c r="F313" s="90"/>
      <c r="G313" s="26"/>
      <c r="H313" s="87">
        <v>0</v>
      </c>
      <c r="I313" s="88">
        <f t="shared" si="11"/>
        <v>12.76595744680851</v>
      </c>
      <c r="M313" s="2">
        <v>470</v>
      </c>
    </row>
    <row r="314" spans="2:13" ht="12.75">
      <c r="B314" s="208"/>
      <c r="F314" s="78"/>
      <c r="H314" s="7">
        <f t="shared" si="12"/>
        <v>0</v>
      </c>
      <c r="I314" s="30">
        <f t="shared" si="11"/>
        <v>0</v>
      </c>
      <c r="M314" s="2">
        <v>470</v>
      </c>
    </row>
    <row r="315" spans="2:13" ht="12.75">
      <c r="B315" s="208"/>
      <c r="F315" s="78"/>
      <c r="H315" s="7">
        <f t="shared" si="12"/>
        <v>0</v>
      </c>
      <c r="I315" s="30">
        <f t="shared" si="11"/>
        <v>0</v>
      </c>
      <c r="M315" s="2">
        <v>470</v>
      </c>
    </row>
    <row r="316" spans="2:13" ht="12.75">
      <c r="B316" s="208">
        <v>1000</v>
      </c>
      <c r="C316" s="1" t="s">
        <v>51</v>
      </c>
      <c r="D316" s="1" t="s">
        <v>17</v>
      </c>
      <c r="E316" s="1" t="s">
        <v>40</v>
      </c>
      <c r="F316" s="78" t="s">
        <v>214</v>
      </c>
      <c r="G316" s="35" t="s">
        <v>56</v>
      </c>
      <c r="H316" s="7">
        <f t="shared" si="12"/>
        <v>-1000</v>
      </c>
      <c r="I316" s="30">
        <v>2</v>
      </c>
      <c r="K316" s="35" t="s">
        <v>208</v>
      </c>
      <c r="L316">
        <v>7</v>
      </c>
      <c r="M316" s="2">
        <v>470</v>
      </c>
    </row>
    <row r="317" spans="2:13" ht="12.75">
      <c r="B317" s="208">
        <v>1000</v>
      </c>
      <c r="C317" s="1" t="s">
        <v>51</v>
      </c>
      <c r="D317" s="1" t="s">
        <v>17</v>
      </c>
      <c r="E317" s="1" t="s">
        <v>40</v>
      </c>
      <c r="F317" s="78" t="s">
        <v>214</v>
      </c>
      <c r="G317" s="35" t="s">
        <v>78</v>
      </c>
      <c r="H317" s="7">
        <f t="shared" si="12"/>
        <v>-2000</v>
      </c>
      <c r="I317" s="30">
        <v>2</v>
      </c>
      <c r="K317" s="35" t="s">
        <v>208</v>
      </c>
      <c r="L317">
        <v>7</v>
      </c>
      <c r="M317" s="2">
        <v>470</v>
      </c>
    </row>
    <row r="318" spans="2:13" ht="12.75">
      <c r="B318" s="208">
        <v>1000</v>
      </c>
      <c r="C318" s="1" t="s">
        <v>51</v>
      </c>
      <c r="D318" s="1" t="s">
        <v>17</v>
      </c>
      <c r="E318" s="1" t="s">
        <v>40</v>
      </c>
      <c r="F318" s="78" t="s">
        <v>214</v>
      </c>
      <c r="G318" s="35" t="s">
        <v>157</v>
      </c>
      <c r="H318" s="7">
        <f t="shared" si="12"/>
        <v>-3000</v>
      </c>
      <c r="I318" s="30">
        <v>2</v>
      </c>
      <c r="K318" s="35" t="s">
        <v>208</v>
      </c>
      <c r="L318">
        <v>7</v>
      </c>
      <c r="M318" s="2">
        <v>470</v>
      </c>
    </row>
    <row r="319" spans="1:13" s="89" customFormat="1" ht="12.75">
      <c r="A319" s="19"/>
      <c r="B319" s="277">
        <f>SUM(B316:B318)</f>
        <v>3000</v>
      </c>
      <c r="C319" s="19" t="s">
        <v>51</v>
      </c>
      <c r="D319" s="19"/>
      <c r="E319" s="19"/>
      <c r="F319" s="90"/>
      <c r="G319" s="26"/>
      <c r="H319" s="87">
        <v>0</v>
      </c>
      <c r="I319" s="88">
        <f t="shared" si="11"/>
        <v>6.382978723404255</v>
      </c>
      <c r="M319" s="2">
        <v>470</v>
      </c>
    </row>
    <row r="320" spans="2:13" ht="12.75">
      <c r="B320" s="208"/>
      <c r="F320" s="78"/>
      <c r="H320" s="7">
        <f t="shared" si="12"/>
        <v>0</v>
      </c>
      <c r="I320" s="30">
        <f t="shared" si="11"/>
        <v>0</v>
      </c>
      <c r="M320" s="2">
        <v>470</v>
      </c>
    </row>
    <row r="321" spans="2:13" ht="12.75">
      <c r="B321" s="208"/>
      <c r="F321" s="78"/>
      <c r="H321" s="7">
        <f t="shared" si="12"/>
        <v>0</v>
      </c>
      <c r="I321" s="30">
        <f t="shared" si="11"/>
        <v>0</v>
      </c>
      <c r="M321" s="2">
        <v>470</v>
      </c>
    </row>
    <row r="322" spans="2:13" ht="12.75">
      <c r="B322" s="208">
        <v>1000</v>
      </c>
      <c r="C322" s="1" t="s">
        <v>52</v>
      </c>
      <c r="D322" s="1" t="s">
        <v>17</v>
      </c>
      <c r="E322" s="1" t="s">
        <v>53</v>
      </c>
      <c r="F322" s="78" t="s">
        <v>214</v>
      </c>
      <c r="G322" s="35" t="s">
        <v>56</v>
      </c>
      <c r="H322" s="7">
        <f t="shared" si="12"/>
        <v>-1000</v>
      </c>
      <c r="I322" s="30">
        <v>2</v>
      </c>
      <c r="K322" s="35" t="s">
        <v>208</v>
      </c>
      <c r="L322">
        <v>7</v>
      </c>
      <c r="M322" s="2">
        <v>470</v>
      </c>
    </row>
    <row r="323" spans="2:13" ht="12.75">
      <c r="B323" s="208">
        <v>1000</v>
      </c>
      <c r="C323" s="1" t="s">
        <v>52</v>
      </c>
      <c r="D323" s="1" t="s">
        <v>17</v>
      </c>
      <c r="E323" s="1" t="s">
        <v>53</v>
      </c>
      <c r="F323" s="78" t="s">
        <v>214</v>
      </c>
      <c r="G323" s="35" t="s">
        <v>78</v>
      </c>
      <c r="H323" s="7">
        <f t="shared" si="12"/>
        <v>-2000</v>
      </c>
      <c r="I323" s="30">
        <v>2</v>
      </c>
      <c r="K323" s="35" t="s">
        <v>208</v>
      </c>
      <c r="L323">
        <v>7</v>
      </c>
      <c r="M323" s="2">
        <v>470</v>
      </c>
    </row>
    <row r="324" spans="1:13" s="89" customFormat="1" ht="12.75">
      <c r="A324" s="19"/>
      <c r="B324" s="277">
        <f>SUM(B322:B323)</f>
        <v>2000</v>
      </c>
      <c r="C324" s="19"/>
      <c r="D324" s="19"/>
      <c r="E324" s="19" t="s">
        <v>53</v>
      </c>
      <c r="F324" s="90"/>
      <c r="G324" s="26"/>
      <c r="H324" s="87">
        <v>0</v>
      </c>
      <c r="I324" s="88">
        <f aca="true" t="shared" si="13" ref="I324:I397">+B324/M324</f>
        <v>4.25531914893617</v>
      </c>
      <c r="M324" s="2">
        <v>470</v>
      </c>
    </row>
    <row r="325" spans="2:13" ht="12.75">
      <c r="B325" s="208"/>
      <c r="F325" s="78"/>
      <c r="H325" s="7">
        <f t="shared" si="12"/>
        <v>0</v>
      </c>
      <c r="I325" s="30">
        <f t="shared" si="13"/>
        <v>0</v>
      </c>
      <c r="M325" s="2">
        <v>470</v>
      </c>
    </row>
    <row r="326" spans="2:13" ht="12.75">
      <c r="B326" s="208"/>
      <c r="F326" s="78"/>
      <c r="H326" s="7">
        <f t="shared" si="12"/>
        <v>0</v>
      </c>
      <c r="I326" s="30">
        <f t="shared" si="13"/>
        <v>0</v>
      </c>
      <c r="M326" s="2">
        <v>470</v>
      </c>
    </row>
    <row r="327" spans="2:13" ht="12.75">
      <c r="B327" s="208">
        <v>1000</v>
      </c>
      <c r="C327" s="1" t="s">
        <v>54</v>
      </c>
      <c r="D327" s="1" t="s">
        <v>17</v>
      </c>
      <c r="E327" s="1" t="s">
        <v>26</v>
      </c>
      <c r="F327" s="78" t="s">
        <v>218</v>
      </c>
      <c r="G327" s="35" t="s">
        <v>219</v>
      </c>
      <c r="H327" s="7">
        <f t="shared" si="12"/>
        <v>-1000</v>
      </c>
      <c r="I327" s="30">
        <f>+B327/M327</f>
        <v>2.127659574468085</v>
      </c>
      <c r="K327" s="35" t="s">
        <v>208</v>
      </c>
      <c r="L327">
        <v>7</v>
      </c>
      <c r="M327" s="2">
        <v>470</v>
      </c>
    </row>
    <row r="328" spans="1:13" s="89" customFormat="1" ht="12.75">
      <c r="A328" s="19"/>
      <c r="B328" s="277">
        <f>SUM(B327)</f>
        <v>1000</v>
      </c>
      <c r="C328" s="19"/>
      <c r="D328" s="19"/>
      <c r="E328" s="19" t="s">
        <v>26</v>
      </c>
      <c r="F328" s="90"/>
      <c r="G328" s="26"/>
      <c r="H328" s="87">
        <v>0</v>
      </c>
      <c r="I328" s="88">
        <f t="shared" si="13"/>
        <v>2.127659574468085</v>
      </c>
      <c r="M328" s="2">
        <v>470</v>
      </c>
    </row>
    <row r="329" spans="2:13" ht="12.75">
      <c r="B329" s="208"/>
      <c r="F329" s="78"/>
      <c r="H329" s="7">
        <f t="shared" si="12"/>
        <v>0</v>
      </c>
      <c r="I329" s="30">
        <f t="shared" si="13"/>
        <v>0</v>
      </c>
      <c r="M329" s="2">
        <v>470</v>
      </c>
    </row>
    <row r="330" spans="2:13" ht="12.75">
      <c r="B330" s="208"/>
      <c r="F330" s="78"/>
      <c r="H330" s="7">
        <f t="shared" si="12"/>
        <v>0</v>
      </c>
      <c r="I330" s="30">
        <f t="shared" si="13"/>
        <v>0</v>
      </c>
      <c r="M330" s="2">
        <v>470</v>
      </c>
    </row>
    <row r="331" spans="2:13" ht="12.75">
      <c r="B331" s="208"/>
      <c r="F331" s="78"/>
      <c r="H331" s="7">
        <f t="shared" si="12"/>
        <v>0</v>
      </c>
      <c r="I331" s="30">
        <f t="shared" si="13"/>
        <v>0</v>
      </c>
      <c r="M331" s="2">
        <v>470</v>
      </c>
    </row>
    <row r="332" spans="2:13" ht="12.75">
      <c r="B332" s="208"/>
      <c r="F332" s="78"/>
      <c r="H332" s="7">
        <f t="shared" si="12"/>
        <v>0</v>
      </c>
      <c r="I332" s="30">
        <f t="shared" si="13"/>
        <v>0</v>
      </c>
      <c r="M332" s="2">
        <v>470</v>
      </c>
    </row>
    <row r="333" spans="1:13" s="89" customFormat="1" ht="12.75">
      <c r="A333" s="19"/>
      <c r="B333" s="277">
        <f>+B340+B349+B360+B366+B371+B377</f>
        <v>77300</v>
      </c>
      <c r="C333" s="83" t="s">
        <v>220</v>
      </c>
      <c r="D333" s="84" t="s">
        <v>221</v>
      </c>
      <c r="E333" s="83" t="s">
        <v>31</v>
      </c>
      <c r="F333" s="85" t="s">
        <v>222</v>
      </c>
      <c r="G333" s="86" t="s">
        <v>33</v>
      </c>
      <c r="H333" s="87"/>
      <c r="I333" s="88">
        <f>+B333/M333</f>
        <v>164.46808510638297</v>
      </c>
      <c r="J333" s="88"/>
      <c r="K333" s="88"/>
      <c r="M333" s="2">
        <v>470</v>
      </c>
    </row>
    <row r="334" spans="2:13" ht="12.75">
      <c r="B334" s="208"/>
      <c r="F334" s="78"/>
      <c r="H334" s="7">
        <f t="shared" si="12"/>
        <v>0</v>
      </c>
      <c r="I334" s="30">
        <f t="shared" si="13"/>
        <v>0</v>
      </c>
      <c r="M334" s="2">
        <v>470</v>
      </c>
    </row>
    <row r="335" spans="2:13" ht="12.75">
      <c r="B335" s="208">
        <v>3000</v>
      </c>
      <c r="C335" s="1" t="s">
        <v>0</v>
      </c>
      <c r="D335" s="1" t="s">
        <v>28</v>
      </c>
      <c r="E335" s="1" t="s">
        <v>129</v>
      </c>
      <c r="F335" s="78" t="s">
        <v>223</v>
      </c>
      <c r="G335" s="35" t="s">
        <v>157</v>
      </c>
      <c r="H335" s="7">
        <f t="shared" si="12"/>
        <v>-3000</v>
      </c>
      <c r="I335" s="30">
        <v>6</v>
      </c>
      <c r="K335" t="s">
        <v>0</v>
      </c>
      <c r="L335">
        <v>8</v>
      </c>
      <c r="M335" s="2">
        <v>470</v>
      </c>
    </row>
    <row r="336" spans="2:13" ht="12.75">
      <c r="B336" s="208">
        <v>2000</v>
      </c>
      <c r="C336" s="1" t="s">
        <v>0</v>
      </c>
      <c r="D336" s="1" t="s">
        <v>28</v>
      </c>
      <c r="E336" s="1" t="s">
        <v>129</v>
      </c>
      <c r="F336" s="78" t="s">
        <v>223</v>
      </c>
      <c r="G336" s="35" t="s">
        <v>157</v>
      </c>
      <c r="H336" s="7">
        <f t="shared" si="12"/>
        <v>-5000</v>
      </c>
      <c r="I336" s="30">
        <v>4</v>
      </c>
      <c r="K336" t="s">
        <v>0</v>
      </c>
      <c r="L336">
        <v>8</v>
      </c>
      <c r="M336" s="2">
        <v>470</v>
      </c>
    </row>
    <row r="337" spans="2:13" ht="12.75">
      <c r="B337" s="208">
        <v>3000</v>
      </c>
      <c r="C337" s="1" t="s">
        <v>0</v>
      </c>
      <c r="D337" s="1" t="s">
        <v>28</v>
      </c>
      <c r="E337" s="1" t="s">
        <v>224</v>
      </c>
      <c r="F337" s="78" t="s">
        <v>225</v>
      </c>
      <c r="G337" s="35" t="s">
        <v>114</v>
      </c>
      <c r="H337" s="7">
        <f t="shared" si="12"/>
        <v>-8000</v>
      </c>
      <c r="I337" s="30">
        <v>6</v>
      </c>
      <c r="K337" t="s">
        <v>0</v>
      </c>
      <c r="L337">
        <v>8</v>
      </c>
      <c r="M337" s="2">
        <v>470</v>
      </c>
    </row>
    <row r="338" spans="2:13" ht="12.75">
      <c r="B338" s="208">
        <v>5000</v>
      </c>
      <c r="C338" s="20" t="s">
        <v>0</v>
      </c>
      <c r="D338" s="1" t="s">
        <v>28</v>
      </c>
      <c r="E338" s="1" t="s">
        <v>129</v>
      </c>
      <c r="F338" s="78" t="s">
        <v>226</v>
      </c>
      <c r="G338" s="35" t="s">
        <v>114</v>
      </c>
      <c r="H338" s="7">
        <f t="shared" si="12"/>
        <v>-13000</v>
      </c>
      <c r="I338" s="30">
        <v>10</v>
      </c>
      <c r="K338" t="s">
        <v>0</v>
      </c>
      <c r="L338">
        <v>8</v>
      </c>
      <c r="M338" s="2">
        <v>470</v>
      </c>
    </row>
    <row r="339" spans="2:13" ht="12.75">
      <c r="B339" s="274">
        <v>9000</v>
      </c>
      <c r="C339" s="1" t="s">
        <v>0</v>
      </c>
      <c r="D339" s="1" t="s">
        <v>28</v>
      </c>
      <c r="E339" s="1" t="s">
        <v>224</v>
      </c>
      <c r="F339" s="78" t="s">
        <v>227</v>
      </c>
      <c r="G339" s="35" t="s">
        <v>166</v>
      </c>
      <c r="H339" s="7">
        <f t="shared" si="12"/>
        <v>-22000</v>
      </c>
      <c r="I339" s="30">
        <v>18</v>
      </c>
      <c r="K339" t="s">
        <v>0</v>
      </c>
      <c r="L339">
        <v>13</v>
      </c>
      <c r="M339" s="2">
        <v>470</v>
      </c>
    </row>
    <row r="340" spans="1:13" s="89" customFormat="1" ht="12.75">
      <c r="A340" s="19"/>
      <c r="B340" s="277">
        <f>SUM(B335:B339)</f>
        <v>22000</v>
      </c>
      <c r="C340" s="19" t="s">
        <v>0</v>
      </c>
      <c r="D340" s="19"/>
      <c r="E340" s="19"/>
      <c r="F340" s="90"/>
      <c r="G340" s="26"/>
      <c r="H340" s="87">
        <v>0</v>
      </c>
      <c r="I340" s="88">
        <f t="shared" si="13"/>
        <v>46.808510638297875</v>
      </c>
      <c r="M340" s="2">
        <v>470</v>
      </c>
    </row>
    <row r="341" spans="2:13" ht="12.75">
      <c r="B341" s="208"/>
      <c r="F341" s="78"/>
      <c r="H341" s="7">
        <f t="shared" si="12"/>
        <v>0</v>
      </c>
      <c r="I341" s="30">
        <f t="shared" si="13"/>
        <v>0</v>
      </c>
      <c r="M341" s="2">
        <v>470</v>
      </c>
    </row>
    <row r="342" spans="2:13" ht="12.75">
      <c r="B342" s="208"/>
      <c r="F342" s="78"/>
      <c r="H342" s="7">
        <f t="shared" si="12"/>
        <v>0</v>
      </c>
      <c r="I342" s="30">
        <f t="shared" si="13"/>
        <v>0</v>
      </c>
      <c r="M342" s="2">
        <v>470</v>
      </c>
    </row>
    <row r="343" spans="2:13" ht="12.75">
      <c r="B343" s="208">
        <v>700</v>
      </c>
      <c r="C343" s="1" t="s">
        <v>228</v>
      </c>
      <c r="D343" s="20" t="s">
        <v>17</v>
      </c>
      <c r="E343" s="1" t="s">
        <v>40</v>
      </c>
      <c r="F343" s="78" t="s">
        <v>229</v>
      </c>
      <c r="G343" s="35" t="s">
        <v>159</v>
      </c>
      <c r="H343" s="7">
        <f t="shared" si="12"/>
        <v>-700</v>
      </c>
      <c r="I343" s="30">
        <f t="shared" si="13"/>
        <v>1.4893617021276595</v>
      </c>
      <c r="K343" t="s">
        <v>129</v>
      </c>
      <c r="L343">
        <v>8</v>
      </c>
      <c r="M343" s="2">
        <v>470</v>
      </c>
    </row>
    <row r="344" spans="2:13" ht="12.75">
      <c r="B344" s="208">
        <v>700</v>
      </c>
      <c r="C344" s="1" t="s">
        <v>230</v>
      </c>
      <c r="D344" s="20" t="s">
        <v>17</v>
      </c>
      <c r="E344" s="1" t="s">
        <v>40</v>
      </c>
      <c r="F344" s="78" t="s">
        <v>229</v>
      </c>
      <c r="G344" s="35" t="s">
        <v>159</v>
      </c>
      <c r="H344" s="7">
        <f t="shared" si="12"/>
        <v>-1400</v>
      </c>
      <c r="I344" s="30">
        <f t="shared" si="13"/>
        <v>1.4893617021276595</v>
      </c>
      <c r="K344" t="s">
        <v>129</v>
      </c>
      <c r="L344">
        <v>8</v>
      </c>
      <c r="M344" s="2">
        <v>470</v>
      </c>
    </row>
    <row r="345" spans="2:13" ht="12.75">
      <c r="B345" s="208">
        <v>700</v>
      </c>
      <c r="C345" s="1" t="s">
        <v>228</v>
      </c>
      <c r="D345" s="20" t="s">
        <v>17</v>
      </c>
      <c r="E345" s="1" t="s">
        <v>40</v>
      </c>
      <c r="F345" s="78" t="s">
        <v>229</v>
      </c>
      <c r="G345" s="35" t="s">
        <v>114</v>
      </c>
      <c r="H345" s="7">
        <f t="shared" si="12"/>
        <v>-2100</v>
      </c>
      <c r="I345" s="30">
        <f t="shared" si="13"/>
        <v>1.4893617021276595</v>
      </c>
      <c r="K345" t="s">
        <v>129</v>
      </c>
      <c r="L345">
        <v>8</v>
      </c>
      <c r="M345" s="2">
        <v>470</v>
      </c>
    </row>
    <row r="346" spans="2:13" ht="12.75">
      <c r="B346" s="208">
        <v>700</v>
      </c>
      <c r="C346" s="1" t="s">
        <v>230</v>
      </c>
      <c r="D346" s="20" t="s">
        <v>17</v>
      </c>
      <c r="E346" s="1" t="s">
        <v>40</v>
      </c>
      <c r="F346" s="78" t="s">
        <v>229</v>
      </c>
      <c r="G346" s="35" t="s">
        <v>114</v>
      </c>
      <c r="H346" s="7">
        <f t="shared" si="12"/>
        <v>-2800</v>
      </c>
      <c r="I346" s="30">
        <f t="shared" si="13"/>
        <v>1.4893617021276595</v>
      </c>
      <c r="K346" t="s">
        <v>129</v>
      </c>
      <c r="L346">
        <v>8</v>
      </c>
      <c r="M346" s="2">
        <v>470</v>
      </c>
    </row>
    <row r="347" spans="2:13" ht="12.75">
      <c r="B347" s="208">
        <v>700</v>
      </c>
      <c r="C347" s="1" t="s">
        <v>228</v>
      </c>
      <c r="D347" s="20" t="s">
        <v>17</v>
      </c>
      <c r="E347" s="1" t="s">
        <v>40</v>
      </c>
      <c r="F347" s="78" t="s">
        <v>229</v>
      </c>
      <c r="G347" s="35" t="s">
        <v>162</v>
      </c>
      <c r="H347" s="7">
        <f>H346-B347</f>
        <v>-3500</v>
      </c>
      <c r="I347" s="30">
        <f t="shared" si="13"/>
        <v>1.4893617021276595</v>
      </c>
      <c r="K347" t="s">
        <v>129</v>
      </c>
      <c r="L347">
        <v>8</v>
      </c>
      <c r="M347" s="2">
        <v>470</v>
      </c>
    </row>
    <row r="348" spans="2:13" ht="12.75">
      <c r="B348" s="208">
        <v>700</v>
      </c>
      <c r="C348" s="1" t="s">
        <v>230</v>
      </c>
      <c r="D348" s="20" t="s">
        <v>17</v>
      </c>
      <c r="E348" s="1" t="s">
        <v>40</v>
      </c>
      <c r="F348" s="78" t="s">
        <v>229</v>
      </c>
      <c r="G348" s="35" t="s">
        <v>162</v>
      </c>
      <c r="H348" s="7">
        <f>H347-B348</f>
        <v>-4200</v>
      </c>
      <c r="I348" s="30">
        <f t="shared" si="13"/>
        <v>1.4893617021276595</v>
      </c>
      <c r="K348" t="s">
        <v>129</v>
      </c>
      <c r="L348">
        <v>8</v>
      </c>
      <c r="M348" s="2">
        <v>470</v>
      </c>
    </row>
    <row r="349" spans="1:13" s="89" customFormat="1" ht="12.75">
      <c r="A349" s="19"/>
      <c r="B349" s="277">
        <f>SUM(B343:B348)</f>
        <v>4200</v>
      </c>
      <c r="C349" s="19" t="s">
        <v>46</v>
      </c>
      <c r="D349" s="19"/>
      <c r="E349" s="19"/>
      <c r="F349" s="90"/>
      <c r="G349" s="26"/>
      <c r="H349" s="87">
        <v>0</v>
      </c>
      <c r="I349" s="88">
        <f t="shared" si="13"/>
        <v>8.936170212765957</v>
      </c>
      <c r="M349" s="2">
        <v>470</v>
      </c>
    </row>
    <row r="350" spans="2:13" ht="12.75">
      <c r="B350" s="208"/>
      <c r="F350" s="78"/>
      <c r="H350" s="7">
        <f aca="true" t="shared" si="14" ref="H350:H410">H349-B350</f>
        <v>0</v>
      </c>
      <c r="I350" s="30">
        <f t="shared" si="13"/>
        <v>0</v>
      </c>
      <c r="M350" s="2">
        <v>470</v>
      </c>
    </row>
    <row r="351" spans="2:13" ht="12.75">
      <c r="B351" s="208"/>
      <c r="F351" s="78"/>
      <c r="H351" s="7">
        <f t="shared" si="14"/>
        <v>0</v>
      </c>
      <c r="I351" s="30">
        <f t="shared" si="13"/>
        <v>0</v>
      </c>
      <c r="M351" s="2">
        <v>470</v>
      </c>
    </row>
    <row r="352" spans="2:13" ht="12.75">
      <c r="B352" s="208">
        <v>1300</v>
      </c>
      <c r="C352" s="1" t="s">
        <v>47</v>
      </c>
      <c r="D352" s="20" t="s">
        <v>17</v>
      </c>
      <c r="E352" s="1" t="s">
        <v>48</v>
      </c>
      <c r="F352" s="78" t="s">
        <v>229</v>
      </c>
      <c r="G352" s="35" t="s">
        <v>159</v>
      </c>
      <c r="H352" s="7">
        <f t="shared" si="14"/>
        <v>-1300</v>
      </c>
      <c r="I352" s="30">
        <v>2.6</v>
      </c>
      <c r="K352" t="s">
        <v>129</v>
      </c>
      <c r="L352">
        <v>8</v>
      </c>
      <c r="M352" s="2">
        <v>470</v>
      </c>
    </row>
    <row r="353" spans="2:13" ht="12.75">
      <c r="B353" s="208">
        <v>1500</v>
      </c>
      <c r="C353" s="1" t="s">
        <v>47</v>
      </c>
      <c r="D353" s="20" t="s">
        <v>17</v>
      </c>
      <c r="E353" s="1" t="s">
        <v>48</v>
      </c>
      <c r="F353" s="78" t="s">
        <v>229</v>
      </c>
      <c r="G353" s="35" t="s">
        <v>114</v>
      </c>
      <c r="H353" s="7">
        <f t="shared" si="14"/>
        <v>-2800</v>
      </c>
      <c r="I353" s="30">
        <v>3.6</v>
      </c>
      <c r="K353" t="s">
        <v>129</v>
      </c>
      <c r="L353">
        <v>8</v>
      </c>
      <c r="M353" s="2">
        <v>470</v>
      </c>
    </row>
    <row r="354" spans="2:13" ht="12.75">
      <c r="B354" s="208">
        <v>1300</v>
      </c>
      <c r="C354" s="1" t="s">
        <v>47</v>
      </c>
      <c r="D354" s="20" t="s">
        <v>17</v>
      </c>
      <c r="E354" s="1" t="s">
        <v>48</v>
      </c>
      <c r="F354" s="78" t="s">
        <v>229</v>
      </c>
      <c r="G354" s="35" t="s">
        <v>162</v>
      </c>
      <c r="H354" s="7">
        <f t="shared" si="14"/>
        <v>-4100</v>
      </c>
      <c r="I354" s="30">
        <v>2.6</v>
      </c>
      <c r="K354" t="s">
        <v>129</v>
      </c>
      <c r="L354">
        <v>8</v>
      </c>
      <c r="M354" s="2">
        <v>470</v>
      </c>
    </row>
    <row r="355" spans="2:13" ht="12.75">
      <c r="B355" s="208">
        <v>5000</v>
      </c>
      <c r="C355" s="1" t="s">
        <v>231</v>
      </c>
      <c r="D355" s="1" t="s">
        <v>17</v>
      </c>
      <c r="E355" s="1" t="s">
        <v>98</v>
      </c>
      <c r="F355" s="78" t="s">
        <v>232</v>
      </c>
      <c r="G355" s="35" t="s">
        <v>114</v>
      </c>
      <c r="H355" s="7">
        <f t="shared" si="14"/>
        <v>-9100</v>
      </c>
      <c r="I355" s="30">
        <v>10</v>
      </c>
      <c r="K355" t="s">
        <v>224</v>
      </c>
      <c r="L355">
        <v>8</v>
      </c>
      <c r="M355" s="2">
        <v>470</v>
      </c>
    </row>
    <row r="356" spans="2:13" ht="12.75">
      <c r="B356" s="208">
        <v>2000</v>
      </c>
      <c r="C356" s="1" t="s">
        <v>47</v>
      </c>
      <c r="D356" s="1" t="s">
        <v>17</v>
      </c>
      <c r="E356" s="1" t="s">
        <v>98</v>
      </c>
      <c r="F356" s="78" t="s">
        <v>233</v>
      </c>
      <c r="G356" s="35" t="s">
        <v>114</v>
      </c>
      <c r="H356" s="7">
        <f t="shared" si="14"/>
        <v>-11100</v>
      </c>
      <c r="I356" s="30">
        <v>4</v>
      </c>
      <c r="K356" t="s">
        <v>224</v>
      </c>
      <c r="L356">
        <v>8</v>
      </c>
      <c r="M356" s="2">
        <v>470</v>
      </c>
    </row>
    <row r="357" spans="2:13" ht="12.75">
      <c r="B357" s="208">
        <v>2000</v>
      </c>
      <c r="C357" s="1" t="s">
        <v>234</v>
      </c>
      <c r="D357" s="1" t="s">
        <v>17</v>
      </c>
      <c r="E357" s="1" t="s">
        <v>98</v>
      </c>
      <c r="F357" s="78" t="s">
        <v>233</v>
      </c>
      <c r="G357" s="35" t="s">
        <v>114</v>
      </c>
      <c r="H357" s="7">
        <f t="shared" si="14"/>
        <v>-13100</v>
      </c>
      <c r="I357" s="30">
        <v>4</v>
      </c>
      <c r="K357" t="s">
        <v>224</v>
      </c>
      <c r="L357">
        <v>8</v>
      </c>
      <c r="M357" s="2">
        <v>470</v>
      </c>
    </row>
    <row r="358" spans="2:13" ht="12.75">
      <c r="B358" s="208">
        <v>2000</v>
      </c>
      <c r="C358" s="1" t="s">
        <v>47</v>
      </c>
      <c r="D358" s="1" t="s">
        <v>17</v>
      </c>
      <c r="E358" s="1" t="s">
        <v>98</v>
      </c>
      <c r="F358" s="78" t="s">
        <v>233</v>
      </c>
      <c r="G358" s="35" t="s">
        <v>162</v>
      </c>
      <c r="H358" s="7">
        <f t="shared" si="14"/>
        <v>-15100</v>
      </c>
      <c r="I358" s="30">
        <v>4</v>
      </c>
      <c r="K358" t="s">
        <v>224</v>
      </c>
      <c r="L358">
        <v>8</v>
      </c>
      <c r="M358" s="2">
        <v>470</v>
      </c>
    </row>
    <row r="359" spans="2:13" ht="12.75">
      <c r="B359" s="208">
        <v>3000</v>
      </c>
      <c r="C359" s="1" t="s">
        <v>234</v>
      </c>
      <c r="D359" s="1" t="s">
        <v>17</v>
      </c>
      <c r="E359" s="1" t="s">
        <v>98</v>
      </c>
      <c r="F359" s="78" t="s">
        <v>233</v>
      </c>
      <c r="G359" s="35" t="s">
        <v>162</v>
      </c>
      <c r="H359" s="7">
        <f t="shared" si="14"/>
        <v>-18100</v>
      </c>
      <c r="I359" s="30">
        <v>6</v>
      </c>
      <c r="K359" t="s">
        <v>224</v>
      </c>
      <c r="L359">
        <v>8</v>
      </c>
      <c r="M359" s="2">
        <v>470</v>
      </c>
    </row>
    <row r="360" spans="1:13" s="89" customFormat="1" ht="12.75">
      <c r="A360" s="19"/>
      <c r="B360" s="277">
        <f>SUM(B352:B359)</f>
        <v>18100</v>
      </c>
      <c r="C360" s="19"/>
      <c r="D360" s="19"/>
      <c r="E360" s="19" t="s">
        <v>48</v>
      </c>
      <c r="F360" s="90"/>
      <c r="G360" s="26"/>
      <c r="H360" s="87">
        <v>0</v>
      </c>
      <c r="I360" s="88">
        <f t="shared" si="13"/>
        <v>38.51063829787234</v>
      </c>
      <c r="M360" s="2">
        <v>470</v>
      </c>
    </row>
    <row r="361" spans="2:13" ht="12.75">
      <c r="B361" s="208"/>
      <c r="F361" s="78"/>
      <c r="H361" s="7">
        <f t="shared" si="14"/>
        <v>0</v>
      </c>
      <c r="I361" s="30">
        <f t="shared" si="13"/>
        <v>0</v>
      </c>
      <c r="M361" s="2">
        <v>470</v>
      </c>
    </row>
    <row r="362" spans="2:13" ht="12.75">
      <c r="B362" s="208"/>
      <c r="F362" s="78"/>
      <c r="H362" s="7">
        <f t="shared" si="14"/>
        <v>0</v>
      </c>
      <c r="I362" s="30">
        <f t="shared" si="13"/>
        <v>0</v>
      </c>
      <c r="M362" s="2">
        <v>470</v>
      </c>
    </row>
    <row r="363" spans="2:13" ht="12.75">
      <c r="B363" s="208">
        <v>2000</v>
      </c>
      <c r="C363" s="1" t="s">
        <v>51</v>
      </c>
      <c r="D363" s="20" t="s">
        <v>17</v>
      </c>
      <c r="E363" s="1" t="s">
        <v>40</v>
      </c>
      <c r="F363" s="78" t="s">
        <v>229</v>
      </c>
      <c r="G363" s="35" t="s">
        <v>159</v>
      </c>
      <c r="H363" s="7">
        <f t="shared" si="14"/>
        <v>-2000</v>
      </c>
      <c r="I363" s="30">
        <v>4</v>
      </c>
      <c r="K363" t="s">
        <v>129</v>
      </c>
      <c r="L363">
        <v>8</v>
      </c>
      <c r="M363" s="2">
        <v>470</v>
      </c>
    </row>
    <row r="364" spans="2:13" ht="12.75">
      <c r="B364" s="208">
        <v>2000</v>
      </c>
      <c r="C364" s="1" t="s">
        <v>51</v>
      </c>
      <c r="D364" s="20" t="s">
        <v>17</v>
      </c>
      <c r="E364" s="1" t="s">
        <v>40</v>
      </c>
      <c r="F364" s="78" t="s">
        <v>229</v>
      </c>
      <c r="G364" s="35" t="s">
        <v>114</v>
      </c>
      <c r="H364" s="7">
        <f t="shared" si="14"/>
        <v>-4000</v>
      </c>
      <c r="I364" s="30">
        <v>4</v>
      </c>
      <c r="K364" t="s">
        <v>129</v>
      </c>
      <c r="L364">
        <v>8</v>
      </c>
      <c r="M364" s="2">
        <v>470</v>
      </c>
    </row>
    <row r="365" spans="2:13" ht="12.75">
      <c r="B365" s="208">
        <v>2000</v>
      </c>
      <c r="C365" s="1" t="s">
        <v>51</v>
      </c>
      <c r="D365" s="20" t="s">
        <v>17</v>
      </c>
      <c r="E365" s="1" t="s">
        <v>40</v>
      </c>
      <c r="F365" s="78" t="s">
        <v>229</v>
      </c>
      <c r="G365" s="35" t="s">
        <v>162</v>
      </c>
      <c r="H365" s="7">
        <f t="shared" si="14"/>
        <v>-6000</v>
      </c>
      <c r="I365" s="30">
        <v>4</v>
      </c>
      <c r="K365" t="s">
        <v>129</v>
      </c>
      <c r="L365">
        <v>8</v>
      </c>
      <c r="M365" s="2">
        <v>470</v>
      </c>
    </row>
    <row r="366" spans="1:13" s="89" customFormat="1" ht="12.75">
      <c r="A366" s="19"/>
      <c r="B366" s="277">
        <f>SUM(B363:B365)</f>
        <v>6000</v>
      </c>
      <c r="C366" s="19" t="s">
        <v>51</v>
      </c>
      <c r="D366" s="19"/>
      <c r="E366" s="19"/>
      <c r="F366" s="90"/>
      <c r="G366" s="26"/>
      <c r="H366" s="87">
        <v>0</v>
      </c>
      <c r="I366" s="88">
        <f t="shared" si="13"/>
        <v>12.76595744680851</v>
      </c>
      <c r="M366" s="2">
        <v>470</v>
      </c>
    </row>
    <row r="367" spans="2:13" ht="12.75">
      <c r="B367" s="208"/>
      <c r="F367" s="78"/>
      <c r="H367" s="7">
        <f t="shared" si="14"/>
        <v>0</v>
      </c>
      <c r="I367" s="30">
        <f t="shared" si="13"/>
        <v>0</v>
      </c>
      <c r="M367" s="2">
        <v>470</v>
      </c>
    </row>
    <row r="368" spans="2:13" ht="12.75">
      <c r="B368" s="208"/>
      <c r="F368" s="78"/>
      <c r="H368" s="7">
        <f t="shared" si="14"/>
        <v>0</v>
      </c>
      <c r="I368" s="30">
        <f t="shared" si="13"/>
        <v>0</v>
      </c>
      <c r="M368" s="2">
        <v>470</v>
      </c>
    </row>
    <row r="369" spans="2:13" ht="12.75">
      <c r="B369" s="208">
        <v>1000</v>
      </c>
      <c r="C369" s="1" t="s">
        <v>52</v>
      </c>
      <c r="D369" s="20" t="s">
        <v>17</v>
      </c>
      <c r="E369" s="1" t="s">
        <v>53</v>
      </c>
      <c r="F369" s="78" t="s">
        <v>229</v>
      </c>
      <c r="G369" s="35" t="s">
        <v>159</v>
      </c>
      <c r="H369" s="7">
        <f t="shared" si="14"/>
        <v>-1000</v>
      </c>
      <c r="I369" s="30">
        <v>2</v>
      </c>
      <c r="K369" t="s">
        <v>129</v>
      </c>
      <c r="L369">
        <v>8</v>
      </c>
      <c r="M369" s="2">
        <v>470</v>
      </c>
    </row>
    <row r="370" spans="2:13" ht="12.75">
      <c r="B370" s="208">
        <v>1000</v>
      </c>
      <c r="C370" s="1" t="s">
        <v>52</v>
      </c>
      <c r="D370" s="20" t="s">
        <v>17</v>
      </c>
      <c r="E370" s="1" t="s">
        <v>53</v>
      </c>
      <c r="F370" s="78" t="s">
        <v>229</v>
      </c>
      <c r="G370" s="35" t="s">
        <v>162</v>
      </c>
      <c r="H370" s="7">
        <f t="shared" si="14"/>
        <v>-2000</v>
      </c>
      <c r="I370" s="30">
        <v>2</v>
      </c>
      <c r="K370" t="s">
        <v>129</v>
      </c>
      <c r="L370">
        <v>8</v>
      </c>
      <c r="M370" s="2">
        <v>470</v>
      </c>
    </row>
    <row r="371" spans="1:13" s="89" customFormat="1" ht="12.75">
      <c r="A371" s="19"/>
      <c r="B371" s="277">
        <f>SUM(B369:B370)</f>
        <v>2000</v>
      </c>
      <c r="C371" s="19"/>
      <c r="D371" s="19"/>
      <c r="E371" s="19" t="s">
        <v>53</v>
      </c>
      <c r="F371" s="90"/>
      <c r="G371" s="26"/>
      <c r="H371" s="87">
        <v>0</v>
      </c>
      <c r="I371" s="88">
        <f t="shared" si="13"/>
        <v>4.25531914893617</v>
      </c>
      <c r="M371" s="2">
        <v>470</v>
      </c>
    </row>
    <row r="372" spans="2:13" ht="12.75">
      <c r="B372" s="208"/>
      <c r="F372" s="78"/>
      <c r="H372" s="7">
        <f t="shared" si="14"/>
        <v>0</v>
      </c>
      <c r="I372" s="30">
        <f t="shared" si="13"/>
        <v>0</v>
      </c>
      <c r="M372" s="2">
        <v>470</v>
      </c>
    </row>
    <row r="373" spans="2:13" ht="12.75">
      <c r="B373" s="208"/>
      <c r="F373" s="78"/>
      <c r="H373" s="7">
        <f t="shared" si="14"/>
        <v>0</v>
      </c>
      <c r="I373" s="30">
        <f t="shared" si="13"/>
        <v>0</v>
      </c>
      <c r="M373" s="2">
        <v>470</v>
      </c>
    </row>
    <row r="374" spans="2:13" ht="12.75">
      <c r="B374" s="208">
        <v>15000</v>
      </c>
      <c r="C374" s="20" t="s">
        <v>1139</v>
      </c>
      <c r="D374" s="1" t="s">
        <v>17</v>
      </c>
      <c r="E374" s="20" t="s">
        <v>277</v>
      </c>
      <c r="F374" s="78" t="s">
        <v>236</v>
      </c>
      <c r="G374" s="35" t="s">
        <v>114</v>
      </c>
      <c r="H374" s="7">
        <f t="shared" si="14"/>
        <v>-15000</v>
      </c>
      <c r="I374" s="30">
        <v>30</v>
      </c>
      <c r="K374" t="s">
        <v>224</v>
      </c>
      <c r="L374">
        <v>8</v>
      </c>
      <c r="M374" s="2">
        <v>470</v>
      </c>
    </row>
    <row r="375" spans="2:13" ht="12.75">
      <c r="B375" s="208">
        <v>5000</v>
      </c>
      <c r="C375" s="1" t="s">
        <v>237</v>
      </c>
      <c r="D375" s="1" t="s">
        <v>17</v>
      </c>
      <c r="E375" s="20" t="s">
        <v>277</v>
      </c>
      <c r="F375" s="78" t="s">
        <v>238</v>
      </c>
      <c r="G375" s="35" t="s">
        <v>114</v>
      </c>
      <c r="H375" s="7">
        <f t="shared" si="14"/>
        <v>-20000</v>
      </c>
      <c r="I375" s="30">
        <v>10</v>
      </c>
      <c r="K375" t="s">
        <v>224</v>
      </c>
      <c r="L375">
        <v>8</v>
      </c>
      <c r="M375" s="2">
        <v>470</v>
      </c>
    </row>
    <row r="376" spans="2:13" ht="12.75">
      <c r="B376" s="208">
        <v>5000</v>
      </c>
      <c r="C376" s="1" t="s">
        <v>237</v>
      </c>
      <c r="D376" s="1" t="s">
        <v>17</v>
      </c>
      <c r="E376" s="20" t="s">
        <v>277</v>
      </c>
      <c r="F376" s="78" t="s">
        <v>239</v>
      </c>
      <c r="G376" s="35" t="s">
        <v>162</v>
      </c>
      <c r="H376" s="7">
        <f t="shared" si="14"/>
        <v>-25000</v>
      </c>
      <c r="I376" s="30">
        <v>10</v>
      </c>
      <c r="K376" t="s">
        <v>224</v>
      </c>
      <c r="L376">
        <v>8</v>
      </c>
      <c r="M376" s="2">
        <v>470</v>
      </c>
    </row>
    <row r="377" spans="1:13" s="89" customFormat="1" ht="12.75">
      <c r="A377" s="19"/>
      <c r="B377" s="277">
        <f>SUM(B374:B376)</f>
        <v>25000</v>
      </c>
      <c r="C377" s="19"/>
      <c r="D377" s="19"/>
      <c r="E377" s="19" t="s">
        <v>277</v>
      </c>
      <c r="F377" s="90"/>
      <c r="G377" s="26"/>
      <c r="H377" s="87">
        <v>0</v>
      </c>
      <c r="I377" s="88">
        <f t="shared" si="13"/>
        <v>53.191489361702125</v>
      </c>
      <c r="M377" s="2">
        <v>470</v>
      </c>
    </row>
    <row r="378" spans="2:13" ht="12.75">
      <c r="B378" s="208"/>
      <c r="F378" s="78"/>
      <c r="H378" s="7">
        <v>0</v>
      </c>
      <c r="I378" s="30">
        <f t="shared" si="13"/>
        <v>0</v>
      </c>
      <c r="M378" s="2">
        <v>470</v>
      </c>
    </row>
    <row r="379" spans="2:13" ht="12.75">
      <c r="B379" s="208"/>
      <c r="F379" s="78"/>
      <c r="H379" s="7">
        <f t="shared" si="14"/>
        <v>0</v>
      </c>
      <c r="I379" s="30">
        <f t="shared" si="13"/>
        <v>0</v>
      </c>
      <c r="M379" s="2">
        <v>470</v>
      </c>
    </row>
    <row r="380" spans="2:13" ht="12.75">
      <c r="B380" s="208"/>
      <c r="F380" s="78"/>
      <c r="H380" s="7">
        <f t="shared" si="14"/>
        <v>0</v>
      </c>
      <c r="I380" s="30">
        <f t="shared" si="13"/>
        <v>0</v>
      </c>
      <c r="M380" s="2">
        <v>470</v>
      </c>
    </row>
    <row r="381" spans="2:13" ht="12.75">
      <c r="B381" s="208"/>
      <c r="F381" s="78"/>
      <c r="H381" s="7">
        <f t="shared" si="14"/>
        <v>0</v>
      </c>
      <c r="I381" s="30">
        <f t="shared" si="13"/>
        <v>0</v>
      </c>
      <c r="M381" s="2">
        <v>470</v>
      </c>
    </row>
    <row r="382" spans="1:13" s="89" customFormat="1" ht="12.75">
      <c r="A382" s="19"/>
      <c r="B382" s="277">
        <f>+B386+B391</f>
        <v>7000</v>
      </c>
      <c r="C382" s="83" t="s">
        <v>240</v>
      </c>
      <c r="D382" s="84" t="s">
        <v>241</v>
      </c>
      <c r="E382" s="83" t="s">
        <v>59</v>
      </c>
      <c r="F382" s="85" t="s">
        <v>152</v>
      </c>
      <c r="G382" s="86" t="s">
        <v>128</v>
      </c>
      <c r="H382" s="87"/>
      <c r="I382" s="88">
        <f>+B382/M382</f>
        <v>14.893617021276595</v>
      </c>
      <c r="J382" s="88"/>
      <c r="K382" s="88"/>
      <c r="M382" s="2">
        <v>470</v>
      </c>
    </row>
    <row r="383" spans="2:13" ht="12.75">
      <c r="B383" s="208"/>
      <c r="F383" s="78"/>
      <c r="H383" s="7">
        <f t="shared" si="14"/>
        <v>0</v>
      </c>
      <c r="I383" s="30">
        <f t="shared" si="13"/>
        <v>0</v>
      </c>
      <c r="M383" s="2">
        <v>470</v>
      </c>
    </row>
    <row r="384" spans="2:13" ht="12.75">
      <c r="B384" s="208">
        <v>2000</v>
      </c>
      <c r="C384" s="1" t="s">
        <v>0</v>
      </c>
      <c r="D384" s="1" t="s">
        <v>28</v>
      </c>
      <c r="E384" s="1" t="s">
        <v>224</v>
      </c>
      <c r="F384" s="78" t="s">
        <v>242</v>
      </c>
      <c r="G384" s="35" t="s">
        <v>162</v>
      </c>
      <c r="H384" s="7">
        <f t="shared" si="14"/>
        <v>-2000</v>
      </c>
      <c r="I384" s="30">
        <v>4</v>
      </c>
      <c r="K384" t="s">
        <v>0</v>
      </c>
      <c r="L384">
        <v>9</v>
      </c>
      <c r="M384" s="2">
        <v>470</v>
      </c>
    </row>
    <row r="385" spans="2:13" ht="12.75">
      <c r="B385" s="208">
        <v>2500</v>
      </c>
      <c r="C385" s="1" t="s">
        <v>0</v>
      </c>
      <c r="D385" s="1" t="s">
        <v>28</v>
      </c>
      <c r="E385" s="1" t="s">
        <v>109</v>
      </c>
      <c r="F385" s="78" t="s">
        <v>243</v>
      </c>
      <c r="G385" s="35" t="s">
        <v>244</v>
      </c>
      <c r="H385" s="7">
        <f t="shared" si="14"/>
        <v>-4500</v>
      </c>
      <c r="I385" s="30">
        <v>5</v>
      </c>
      <c r="K385" t="s">
        <v>0</v>
      </c>
      <c r="L385">
        <v>9</v>
      </c>
      <c r="M385" s="2">
        <v>470</v>
      </c>
    </row>
    <row r="386" spans="1:13" s="89" customFormat="1" ht="12.75">
      <c r="A386" s="19"/>
      <c r="B386" s="277">
        <f>SUM(B384:B385)</f>
        <v>4500</v>
      </c>
      <c r="C386" s="19" t="s">
        <v>0</v>
      </c>
      <c r="D386" s="19"/>
      <c r="E386" s="19"/>
      <c r="F386" s="90"/>
      <c r="G386" s="26"/>
      <c r="H386" s="87">
        <v>0</v>
      </c>
      <c r="I386" s="88">
        <f t="shared" si="13"/>
        <v>9.574468085106384</v>
      </c>
      <c r="M386" s="2">
        <v>470</v>
      </c>
    </row>
    <row r="387" spans="2:13" ht="12.75">
      <c r="B387" s="208"/>
      <c r="F387" s="78"/>
      <c r="H387" s="7">
        <f t="shared" si="14"/>
        <v>0</v>
      </c>
      <c r="I387" s="30">
        <f t="shared" si="13"/>
        <v>0</v>
      </c>
      <c r="M387" s="2">
        <v>470</v>
      </c>
    </row>
    <row r="388" spans="2:13" ht="12.75">
      <c r="B388" s="208"/>
      <c r="F388" s="78"/>
      <c r="H388" s="7">
        <f t="shared" si="14"/>
        <v>0</v>
      </c>
      <c r="I388" s="30">
        <f t="shared" si="13"/>
        <v>0</v>
      </c>
      <c r="M388" s="2">
        <v>470</v>
      </c>
    </row>
    <row r="389" spans="2:13" ht="12.75">
      <c r="B389" s="208">
        <v>1700</v>
      </c>
      <c r="C389" s="1" t="s">
        <v>47</v>
      </c>
      <c r="D389" s="20" t="s">
        <v>17</v>
      </c>
      <c r="E389" s="1" t="s">
        <v>48</v>
      </c>
      <c r="F389" s="78" t="s">
        <v>245</v>
      </c>
      <c r="G389" s="35" t="s">
        <v>114</v>
      </c>
      <c r="H389" s="7">
        <f t="shared" si="14"/>
        <v>-1700</v>
      </c>
      <c r="I389" s="30">
        <f>+B389/M389</f>
        <v>3.617021276595745</v>
      </c>
      <c r="K389" t="s">
        <v>109</v>
      </c>
      <c r="L389">
        <v>9</v>
      </c>
      <c r="M389" s="2">
        <v>470</v>
      </c>
    </row>
    <row r="390" spans="2:13" ht="12.75">
      <c r="B390" s="208">
        <v>800</v>
      </c>
      <c r="C390" s="1" t="s">
        <v>47</v>
      </c>
      <c r="D390" s="20" t="s">
        <v>17</v>
      </c>
      <c r="E390" s="1" t="s">
        <v>48</v>
      </c>
      <c r="F390" s="78" t="s">
        <v>246</v>
      </c>
      <c r="G390" s="35" t="s">
        <v>244</v>
      </c>
      <c r="H390" s="7">
        <f t="shared" si="14"/>
        <v>-2500</v>
      </c>
      <c r="I390" s="30">
        <f>+B390/M390</f>
        <v>1.702127659574468</v>
      </c>
      <c r="K390" t="s">
        <v>109</v>
      </c>
      <c r="L390">
        <v>9</v>
      </c>
      <c r="M390" s="2">
        <v>470</v>
      </c>
    </row>
    <row r="391" spans="1:13" s="89" customFormat="1" ht="12.75">
      <c r="A391" s="19"/>
      <c r="B391" s="277">
        <f>SUM(B389:B390)</f>
        <v>2500</v>
      </c>
      <c r="C391" s="19"/>
      <c r="D391" s="19"/>
      <c r="E391" s="19" t="s">
        <v>48</v>
      </c>
      <c r="F391" s="90"/>
      <c r="G391" s="26"/>
      <c r="H391" s="87">
        <v>0</v>
      </c>
      <c r="I391" s="88">
        <f t="shared" si="13"/>
        <v>5.319148936170213</v>
      </c>
      <c r="M391" s="2">
        <v>470</v>
      </c>
    </row>
    <row r="392" spans="2:13" ht="12.75">
      <c r="B392" s="208"/>
      <c r="F392" s="78"/>
      <c r="H392" s="7">
        <f t="shared" si="14"/>
        <v>0</v>
      </c>
      <c r="I392" s="30">
        <f t="shared" si="13"/>
        <v>0</v>
      </c>
      <c r="M392" s="2">
        <v>470</v>
      </c>
    </row>
    <row r="393" spans="2:13" ht="12.75">
      <c r="B393" s="208"/>
      <c r="F393" s="78"/>
      <c r="H393" s="7">
        <f t="shared" si="14"/>
        <v>0</v>
      </c>
      <c r="I393" s="30">
        <f t="shared" si="13"/>
        <v>0</v>
      </c>
      <c r="M393" s="2">
        <v>470</v>
      </c>
    </row>
    <row r="394" spans="2:13" ht="12.75">
      <c r="B394" s="208"/>
      <c r="F394" s="78"/>
      <c r="H394" s="7">
        <f t="shared" si="14"/>
        <v>0</v>
      </c>
      <c r="I394" s="30">
        <f t="shared" si="13"/>
        <v>0</v>
      </c>
      <c r="M394" s="2">
        <v>470</v>
      </c>
    </row>
    <row r="395" spans="2:13" ht="12.75">
      <c r="B395" s="208"/>
      <c r="F395" s="78"/>
      <c r="H395" s="7">
        <f t="shared" si="14"/>
        <v>0</v>
      </c>
      <c r="I395" s="30">
        <f t="shared" si="13"/>
        <v>0</v>
      </c>
      <c r="M395" s="2">
        <v>470</v>
      </c>
    </row>
    <row r="396" spans="1:13" s="89" customFormat="1" ht="12.75">
      <c r="A396" s="19"/>
      <c r="B396" s="277">
        <f>+B401+B409+B420+B432+B438+B445+B451+B456</f>
        <v>84100</v>
      </c>
      <c r="C396" s="83" t="s">
        <v>247</v>
      </c>
      <c r="D396" s="84" t="s">
        <v>248</v>
      </c>
      <c r="E396" s="83" t="s">
        <v>126</v>
      </c>
      <c r="F396" s="85" t="s">
        <v>249</v>
      </c>
      <c r="G396" s="86" t="s">
        <v>83</v>
      </c>
      <c r="H396" s="87"/>
      <c r="I396" s="88">
        <f>+B396/M396</f>
        <v>178.93617021276594</v>
      </c>
      <c r="J396" s="88"/>
      <c r="K396" s="88"/>
      <c r="M396" s="2">
        <v>470</v>
      </c>
    </row>
    <row r="397" spans="2:13" ht="12.75">
      <c r="B397" s="208"/>
      <c r="F397" s="78"/>
      <c r="H397" s="7">
        <f t="shared" si="14"/>
        <v>0</v>
      </c>
      <c r="I397" s="30">
        <f t="shared" si="13"/>
        <v>0</v>
      </c>
      <c r="M397" s="2">
        <v>470</v>
      </c>
    </row>
    <row r="398" spans="2:13" ht="12.75">
      <c r="B398" s="208">
        <v>2500</v>
      </c>
      <c r="C398" s="1" t="s">
        <v>0</v>
      </c>
      <c r="D398" s="1" t="s">
        <v>28</v>
      </c>
      <c r="E398" s="1" t="s">
        <v>84</v>
      </c>
      <c r="F398" s="78" t="s">
        <v>250</v>
      </c>
      <c r="G398" s="35" t="s">
        <v>219</v>
      </c>
      <c r="H398" s="7">
        <f t="shared" si="14"/>
        <v>-2500</v>
      </c>
      <c r="I398" s="30">
        <v>5</v>
      </c>
      <c r="K398" t="s">
        <v>0</v>
      </c>
      <c r="L398">
        <v>10</v>
      </c>
      <c r="M398" s="2">
        <v>470</v>
      </c>
    </row>
    <row r="399" spans="2:13" ht="12.75">
      <c r="B399" s="208">
        <v>7500</v>
      </c>
      <c r="C399" s="20" t="s">
        <v>0</v>
      </c>
      <c r="D399" s="1" t="s">
        <v>28</v>
      </c>
      <c r="E399" s="1" t="s">
        <v>84</v>
      </c>
      <c r="F399" s="78" t="s">
        <v>251</v>
      </c>
      <c r="G399" s="35" t="s">
        <v>244</v>
      </c>
      <c r="H399" s="7">
        <f t="shared" si="14"/>
        <v>-10000</v>
      </c>
      <c r="I399" s="30">
        <v>15</v>
      </c>
      <c r="K399" t="s">
        <v>0</v>
      </c>
      <c r="L399">
        <v>10</v>
      </c>
      <c r="M399" s="2">
        <v>470</v>
      </c>
    </row>
    <row r="400" spans="2:13" ht="12.75">
      <c r="B400" s="208">
        <v>2500</v>
      </c>
      <c r="C400" s="1" t="s">
        <v>0</v>
      </c>
      <c r="D400" s="1" t="s">
        <v>28</v>
      </c>
      <c r="E400" s="1" t="s">
        <v>84</v>
      </c>
      <c r="F400" s="78" t="s">
        <v>252</v>
      </c>
      <c r="G400" s="35" t="s">
        <v>253</v>
      </c>
      <c r="H400" s="7">
        <f t="shared" si="14"/>
        <v>-12500</v>
      </c>
      <c r="I400" s="30">
        <v>5</v>
      </c>
      <c r="K400" t="s">
        <v>0</v>
      </c>
      <c r="L400">
        <v>10</v>
      </c>
      <c r="M400" s="2">
        <v>470</v>
      </c>
    </row>
    <row r="401" spans="1:13" s="89" customFormat="1" ht="12.75">
      <c r="A401" s="19"/>
      <c r="B401" s="277">
        <f>SUM(B398:B400)</f>
        <v>12500</v>
      </c>
      <c r="C401" s="19" t="s">
        <v>0</v>
      </c>
      <c r="D401" s="19"/>
      <c r="E401" s="19"/>
      <c r="F401" s="90"/>
      <c r="G401" s="26"/>
      <c r="H401" s="87">
        <v>0</v>
      </c>
      <c r="I401" s="88">
        <f aca="true" t="shared" si="15" ref="I401:I460">+B401/M401</f>
        <v>26.595744680851062</v>
      </c>
      <c r="M401" s="2">
        <v>470</v>
      </c>
    </row>
    <row r="402" spans="2:13" ht="12.75">
      <c r="B402" s="208"/>
      <c r="F402" s="78"/>
      <c r="H402" s="7">
        <f t="shared" si="14"/>
        <v>0</v>
      </c>
      <c r="I402" s="30">
        <f t="shared" si="15"/>
        <v>0</v>
      </c>
      <c r="M402" s="2">
        <v>470</v>
      </c>
    </row>
    <row r="403" spans="2:13" ht="12.75">
      <c r="B403" s="208"/>
      <c r="F403" s="78"/>
      <c r="H403" s="7">
        <f t="shared" si="14"/>
        <v>0</v>
      </c>
      <c r="I403" s="30">
        <f t="shared" si="15"/>
        <v>0</v>
      </c>
      <c r="M403" s="2">
        <v>470</v>
      </c>
    </row>
    <row r="404" spans="2:13" ht="12.75">
      <c r="B404" s="208">
        <v>1800</v>
      </c>
      <c r="C404" s="1" t="s">
        <v>254</v>
      </c>
      <c r="D404" s="20" t="s">
        <v>91</v>
      </c>
      <c r="E404" s="1" t="s">
        <v>213</v>
      </c>
      <c r="F404" s="78" t="s">
        <v>255</v>
      </c>
      <c r="G404" s="35" t="s">
        <v>219</v>
      </c>
      <c r="H404" s="7">
        <f t="shared" si="14"/>
        <v>-1800</v>
      </c>
      <c r="I404" s="30">
        <v>3.6</v>
      </c>
      <c r="K404" s="23" t="s">
        <v>84</v>
      </c>
      <c r="L404">
        <v>10</v>
      </c>
      <c r="M404" s="2">
        <v>470</v>
      </c>
    </row>
    <row r="405" spans="1:13" ht="12.75">
      <c r="A405" s="20"/>
      <c r="B405" s="276">
        <v>2000</v>
      </c>
      <c r="C405" s="20" t="s">
        <v>254</v>
      </c>
      <c r="D405" s="20" t="s">
        <v>91</v>
      </c>
      <c r="E405" s="20" t="s">
        <v>213</v>
      </c>
      <c r="F405" s="93" t="s">
        <v>256</v>
      </c>
      <c r="G405" s="39" t="s">
        <v>219</v>
      </c>
      <c r="H405" s="7">
        <f t="shared" si="14"/>
        <v>-3800</v>
      </c>
      <c r="I405" s="92">
        <v>4</v>
      </c>
      <c r="J405" s="23"/>
      <c r="K405" s="23" t="s">
        <v>84</v>
      </c>
      <c r="L405" s="23">
        <v>10</v>
      </c>
      <c r="M405" s="2">
        <v>470</v>
      </c>
    </row>
    <row r="406" spans="1:13" ht="12.75">
      <c r="A406" s="20"/>
      <c r="B406" s="276">
        <v>2000</v>
      </c>
      <c r="C406" s="20" t="s">
        <v>254</v>
      </c>
      <c r="D406" s="20" t="s">
        <v>91</v>
      </c>
      <c r="E406" s="20" t="s">
        <v>213</v>
      </c>
      <c r="F406" s="93" t="s">
        <v>256</v>
      </c>
      <c r="G406" s="39" t="s">
        <v>244</v>
      </c>
      <c r="H406" s="7">
        <f t="shared" si="14"/>
        <v>-5800</v>
      </c>
      <c r="I406" s="92">
        <v>4</v>
      </c>
      <c r="J406" s="23"/>
      <c r="K406" s="23" t="s">
        <v>84</v>
      </c>
      <c r="L406" s="23">
        <v>10</v>
      </c>
      <c r="M406" s="2">
        <v>470</v>
      </c>
    </row>
    <row r="407" spans="2:13" ht="12.75">
      <c r="B407" s="208">
        <v>900</v>
      </c>
      <c r="C407" s="1" t="s">
        <v>257</v>
      </c>
      <c r="D407" s="20" t="s">
        <v>91</v>
      </c>
      <c r="E407" s="1" t="s">
        <v>213</v>
      </c>
      <c r="F407" s="78" t="s">
        <v>255</v>
      </c>
      <c r="G407" s="35" t="s">
        <v>244</v>
      </c>
      <c r="H407" s="7">
        <f t="shared" si="14"/>
        <v>-6700</v>
      </c>
      <c r="I407" s="30">
        <v>1.8</v>
      </c>
      <c r="K407" s="23" t="s">
        <v>84</v>
      </c>
      <c r="L407">
        <v>10</v>
      </c>
      <c r="M407" s="2">
        <v>470</v>
      </c>
    </row>
    <row r="408" spans="1:13" ht="12.75">
      <c r="A408" s="20"/>
      <c r="B408" s="276">
        <v>2000</v>
      </c>
      <c r="C408" s="20" t="s">
        <v>254</v>
      </c>
      <c r="D408" s="20" t="s">
        <v>91</v>
      </c>
      <c r="E408" s="20" t="s">
        <v>213</v>
      </c>
      <c r="F408" s="93" t="s">
        <v>256</v>
      </c>
      <c r="G408" s="39" t="s">
        <v>253</v>
      </c>
      <c r="H408" s="7">
        <f t="shared" si="14"/>
        <v>-8700</v>
      </c>
      <c r="I408" s="92">
        <v>4</v>
      </c>
      <c r="J408" s="23"/>
      <c r="K408" s="23" t="s">
        <v>84</v>
      </c>
      <c r="L408" s="23">
        <v>10</v>
      </c>
      <c r="M408" s="2">
        <v>470</v>
      </c>
    </row>
    <row r="409" spans="1:13" s="89" customFormat="1" ht="12.75">
      <c r="A409" s="19"/>
      <c r="B409" s="277">
        <f>SUM(B404:B408)</f>
        <v>8700</v>
      </c>
      <c r="C409" s="19" t="s">
        <v>258</v>
      </c>
      <c r="D409" s="19"/>
      <c r="E409" s="19"/>
      <c r="F409" s="90"/>
      <c r="G409" s="26"/>
      <c r="H409" s="87">
        <v>0</v>
      </c>
      <c r="I409" s="88">
        <f t="shared" si="15"/>
        <v>18.51063829787234</v>
      </c>
      <c r="M409" s="2">
        <v>470</v>
      </c>
    </row>
    <row r="410" spans="2:13" ht="12.75">
      <c r="B410" s="208"/>
      <c r="F410" s="78"/>
      <c r="H410" s="7">
        <f t="shared" si="14"/>
        <v>0</v>
      </c>
      <c r="I410" s="30">
        <f t="shared" si="15"/>
        <v>0</v>
      </c>
      <c r="M410" s="2">
        <v>470</v>
      </c>
    </row>
    <row r="411" spans="2:13" ht="12.75">
      <c r="B411" s="208"/>
      <c r="F411" s="78"/>
      <c r="H411" s="7">
        <f>H410-B411</f>
        <v>0</v>
      </c>
      <c r="I411" s="30">
        <f t="shared" si="15"/>
        <v>0</v>
      </c>
      <c r="M411" s="2">
        <v>470</v>
      </c>
    </row>
    <row r="412" spans="2:13" ht="12.75">
      <c r="B412" s="208">
        <v>4500</v>
      </c>
      <c r="C412" s="1" t="s">
        <v>259</v>
      </c>
      <c r="D412" s="20" t="s">
        <v>91</v>
      </c>
      <c r="E412" s="1" t="s">
        <v>92</v>
      </c>
      <c r="F412" s="78" t="s">
        <v>260</v>
      </c>
      <c r="G412" s="35" t="s">
        <v>219</v>
      </c>
      <c r="H412" s="7">
        <f aca="true" t="shared" si="16" ref="H412:H419">H411-B412</f>
        <v>-4500</v>
      </c>
      <c r="I412" s="30">
        <f t="shared" si="15"/>
        <v>9.574468085106384</v>
      </c>
      <c r="K412" s="23" t="s">
        <v>84</v>
      </c>
      <c r="L412">
        <v>10</v>
      </c>
      <c r="M412" s="2">
        <v>470</v>
      </c>
    </row>
    <row r="413" spans="2:13" ht="12.75">
      <c r="B413" s="208">
        <v>800</v>
      </c>
      <c r="C413" s="1" t="s">
        <v>261</v>
      </c>
      <c r="D413" s="20" t="s">
        <v>91</v>
      </c>
      <c r="E413" s="1" t="s">
        <v>92</v>
      </c>
      <c r="F413" s="78" t="s">
        <v>262</v>
      </c>
      <c r="G413" s="35" t="s">
        <v>244</v>
      </c>
      <c r="H413" s="7">
        <f t="shared" si="16"/>
        <v>-5300</v>
      </c>
      <c r="I413" s="30">
        <f t="shared" si="15"/>
        <v>1.702127659574468</v>
      </c>
      <c r="K413" s="23" t="s">
        <v>84</v>
      </c>
      <c r="L413">
        <v>10</v>
      </c>
      <c r="M413" s="2">
        <v>470</v>
      </c>
    </row>
    <row r="414" spans="2:13" ht="12.75">
      <c r="B414" s="208">
        <v>1000</v>
      </c>
      <c r="C414" s="1" t="s">
        <v>263</v>
      </c>
      <c r="D414" s="20" t="s">
        <v>91</v>
      </c>
      <c r="E414" s="1" t="s">
        <v>92</v>
      </c>
      <c r="F414" s="78" t="s">
        <v>255</v>
      </c>
      <c r="G414" s="35" t="s">
        <v>244</v>
      </c>
      <c r="H414" s="7">
        <f t="shared" si="16"/>
        <v>-6300</v>
      </c>
      <c r="I414" s="30">
        <f t="shared" si="15"/>
        <v>2.127659574468085</v>
      </c>
      <c r="K414" s="23" t="s">
        <v>84</v>
      </c>
      <c r="L414">
        <v>10</v>
      </c>
      <c r="M414" s="2">
        <v>470</v>
      </c>
    </row>
    <row r="415" spans="2:13" ht="12.75">
      <c r="B415" s="208">
        <v>2000</v>
      </c>
      <c r="C415" s="1" t="s">
        <v>264</v>
      </c>
      <c r="D415" s="20" t="s">
        <v>91</v>
      </c>
      <c r="E415" s="1" t="s">
        <v>92</v>
      </c>
      <c r="F415" s="78" t="s">
        <v>255</v>
      </c>
      <c r="G415" s="35" t="s">
        <v>244</v>
      </c>
      <c r="H415" s="7">
        <f t="shared" si="16"/>
        <v>-8300</v>
      </c>
      <c r="I415" s="30">
        <f t="shared" si="15"/>
        <v>4.25531914893617</v>
      </c>
      <c r="K415" s="23" t="s">
        <v>84</v>
      </c>
      <c r="L415">
        <v>10</v>
      </c>
      <c r="M415" s="2">
        <v>470</v>
      </c>
    </row>
    <row r="416" spans="2:13" ht="12.75">
      <c r="B416" s="208">
        <v>600</v>
      </c>
      <c r="C416" s="1" t="s">
        <v>265</v>
      </c>
      <c r="D416" s="20" t="s">
        <v>91</v>
      </c>
      <c r="E416" s="1" t="s">
        <v>92</v>
      </c>
      <c r="F416" s="78" t="s">
        <v>255</v>
      </c>
      <c r="G416" s="35" t="s">
        <v>253</v>
      </c>
      <c r="H416" s="7">
        <f t="shared" si="16"/>
        <v>-8900</v>
      </c>
      <c r="I416" s="30">
        <v>1.2</v>
      </c>
      <c r="K416" s="23" t="s">
        <v>84</v>
      </c>
      <c r="L416">
        <v>10</v>
      </c>
      <c r="M416" s="2">
        <v>470</v>
      </c>
    </row>
    <row r="417" spans="2:13" ht="12.75">
      <c r="B417" s="208">
        <v>1000</v>
      </c>
      <c r="C417" s="1" t="s">
        <v>266</v>
      </c>
      <c r="D417" s="20" t="s">
        <v>91</v>
      </c>
      <c r="E417" s="1" t="s">
        <v>92</v>
      </c>
      <c r="F417" s="78" t="s">
        <v>255</v>
      </c>
      <c r="G417" s="35" t="s">
        <v>253</v>
      </c>
      <c r="H417" s="7">
        <f t="shared" si="16"/>
        <v>-9900</v>
      </c>
      <c r="I417" s="30">
        <v>2</v>
      </c>
      <c r="K417" s="23" t="s">
        <v>84</v>
      </c>
      <c r="L417">
        <v>10</v>
      </c>
      <c r="M417" s="2">
        <v>470</v>
      </c>
    </row>
    <row r="418" spans="2:13" ht="12.75">
      <c r="B418" s="208">
        <v>1000</v>
      </c>
      <c r="C418" s="1" t="s">
        <v>267</v>
      </c>
      <c r="D418" s="20" t="s">
        <v>91</v>
      </c>
      <c r="E418" s="1" t="s">
        <v>92</v>
      </c>
      <c r="F418" s="78" t="s">
        <v>255</v>
      </c>
      <c r="G418" s="35" t="s">
        <v>253</v>
      </c>
      <c r="H418" s="7">
        <f t="shared" si="16"/>
        <v>-10900</v>
      </c>
      <c r="I418" s="30">
        <v>2</v>
      </c>
      <c r="K418" s="23" t="s">
        <v>84</v>
      </c>
      <c r="L418">
        <v>10</v>
      </c>
      <c r="M418" s="2">
        <v>470</v>
      </c>
    </row>
    <row r="419" spans="2:13" ht="12.75">
      <c r="B419" s="208">
        <v>5000</v>
      </c>
      <c r="C419" s="1" t="s">
        <v>268</v>
      </c>
      <c r="D419" s="20" t="s">
        <v>91</v>
      </c>
      <c r="E419" s="1" t="s">
        <v>92</v>
      </c>
      <c r="F419" s="78" t="s">
        <v>269</v>
      </c>
      <c r="G419" s="35" t="s">
        <v>270</v>
      </c>
      <c r="H419" s="7">
        <f t="shared" si="16"/>
        <v>-15900</v>
      </c>
      <c r="I419" s="30">
        <f>+B419/M419</f>
        <v>10.638297872340425</v>
      </c>
      <c r="K419" s="23" t="s">
        <v>84</v>
      </c>
      <c r="L419">
        <v>10</v>
      </c>
      <c r="M419" s="2">
        <v>470</v>
      </c>
    </row>
    <row r="420" spans="1:13" s="89" customFormat="1" ht="12.75">
      <c r="A420" s="19"/>
      <c r="B420" s="277">
        <f>SUM(B412:B419)</f>
        <v>15900</v>
      </c>
      <c r="C420" s="19"/>
      <c r="D420" s="19"/>
      <c r="E420" s="19"/>
      <c r="F420" s="90"/>
      <c r="G420" s="26"/>
      <c r="H420" s="87">
        <v>0</v>
      </c>
      <c r="I420" s="88">
        <f t="shared" si="15"/>
        <v>33.829787234042556</v>
      </c>
      <c r="M420" s="2">
        <v>470</v>
      </c>
    </row>
    <row r="421" spans="2:13" ht="12.75">
      <c r="B421" s="208"/>
      <c r="F421" s="78"/>
      <c r="H421" s="7">
        <f aca="true" t="shared" si="17" ref="H421:H471">H420-B421</f>
        <v>0</v>
      </c>
      <c r="I421" s="30">
        <f t="shared" si="15"/>
        <v>0</v>
      </c>
      <c r="M421" s="2">
        <v>470</v>
      </c>
    </row>
    <row r="422" spans="2:13" ht="12.75">
      <c r="B422" s="208"/>
      <c r="F422" s="78"/>
      <c r="H422" s="7">
        <f t="shared" si="17"/>
        <v>0</v>
      </c>
      <c r="I422" s="30">
        <f t="shared" si="15"/>
        <v>0</v>
      </c>
      <c r="M422" s="2">
        <v>470</v>
      </c>
    </row>
    <row r="423" spans="2:13" ht="12.75">
      <c r="B423" s="208">
        <v>1800</v>
      </c>
      <c r="C423" s="1" t="s">
        <v>47</v>
      </c>
      <c r="D423" s="20" t="s">
        <v>91</v>
      </c>
      <c r="E423" s="1" t="s">
        <v>98</v>
      </c>
      <c r="F423" s="78" t="s">
        <v>255</v>
      </c>
      <c r="G423" s="35" t="s">
        <v>219</v>
      </c>
      <c r="H423" s="7">
        <f t="shared" si="17"/>
        <v>-1800</v>
      </c>
      <c r="I423" s="30">
        <v>3.6</v>
      </c>
      <c r="K423" s="23" t="s">
        <v>84</v>
      </c>
      <c r="L423">
        <v>10</v>
      </c>
      <c r="M423" s="2">
        <v>470</v>
      </c>
    </row>
    <row r="424" spans="2:13" ht="12.75">
      <c r="B424" s="208">
        <v>1000</v>
      </c>
      <c r="C424" s="1" t="s">
        <v>47</v>
      </c>
      <c r="D424" s="20" t="s">
        <v>91</v>
      </c>
      <c r="E424" s="1" t="s">
        <v>98</v>
      </c>
      <c r="F424" s="78" t="s">
        <v>271</v>
      </c>
      <c r="G424" s="35" t="s">
        <v>219</v>
      </c>
      <c r="H424" s="7">
        <f t="shared" si="17"/>
        <v>-2800</v>
      </c>
      <c r="I424" s="30">
        <v>2</v>
      </c>
      <c r="K424" s="23" t="s">
        <v>84</v>
      </c>
      <c r="L424">
        <v>10</v>
      </c>
      <c r="M424" s="2">
        <v>470</v>
      </c>
    </row>
    <row r="425" spans="2:13" ht="12.75">
      <c r="B425" s="208">
        <v>1000</v>
      </c>
      <c r="C425" s="1" t="s">
        <v>47</v>
      </c>
      <c r="D425" s="20" t="s">
        <v>91</v>
      </c>
      <c r="E425" s="1" t="s">
        <v>98</v>
      </c>
      <c r="F425" s="78" t="s">
        <v>271</v>
      </c>
      <c r="G425" s="35" t="s">
        <v>244</v>
      </c>
      <c r="H425" s="7">
        <f t="shared" si="17"/>
        <v>-3800</v>
      </c>
      <c r="I425" s="30">
        <v>2</v>
      </c>
      <c r="K425" s="23" t="s">
        <v>84</v>
      </c>
      <c r="L425">
        <v>10</v>
      </c>
      <c r="M425" s="2">
        <v>470</v>
      </c>
    </row>
    <row r="426" spans="2:13" ht="12.75">
      <c r="B426" s="208">
        <v>1700</v>
      </c>
      <c r="C426" s="1" t="s">
        <v>47</v>
      </c>
      <c r="D426" s="20" t="s">
        <v>91</v>
      </c>
      <c r="E426" s="1" t="s">
        <v>98</v>
      </c>
      <c r="F426" s="78" t="s">
        <v>255</v>
      </c>
      <c r="G426" s="35" t="s">
        <v>244</v>
      </c>
      <c r="H426" s="7">
        <f t="shared" si="17"/>
        <v>-5500</v>
      </c>
      <c r="I426" s="30">
        <v>3.4</v>
      </c>
      <c r="K426" s="23" t="s">
        <v>84</v>
      </c>
      <c r="L426">
        <v>10</v>
      </c>
      <c r="M426" s="2">
        <v>470</v>
      </c>
    </row>
    <row r="427" spans="2:13" ht="12.75">
      <c r="B427" s="208">
        <v>2000</v>
      </c>
      <c r="C427" s="1" t="s">
        <v>47</v>
      </c>
      <c r="D427" s="20" t="s">
        <v>91</v>
      </c>
      <c r="E427" s="1" t="s">
        <v>98</v>
      </c>
      <c r="F427" s="78" t="s">
        <v>255</v>
      </c>
      <c r="G427" s="35" t="s">
        <v>244</v>
      </c>
      <c r="H427" s="7">
        <f t="shared" si="17"/>
        <v>-7500</v>
      </c>
      <c r="I427" s="30">
        <v>4</v>
      </c>
      <c r="K427" s="23" t="s">
        <v>84</v>
      </c>
      <c r="L427">
        <v>10</v>
      </c>
      <c r="M427" s="2">
        <v>470</v>
      </c>
    </row>
    <row r="428" spans="2:13" ht="12.75">
      <c r="B428" s="208">
        <v>2000</v>
      </c>
      <c r="C428" s="1" t="s">
        <v>47</v>
      </c>
      <c r="D428" s="20" t="s">
        <v>91</v>
      </c>
      <c r="E428" s="1" t="s">
        <v>98</v>
      </c>
      <c r="F428" s="78" t="s">
        <v>255</v>
      </c>
      <c r="G428" s="35" t="s">
        <v>244</v>
      </c>
      <c r="H428" s="7">
        <f t="shared" si="17"/>
        <v>-9500</v>
      </c>
      <c r="I428" s="30">
        <v>4</v>
      </c>
      <c r="K428" s="23" t="s">
        <v>84</v>
      </c>
      <c r="L428">
        <v>10</v>
      </c>
      <c r="M428" s="2">
        <v>470</v>
      </c>
    </row>
    <row r="429" spans="2:13" ht="12.75">
      <c r="B429" s="208">
        <v>1000</v>
      </c>
      <c r="C429" s="1" t="s">
        <v>47</v>
      </c>
      <c r="D429" s="20" t="s">
        <v>91</v>
      </c>
      <c r="E429" s="1" t="s">
        <v>98</v>
      </c>
      <c r="F429" s="78" t="s">
        <v>271</v>
      </c>
      <c r="G429" s="35" t="s">
        <v>253</v>
      </c>
      <c r="H429" s="7">
        <f t="shared" si="17"/>
        <v>-10500</v>
      </c>
      <c r="I429" s="30">
        <v>2</v>
      </c>
      <c r="K429" s="23" t="s">
        <v>84</v>
      </c>
      <c r="L429">
        <v>10</v>
      </c>
      <c r="M429" s="2">
        <v>470</v>
      </c>
    </row>
    <row r="430" spans="2:13" ht="12.75">
      <c r="B430" s="208">
        <v>1800</v>
      </c>
      <c r="C430" s="1" t="s">
        <v>47</v>
      </c>
      <c r="D430" s="20" t="s">
        <v>91</v>
      </c>
      <c r="E430" s="1" t="s">
        <v>98</v>
      </c>
      <c r="F430" s="78" t="s">
        <v>255</v>
      </c>
      <c r="G430" s="35" t="s">
        <v>253</v>
      </c>
      <c r="H430" s="7">
        <f t="shared" si="17"/>
        <v>-12300</v>
      </c>
      <c r="I430" s="30">
        <v>3.6</v>
      </c>
      <c r="K430" s="23" t="s">
        <v>84</v>
      </c>
      <c r="L430">
        <v>10</v>
      </c>
      <c r="M430" s="2">
        <v>470</v>
      </c>
    </row>
    <row r="431" spans="2:13" ht="12.75">
      <c r="B431" s="208">
        <v>1400</v>
      </c>
      <c r="C431" s="1" t="s">
        <v>47</v>
      </c>
      <c r="D431" s="20" t="s">
        <v>91</v>
      </c>
      <c r="E431" s="1" t="s">
        <v>98</v>
      </c>
      <c r="F431" s="78" t="s">
        <v>255</v>
      </c>
      <c r="G431" s="35" t="s">
        <v>270</v>
      </c>
      <c r="H431" s="7">
        <f t="shared" si="17"/>
        <v>-13700</v>
      </c>
      <c r="I431" s="30">
        <v>2.8</v>
      </c>
      <c r="K431" s="23" t="s">
        <v>84</v>
      </c>
      <c r="L431">
        <v>10</v>
      </c>
      <c r="M431" s="2">
        <v>470</v>
      </c>
    </row>
    <row r="432" spans="1:13" s="89" customFormat="1" ht="12.75">
      <c r="A432" s="19"/>
      <c r="B432" s="277">
        <f>SUM(B423:B431)</f>
        <v>13700</v>
      </c>
      <c r="C432" s="19"/>
      <c r="D432" s="19"/>
      <c r="E432" s="19"/>
      <c r="F432" s="90"/>
      <c r="G432" s="26"/>
      <c r="H432" s="87">
        <v>0</v>
      </c>
      <c r="I432" s="88">
        <f t="shared" si="15"/>
        <v>29.148936170212767</v>
      </c>
      <c r="M432" s="2">
        <v>470</v>
      </c>
    </row>
    <row r="433" spans="2:13" ht="12.75">
      <c r="B433" s="208"/>
      <c r="F433" s="78"/>
      <c r="H433" s="7">
        <f t="shared" si="17"/>
        <v>0</v>
      </c>
      <c r="I433" s="30">
        <f t="shared" si="15"/>
        <v>0</v>
      </c>
      <c r="M433" s="2">
        <v>470</v>
      </c>
    </row>
    <row r="434" spans="2:13" ht="12.75">
      <c r="B434" s="208"/>
      <c r="F434" s="78"/>
      <c r="H434" s="7">
        <f t="shared" si="17"/>
        <v>0</v>
      </c>
      <c r="I434" s="30">
        <f t="shared" si="15"/>
        <v>0</v>
      </c>
      <c r="M434" s="2">
        <v>470</v>
      </c>
    </row>
    <row r="435" spans="2:13" ht="12.75">
      <c r="B435" s="208">
        <v>5000</v>
      </c>
      <c r="C435" s="1" t="s">
        <v>49</v>
      </c>
      <c r="D435" s="20" t="s">
        <v>91</v>
      </c>
      <c r="E435" s="1" t="s">
        <v>92</v>
      </c>
      <c r="F435" s="78" t="s">
        <v>272</v>
      </c>
      <c r="G435" s="35" t="s">
        <v>273</v>
      </c>
      <c r="H435" s="7">
        <f t="shared" si="17"/>
        <v>-5000</v>
      </c>
      <c r="I435" s="30">
        <v>10</v>
      </c>
      <c r="K435" s="23" t="s">
        <v>84</v>
      </c>
      <c r="L435">
        <v>10</v>
      </c>
      <c r="M435" s="2">
        <v>470</v>
      </c>
    </row>
    <row r="436" spans="2:13" ht="12.75">
      <c r="B436" s="208">
        <v>5000</v>
      </c>
      <c r="C436" s="1" t="s">
        <v>49</v>
      </c>
      <c r="D436" s="20" t="s">
        <v>91</v>
      </c>
      <c r="E436" s="1" t="s">
        <v>92</v>
      </c>
      <c r="F436" s="78" t="s">
        <v>272</v>
      </c>
      <c r="G436" s="35" t="s">
        <v>274</v>
      </c>
      <c r="H436" s="7">
        <f t="shared" si="17"/>
        <v>-10000</v>
      </c>
      <c r="I436" s="30">
        <v>10</v>
      </c>
      <c r="K436" s="23" t="s">
        <v>84</v>
      </c>
      <c r="L436">
        <v>10</v>
      </c>
      <c r="M436" s="2">
        <v>470</v>
      </c>
    </row>
    <row r="437" spans="2:13" ht="12.75">
      <c r="B437" s="208">
        <v>5000</v>
      </c>
      <c r="C437" s="1" t="s">
        <v>49</v>
      </c>
      <c r="D437" s="20" t="s">
        <v>91</v>
      </c>
      <c r="E437" s="1" t="s">
        <v>92</v>
      </c>
      <c r="F437" s="78" t="s">
        <v>275</v>
      </c>
      <c r="G437" s="35" t="s">
        <v>276</v>
      </c>
      <c r="H437" s="7">
        <f t="shared" si="17"/>
        <v>-15000</v>
      </c>
      <c r="I437" s="30">
        <v>10</v>
      </c>
      <c r="K437" s="23" t="s">
        <v>84</v>
      </c>
      <c r="L437">
        <v>10</v>
      </c>
      <c r="M437" s="2">
        <v>470</v>
      </c>
    </row>
    <row r="438" spans="1:13" s="89" customFormat="1" ht="12.75">
      <c r="A438" s="19"/>
      <c r="B438" s="277">
        <f>SUM(B435:B437)</f>
        <v>15000</v>
      </c>
      <c r="C438" s="19" t="s">
        <v>49</v>
      </c>
      <c r="D438" s="19"/>
      <c r="E438" s="19"/>
      <c r="F438" s="90"/>
      <c r="G438" s="26"/>
      <c r="H438" s="87">
        <v>0</v>
      </c>
      <c r="I438" s="88">
        <f t="shared" si="15"/>
        <v>31.914893617021278</v>
      </c>
      <c r="M438" s="2">
        <v>470</v>
      </c>
    </row>
    <row r="439" spans="2:13" ht="12.75">
      <c r="B439" s="208"/>
      <c r="F439" s="78"/>
      <c r="H439" s="7">
        <f t="shared" si="17"/>
        <v>0</v>
      </c>
      <c r="I439" s="30">
        <f t="shared" si="15"/>
        <v>0</v>
      </c>
      <c r="M439" s="2">
        <v>470</v>
      </c>
    </row>
    <row r="440" spans="2:13" ht="12.75">
      <c r="B440" s="208"/>
      <c r="F440" s="78"/>
      <c r="H440" s="7">
        <f t="shared" si="17"/>
        <v>0</v>
      </c>
      <c r="I440" s="30">
        <f t="shared" si="15"/>
        <v>0</v>
      </c>
      <c r="M440" s="2">
        <v>470</v>
      </c>
    </row>
    <row r="441" spans="2:13" ht="12.75">
      <c r="B441" s="208">
        <v>2000</v>
      </c>
      <c r="C441" s="1" t="s">
        <v>51</v>
      </c>
      <c r="D441" s="20" t="s">
        <v>91</v>
      </c>
      <c r="E441" s="1" t="s">
        <v>92</v>
      </c>
      <c r="F441" s="78" t="s">
        <v>255</v>
      </c>
      <c r="G441" s="35" t="s">
        <v>219</v>
      </c>
      <c r="H441" s="7">
        <f t="shared" si="17"/>
        <v>-2000</v>
      </c>
      <c r="I441" s="30">
        <v>4</v>
      </c>
      <c r="K441" s="23" t="s">
        <v>84</v>
      </c>
      <c r="L441">
        <v>10</v>
      </c>
      <c r="M441" s="2">
        <v>470</v>
      </c>
    </row>
    <row r="442" spans="2:13" ht="12.75">
      <c r="B442" s="208">
        <v>2000</v>
      </c>
      <c r="C442" s="1" t="s">
        <v>51</v>
      </c>
      <c r="D442" s="20" t="s">
        <v>91</v>
      </c>
      <c r="E442" s="1" t="s">
        <v>92</v>
      </c>
      <c r="F442" s="78" t="s">
        <v>255</v>
      </c>
      <c r="G442" s="35" t="s">
        <v>244</v>
      </c>
      <c r="H442" s="7">
        <f t="shared" si="17"/>
        <v>-4000</v>
      </c>
      <c r="I442" s="30">
        <v>4</v>
      </c>
      <c r="K442" s="23" t="s">
        <v>84</v>
      </c>
      <c r="L442">
        <v>10</v>
      </c>
      <c r="M442" s="2">
        <v>470</v>
      </c>
    </row>
    <row r="443" spans="2:13" ht="12.75">
      <c r="B443" s="208">
        <v>2000</v>
      </c>
      <c r="C443" s="1" t="s">
        <v>51</v>
      </c>
      <c r="D443" s="20" t="s">
        <v>91</v>
      </c>
      <c r="E443" s="1" t="s">
        <v>92</v>
      </c>
      <c r="F443" s="78" t="s">
        <v>255</v>
      </c>
      <c r="G443" s="35" t="s">
        <v>253</v>
      </c>
      <c r="H443" s="7">
        <f t="shared" si="17"/>
        <v>-6000</v>
      </c>
      <c r="I443" s="30">
        <v>4</v>
      </c>
      <c r="K443" s="23" t="s">
        <v>84</v>
      </c>
      <c r="L443">
        <v>10</v>
      </c>
      <c r="M443" s="2">
        <v>470</v>
      </c>
    </row>
    <row r="444" spans="2:13" ht="12.75">
      <c r="B444" s="208">
        <v>2000</v>
      </c>
      <c r="C444" s="1" t="s">
        <v>51</v>
      </c>
      <c r="D444" s="20" t="s">
        <v>91</v>
      </c>
      <c r="E444" s="1" t="s">
        <v>92</v>
      </c>
      <c r="F444" s="78" t="s">
        <v>255</v>
      </c>
      <c r="G444" s="35" t="s">
        <v>270</v>
      </c>
      <c r="H444" s="7">
        <f t="shared" si="17"/>
        <v>-8000</v>
      </c>
      <c r="I444" s="30">
        <v>4</v>
      </c>
      <c r="K444" s="23" t="s">
        <v>84</v>
      </c>
      <c r="L444">
        <v>10</v>
      </c>
      <c r="M444" s="2">
        <v>470</v>
      </c>
    </row>
    <row r="445" spans="1:13" s="89" customFormat="1" ht="12.75">
      <c r="A445" s="19"/>
      <c r="B445" s="277">
        <f>SUM(B441:B444)</f>
        <v>8000</v>
      </c>
      <c r="C445" s="19" t="s">
        <v>51</v>
      </c>
      <c r="D445" s="19"/>
      <c r="E445" s="19"/>
      <c r="F445" s="90"/>
      <c r="G445" s="26"/>
      <c r="H445" s="87">
        <v>0</v>
      </c>
      <c r="I445" s="88">
        <f t="shared" si="15"/>
        <v>17.02127659574468</v>
      </c>
      <c r="M445" s="2">
        <v>470</v>
      </c>
    </row>
    <row r="446" spans="2:13" ht="12.75">
      <c r="B446" s="208"/>
      <c r="F446" s="78"/>
      <c r="H446" s="7">
        <f t="shared" si="17"/>
        <v>0</v>
      </c>
      <c r="I446" s="30">
        <f t="shared" si="15"/>
        <v>0</v>
      </c>
      <c r="M446" s="2">
        <v>470</v>
      </c>
    </row>
    <row r="447" spans="2:13" ht="12.75">
      <c r="B447" s="208"/>
      <c r="F447" s="78"/>
      <c r="H447" s="7">
        <f t="shared" si="17"/>
        <v>0</v>
      </c>
      <c r="I447" s="30">
        <f t="shared" si="15"/>
        <v>0</v>
      </c>
      <c r="M447" s="2">
        <v>470</v>
      </c>
    </row>
    <row r="448" spans="2:13" ht="12.75">
      <c r="B448" s="208">
        <v>1200</v>
      </c>
      <c r="C448" s="1" t="s">
        <v>104</v>
      </c>
      <c r="D448" s="20" t="s">
        <v>91</v>
      </c>
      <c r="E448" s="1" t="s">
        <v>105</v>
      </c>
      <c r="F448" s="78" t="s">
        <v>255</v>
      </c>
      <c r="G448" s="35" t="s">
        <v>244</v>
      </c>
      <c r="H448" s="7">
        <f t="shared" si="17"/>
        <v>-1200</v>
      </c>
      <c r="I448" s="30">
        <v>2.4</v>
      </c>
      <c r="K448" s="23" t="s">
        <v>84</v>
      </c>
      <c r="L448">
        <v>10</v>
      </c>
      <c r="M448" s="2">
        <v>470</v>
      </c>
    </row>
    <row r="449" spans="2:13" ht="12.75">
      <c r="B449" s="208">
        <v>900</v>
      </c>
      <c r="C449" s="1" t="s">
        <v>104</v>
      </c>
      <c r="D449" s="20" t="s">
        <v>91</v>
      </c>
      <c r="E449" s="1" t="s">
        <v>105</v>
      </c>
      <c r="F449" s="78" t="s">
        <v>255</v>
      </c>
      <c r="G449" s="35" t="s">
        <v>244</v>
      </c>
      <c r="H449" s="7">
        <f t="shared" si="17"/>
        <v>-2100</v>
      </c>
      <c r="I449" s="30">
        <v>1.8</v>
      </c>
      <c r="K449" s="23" t="s">
        <v>84</v>
      </c>
      <c r="L449">
        <v>10</v>
      </c>
      <c r="M449" s="2">
        <v>470</v>
      </c>
    </row>
    <row r="450" spans="2:13" ht="12.75">
      <c r="B450" s="208">
        <v>1200</v>
      </c>
      <c r="C450" s="1" t="s">
        <v>104</v>
      </c>
      <c r="D450" s="20" t="s">
        <v>91</v>
      </c>
      <c r="E450" s="1" t="s">
        <v>105</v>
      </c>
      <c r="F450" s="78" t="s">
        <v>255</v>
      </c>
      <c r="G450" s="35" t="s">
        <v>253</v>
      </c>
      <c r="H450" s="7">
        <f t="shared" si="17"/>
        <v>-3300</v>
      </c>
      <c r="I450" s="30">
        <v>2.4</v>
      </c>
      <c r="K450" s="23" t="s">
        <v>84</v>
      </c>
      <c r="L450">
        <v>10</v>
      </c>
      <c r="M450" s="2">
        <v>470</v>
      </c>
    </row>
    <row r="451" spans="1:13" s="89" customFormat="1" ht="12.75">
      <c r="A451" s="19"/>
      <c r="B451" s="277">
        <f>SUM(B448:B450)</f>
        <v>3300</v>
      </c>
      <c r="C451" s="19"/>
      <c r="D451" s="19"/>
      <c r="E451" s="19" t="s">
        <v>105</v>
      </c>
      <c r="F451" s="90"/>
      <c r="G451" s="26"/>
      <c r="H451" s="87">
        <v>0</v>
      </c>
      <c r="I451" s="88">
        <f t="shared" si="15"/>
        <v>7.0212765957446805</v>
      </c>
      <c r="M451" s="2">
        <v>470</v>
      </c>
    </row>
    <row r="452" spans="2:13" ht="12.75">
      <c r="B452" s="208"/>
      <c r="F452" s="78"/>
      <c r="H452" s="7">
        <f t="shared" si="17"/>
        <v>0</v>
      </c>
      <c r="I452" s="30">
        <f t="shared" si="15"/>
        <v>0</v>
      </c>
      <c r="M452" s="2">
        <v>470</v>
      </c>
    </row>
    <row r="453" spans="2:13" ht="12.75">
      <c r="B453" s="208"/>
      <c r="F453" s="78"/>
      <c r="H453" s="7">
        <f t="shared" si="17"/>
        <v>0</v>
      </c>
      <c r="I453" s="30">
        <f t="shared" si="15"/>
        <v>0</v>
      </c>
      <c r="M453" s="2">
        <v>470</v>
      </c>
    </row>
    <row r="454" spans="2:13" ht="12.75">
      <c r="B454" s="208">
        <v>5000</v>
      </c>
      <c r="C454" s="1" t="s">
        <v>237</v>
      </c>
      <c r="D454" s="20" t="s">
        <v>91</v>
      </c>
      <c r="E454" s="1" t="s">
        <v>277</v>
      </c>
      <c r="F454" s="78" t="s">
        <v>278</v>
      </c>
      <c r="G454" s="35" t="s">
        <v>244</v>
      </c>
      <c r="H454" s="7">
        <f t="shared" si="17"/>
        <v>-5000</v>
      </c>
      <c r="I454" s="30">
        <v>10</v>
      </c>
      <c r="K454" s="23" t="s">
        <v>84</v>
      </c>
      <c r="L454">
        <v>10</v>
      </c>
      <c r="M454" s="2">
        <v>470</v>
      </c>
    </row>
    <row r="455" spans="2:13" ht="12.75">
      <c r="B455" s="208">
        <v>2000</v>
      </c>
      <c r="C455" s="1" t="s">
        <v>237</v>
      </c>
      <c r="D455" s="20" t="s">
        <v>91</v>
      </c>
      <c r="E455" s="1" t="s">
        <v>277</v>
      </c>
      <c r="F455" s="78" t="s">
        <v>255</v>
      </c>
      <c r="G455" s="35" t="s">
        <v>253</v>
      </c>
      <c r="H455" s="7">
        <f t="shared" si="17"/>
        <v>-7000</v>
      </c>
      <c r="I455" s="30">
        <v>4</v>
      </c>
      <c r="K455" s="23" t="s">
        <v>84</v>
      </c>
      <c r="L455">
        <v>10</v>
      </c>
      <c r="M455" s="2">
        <v>470</v>
      </c>
    </row>
    <row r="456" spans="1:13" s="89" customFormat="1" ht="12.75">
      <c r="A456" s="19"/>
      <c r="B456" s="277">
        <f>SUM(B454:B455)</f>
        <v>7000</v>
      </c>
      <c r="C456" s="19"/>
      <c r="D456" s="19"/>
      <c r="E456" s="19" t="s">
        <v>277</v>
      </c>
      <c r="F456" s="90"/>
      <c r="G456" s="26"/>
      <c r="H456" s="87">
        <v>0</v>
      </c>
      <c r="I456" s="88">
        <f t="shared" si="15"/>
        <v>14.893617021276595</v>
      </c>
      <c r="M456" s="2">
        <v>470</v>
      </c>
    </row>
    <row r="457" spans="2:13" ht="12.75">
      <c r="B457" s="208"/>
      <c r="F457" s="78"/>
      <c r="H457" s="7">
        <f t="shared" si="17"/>
        <v>0</v>
      </c>
      <c r="I457" s="30">
        <f t="shared" si="15"/>
        <v>0</v>
      </c>
      <c r="M457" s="2">
        <v>470</v>
      </c>
    </row>
    <row r="458" spans="2:13" ht="12.75">
      <c r="B458" s="208"/>
      <c r="F458" s="78"/>
      <c r="H458" s="7">
        <f t="shared" si="17"/>
        <v>0</v>
      </c>
      <c r="I458" s="30">
        <f t="shared" si="15"/>
        <v>0</v>
      </c>
      <c r="M458" s="2">
        <v>470</v>
      </c>
    </row>
    <row r="459" spans="2:13" ht="12.75">
      <c r="B459" s="208"/>
      <c r="F459" s="78"/>
      <c r="H459" s="7">
        <f t="shared" si="17"/>
        <v>0</v>
      </c>
      <c r="I459" s="30">
        <f t="shared" si="15"/>
        <v>0</v>
      </c>
      <c r="M459" s="2">
        <v>470</v>
      </c>
    </row>
    <row r="460" spans="2:13" ht="12.75">
      <c r="B460" s="208"/>
      <c r="F460" s="78"/>
      <c r="H460" s="7">
        <f t="shared" si="17"/>
        <v>0</v>
      </c>
      <c r="I460" s="30">
        <f t="shared" si="15"/>
        <v>0</v>
      </c>
      <c r="M460" s="2">
        <v>470</v>
      </c>
    </row>
    <row r="461" spans="1:13" s="89" customFormat="1" ht="12.75">
      <c r="A461" s="19"/>
      <c r="B461" s="277">
        <f>+B465+B472+B478+B483+B492+B497</f>
        <v>32700</v>
      </c>
      <c r="C461" s="83" t="s">
        <v>279</v>
      </c>
      <c r="D461" s="84" t="s">
        <v>280</v>
      </c>
      <c r="E461" s="83" t="s">
        <v>59</v>
      </c>
      <c r="F461" s="85" t="s">
        <v>60</v>
      </c>
      <c r="G461" s="86" t="s">
        <v>61</v>
      </c>
      <c r="H461" s="87"/>
      <c r="I461" s="88">
        <f>+B461/M461</f>
        <v>69.57446808510639</v>
      </c>
      <c r="J461" s="88"/>
      <c r="K461" s="88"/>
      <c r="M461" s="2">
        <v>470</v>
      </c>
    </row>
    <row r="462" spans="2:13" ht="12.75">
      <c r="B462" s="208"/>
      <c r="F462" s="78"/>
      <c r="H462" s="7">
        <f t="shared" si="17"/>
        <v>0</v>
      </c>
      <c r="I462" s="30">
        <f>+B462/M462</f>
        <v>0</v>
      </c>
      <c r="M462" s="2">
        <v>470</v>
      </c>
    </row>
    <row r="463" spans="2:13" ht="12.75">
      <c r="B463" s="208">
        <v>2500</v>
      </c>
      <c r="C463" s="1" t="s">
        <v>0</v>
      </c>
      <c r="D463" s="1" t="s">
        <v>28</v>
      </c>
      <c r="E463" s="1" t="s">
        <v>62</v>
      </c>
      <c r="F463" s="78" t="s">
        <v>281</v>
      </c>
      <c r="G463" s="35" t="s">
        <v>244</v>
      </c>
      <c r="H463" s="7">
        <f t="shared" si="17"/>
        <v>-2500</v>
      </c>
      <c r="I463" s="30">
        <v>5</v>
      </c>
      <c r="K463" t="s">
        <v>0</v>
      </c>
      <c r="L463">
        <v>11</v>
      </c>
      <c r="M463" s="2">
        <v>470</v>
      </c>
    </row>
    <row r="464" spans="2:13" ht="12.75">
      <c r="B464" s="208">
        <v>2500</v>
      </c>
      <c r="C464" s="1" t="s">
        <v>0</v>
      </c>
      <c r="D464" s="1" t="s">
        <v>28</v>
      </c>
      <c r="E464" s="1" t="s">
        <v>62</v>
      </c>
      <c r="F464" s="78" t="s">
        <v>282</v>
      </c>
      <c r="G464" s="35" t="s">
        <v>253</v>
      </c>
      <c r="H464" s="7">
        <f t="shared" si="17"/>
        <v>-5000</v>
      </c>
      <c r="I464" s="30">
        <v>5</v>
      </c>
      <c r="K464" t="s">
        <v>0</v>
      </c>
      <c r="L464">
        <v>11</v>
      </c>
      <c r="M464" s="2">
        <v>470</v>
      </c>
    </row>
    <row r="465" spans="1:13" s="89" customFormat="1" ht="12.75">
      <c r="A465" s="19"/>
      <c r="B465" s="277">
        <f>SUM(B463:B464)</f>
        <v>5000</v>
      </c>
      <c r="C465" s="19"/>
      <c r="D465" s="19"/>
      <c r="E465" s="19"/>
      <c r="F465" s="90"/>
      <c r="G465" s="26"/>
      <c r="H465" s="87">
        <v>0</v>
      </c>
      <c r="I465" s="88">
        <f aca="true" t="shared" si="18" ref="I465:I474">+B465/M465</f>
        <v>10.638297872340425</v>
      </c>
      <c r="M465" s="2">
        <v>470</v>
      </c>
    </row>
    <row r="466" spans="2:13" ht="12.75">
      <c r="B466" s="208"/>
      <c r="F466" s="78"/>
      <c r="H466" s="7">
        <f t="shared" si="17"/>
        <v>0</v>
      </c>
      <c r="I466" s="30">
        <f t="shared" si="18"/>
        <v>0</v>
      </c>
      <c r="M466" s="2">
        <v>470</v>
      </c>
    </row>
    <row r="467" spans="2:13" ht="12.75">
      <c r="B467" s="208"/>
      <c r="F467" s="78"/>
      <c r="H467" s="7">
        <f t="shared" si="17"/>
        <v>0</v>
      </c>
      <c r="I467" s="30">
        <f t="shared" si="18"/>
        <v>0</v>
      </c>
      <c r="M467" s="2">
        <v>470</v>
      </c>
    </row>
    <row r="468" spans="2:13" ht="12.75">
      <c r="B468" s="208">
        <v>500</v>
      </c>
      <c r="C468" s="1" t="s">
        <v>283</v>
      </c>
      <c r="D468" s="1" t="s">
        <v>17</v>
      </c>
      <c r="E468" s="1" t="s">
        <v>40</v>
      </c>
      <c r="F468" s="78" t="s">
        <v>284</v>
      </c>
      <c r="G468" s="35" t="s">
        <v>253</v>
      </c>
      <c r="H468" s="7">
        <f t="shared" si="17"/>
        <v>-500</v>
      </c>
      <c r="I468" s="30">
        <f t="shared" si="18"/>
        <v>1.0638297872340425</v>
      </c>
      <c r="K468" t="s">
        <v>62</v>
      </c>
      <c r="L468">
        <v>11</v>
      </c>
      <c r="M468" s="2">
        <v>470</v>
      </c>
    </row>
    <row r="469" spans="2:13" ht="12.75">
      <c r="B469" s="208">
        <v>500</v>
      </c>
      <c r="C469" s="1" t="s">
        <v>285</v>
      </c>
      <c r="D469" s="1" t="s">
        <v>17</v>
      </c>
      <c r="E469" s="1" t="s">
        <v>40</v>
      </c>
      <c r="F469" s="78" t="s">
        <v>284</v>
      </c>
      <c r="G469" s="35" t="s">
        <v>253</v>
      </c>
      <c r="H469" s="7">
        <f t="shared" si="17"/>
        <v>-1000</v>
      </c>
      <c r="I469" s="30">
        <f t="shared" si="18"/>
        <v>1.0638297872340425</v>
      </c>
      <c r="K469" t="s">
        <v>62</v>
      </c>
      <c r="L469">
        <v>11</v>
      </c>
      <c r="M469" s="2">
        <v>470</v>
      </c>
    </row>
    <row r="470" spans="1:13" ht="12.75">
      <c r="A470" s="20"/>
      <c r="B470" s="276">
        <v>2000</v>
      </c>
      <c r="C470" s="20" t="s">
        <v>72</v>
      </c>
      <c r="D470" s="20" t="s">
        <v>17</v>
      </c>
      <c r="E470" s="20" t="s">
        <v>40</v>
      </c>
      <c r="F470" s="93" t="s">
        <v>284</v>
      </c>
      <c r="G470" s="39" t="s">
        <v>270</v>
      </c>
      <c r="H470" s="38">
        <f t="shared" si="17"/>
        <v>-3000</v>
      </c>
      <c r="I470" s="92">
        <f t="shared" si="18"/>
        <v>4.25531914893617</v>
      </c>
      <c r="J470" s="23"/>
      <c r="K470" s="23" t="s">
        <v>62</v>
      </c>
      <c r="L470" s="23">
        <v>11</v>
      </c>
      <c r="M470" s="2">
        <v>470</v>
      </c>
    </row>
    <row r="471" spans="2:13" ht="12.75">
      <c r="B471" s="208">
        <v>1300</v>
      </c>
      <c r="C471" s="1" t="s">
        <v>74</v>
      </c>
      <c r="D471" s="1" t="s">
        <v>17</v>
      </c>
      <c r="E471" s="1" t="s">
        <v>40</v>
      </c>
      <c r="F471" s="78" t="s">
        <v>286</v>
      </c>
      <c r="G471" s="35" t="s">
        <v>270</v>
      </c>
      <c r="H471" s="7">
        <f t="shared" si="17"/>
        <v>-4300</v>
      </c>
      <c r="I471" s="30">
        <f t="shared" si="18"/>
        <v>2.765957446808511</v>
      </c>
      <c r="K471" t="s">
        <v>62</v>
      </c>
      <c r="L471">
        <v>11</v>
      </c>
      <c r="M471" s="2">
        <v>470</v>
      </c>
    </row>
    <row r="472" spans="1:13" s="89" customFormat="1" ht="12.75">
      <c r="A472" s="19"/>
      <c r="B472" s="277">
        <f>SUM(B468:B471)</f>
        <v>4300</v>
      </c>
      <c r="C472" s="19" t="s">
        <v>46</v>
      </c>
      <c r="D472" s="19"/>
      <c r="E472" s="19"/>
      <c r="F472" s="90"/>
      <c r="G472" s="26"/>
      <c r="H472" s="87">
        <v>0</v>
      </c>
      <c r="I472" s="88">
        <f t="shared" si="18"/>
        <v>9.148936170212766</v>
      </c>
      <c r="M472" s="2">
        <v>470</v>
      </c>
    </row>
    <row r="473" spans="2:13" ht="12.75">
      <c r="B473" s="208"/>
      <c r="F473" s="78"/>
      <c r="H473" s="7">
        <f aca="true" t="shared" si="19" ref="H473:H493">H472-B473</f>
        <v>0</v>
      </c>
      <c r="I473" s="30">
        <f t="shared" si="18"/>
        <v>0</v>
      </c>
      <c r="M473" s="2">
        <v>470</v>
      </c>
    </row>
    <row r="474" spans="2:13" ht="12.75">
      <c r="B474" s="208"/>
      <c r="F474" s="78"/>
      <c r="H474" s="7">
        <f t="shared" si="19"/>
        <v>0</v>
      </c>
      <c r="I474" s="30">
        <f t="shared" si="18"/>
        <v>0</v>
      </c>
      <c r="M474" s="2">
        <v>470</v>
      </c>
    </row>
    <row r="475" spans="2:13" ht="12.75">
      <c r="B475" s="208">
        <v>1400</v>
      </c>
      <c r="C475" s="1" t="s">
        <v>47</v>
      </c>
      <c r="D475" s="1" t="s">
        <v>17</v>
      </c>
      <c r="E475" s="1" t="s">
        <v>48</v>
      </c>
      <c r="F475" s="78" t="s">
        <v>284</v>
      </c>
      <c r="G475" s="35" t="s">
        <v>244</v>
      </c>
      <c r="H475" s="7">
        <f t="shared" si="19"/>
        <v>-1400</v>
      </c>
      <c r="I475" s="30">
        <v>2.8</v>
      </c>
      <c r="K475" t="s">
        <v>62</v>
      </c>
      <c r="L475">
        <v>11</v>
      </c>
      <c r="M475" s="2">
        <v>470</v>
      </c>
    </row>
    <row r="476" spans="2:13" ht="12.75">
      <c r="B476" s="208">
        <v>600</v>
      </c>
      <c r="C476" s="1" t="s">
        <v>47</v>
      </c>
      <c r="D476" s="1" t="s">
        <v>17</v>
      </c>
      <c r="E476" s="1" t="s">
        <v>48</v>
      </c>
      <c r="F476" s="78" t="s">
        <v>284</v>
      </c>
      <c r="G476" s="35" t="s">
        <v>253</v>
      </c>
      <c r="H476" s="7">
        <f t="shared" si="19"/>
        <v>-2000</v>
      </c>
      <c r="I476" s="30">
        <v>1.2</v>
      </c>
      <c r="K476" t="s">
        <v>62</v>
      </c>
      <c r="L476">
        <v>11</v>
      </c>
      <c r="M476" s="2">
        <v>470</v>
      </c>
    </row>
    <row r="477" spans="2:13" ht="12.75">
      <c r="B477" s="208">
        <v>1400</v>
      </c>
      <c r="C477" s="1" t="s">
        <v>47</v>
      </c>
      <c r="D477" s="1" t="s">
        <v>17</v>
      </c>
      <c r="E477" s="1" t="s">
        <v>48</v>
      </c>
      <c r="F477" s="78" t="s">
        <v>284</v>
      </c>
      <c r="G477" s="35" t="s">
        <v>270</v>
      </c>
      <c r="H477" s="7">
        <f t="shared" si="19"/>
        <v>-3400</v>
      </c>
      <c r="I477" s="30">
        <v>2.8</v>
      </c>
      <c r="K477" t="s">
        <v>62</v>
      </c>
      <c r="L477">
        <v>11</v>
      </c>
      <c r="M477" s="2">
        <v>470</v>
      </c>
    </row>
    <row r="478" spans="1:13" s="89" customFormat="1" ht="12.75">
      <c r="A478" s="19"/>
      <c r="B478" s="277">
        <f>SUM(B475:B477)</f>
        <v>3400</v>
      </c>
      <c r="C478" s="19"/>
      <c r="D478" s="19"/>
      <c r="E478" s="19" t="s">
        <v>98</v>
      </c>
      <c r="F478" s="90"/>
      <c r="G478" s="26"/>
      <c r="H478" s="87">
        <v>0</v>
      </c>
      <c r="I478" s="88">
        <f>+B478/M478</f>
        <v>7.23404255319149</v>
      </c>
      <c r="M478" s="2">
        <v>470</v>
      </c>
    </row>
    <row r="479" spans="2:13" ht="12.75">
      <c r="B479" s="208"/>
      <c r="F479" s="78"/>
      <c r="H479" s="7">
        <f t="shared" si="19"/>
        <v>0</v>
      </c>
      <c r="I479" s="30">
        <f>+B479/M479</f>
        <v>0</v>
      </c>
      <c r="M479" s="2">
        <v>470</v>
      </c>
    </row>
    <row r="480" spans="2:13" ht="12.75">
      <c r="B480" s="208"/>
      <c r="F480" s="78"/>
      <c r="H480" s="7">
        <f t="shared" si="19"/>
        <v>0</v>
      </c>
      <c r="I480" s="30">
        <f>+B480/M480</f>
        <v>0</v>
      </c>
      <c r="M480" s="2">
        <v>470</v>
      </c>
    </row>
    <row r="481" spans="2:13" ht="12.75">
      <c r="B481" s="208">
        <v>5000</v>
      </c>
      <c r="C481" s="1" t="s">
        <v>49</v>
      </c>
      <c r="D481" s="1" t="s">
        <v>17</v>
      </c>
      <c r="E481" s="1" t="s">
        <v>40</v>
      </c>
      <c r="F481" s="78" t="s">
        <v>287</v>
      </c>
      <c r="G481" s="35" t="s">
        <v>244</v>
      </c>
      <c r="H481" s="7">
        <f t="shared" si="19"/>
        <v>-5000</v>
      </c>
      <c r="I481" s="30">
        <v>10</v>
      </c>
      <c r="K481" t="s">
        <v>62</v>
      </c>
      <c r="L481">
        <v>11</v>
      </c>
      <c r="M481" s="2">
        <v>470</v>
      </c>
    </row>
    <row r="482" spans="2:13" ht="12.75">
      <c r="B482" s="208">
        <v>5000</v>
      </c>
      <c r="C482" s="1" t="s">
        <v>49</v>
      </c>
      <c r="D482" s="1" t="s">
        <v>17</v>
      </c>
      <c r="E482" s="1" t="s">
        <v>40</v>
      </c>
      <c r="F482" s="78" t="s">
        <v>287</v>
      </c>
      <c r="G482" s="35" t="s">
        <v>253</v>
      </c>
      <c r="H482" s="7">
        <f t="shared" si="19"/>
        <v>-10000</v>
      </c>
      <c r="I482" s="30">
        <v>10</v>
      </c>
      <c r="K482" t="s">
        <v>62</v>
      </c>
      <c r="L482">
        <v>11</v>
      </c>
      <c r="M482" s="2">
        <v>470</v>
      </c>
    </row>
    <row r="483" spans="1:13" s="89" customFormat="1" ht="12.75">
      <c r="A483" s="19"/>
      <c r="B483" s="277">
        <f>SUM(B481:B482)</f>
        <v>10000</v>
      </c>
      <c r="C483" s="19" t="s">
        <v>49</v>
      </c>
      <c r="D483" s="19"/>
      <c r="E483" s="19"/>
      <c r="F483" s="90"/>
      <c r="G483" s="26"/>
      <c r="H483" s="87">
        <v>0</v>
      </c>
      <c r="I483" s="88">
        <f>+B483/M483</f>
        <v>21.27659574468085</v>
      </c>
      <c r="M483" s="2">
        <v>470</v>
      </c>
    </row>
    <row r="484" spans="2:13" ht="12.75">
      <c r="B484" s="208"/>
      <c r="F484" s="78"/>
      <c r="H484" s="7">
        <f t="shared" si="19"/>
        <v>0</v>
      </c>
      <c r="I484" s="30">
        <f>+B484/M484</f>
        <v>0</v>
      </c>
      <c r="M484" s="2">
        <v>470</v>
      </c>
    </row>
    <row r="485" spans="2:13" ht="12.75">
      <c r="B485" s="208"/>
      <c r="F485" s="78"/>
      <c r="H485" s="7">
        <f t="shared" si="19"/>
        <v>0</v>
      </c>
      <c r="I485" s="30">
        <f>+B485/M485</f>
        <v>0</v>
      </c>
      <c r="M485" s="2">
        <v>470</v>
      </c>
    </row>
    <row r="486" spans="2:13" ht="12.75">
      <c r="B486" s="208">
        <v>2000</v>
      </c>
      <c r="C486" s="1" t="s">
        <v>51</v>
      </c>
      <c r="D486" s="1" t="s">
        <v>17</v>
      </c>
      <c r="E486" s="1" t="s">
        <v>40</v>
      </c>
      <c r="F486" s="78" t="s">
        <v>284</v>
      </c>
      <c r="G486" s="35" t="s">
        <v>244</v>
      </c>
      <c r="H486" s="7">
        <f t="shared" si="19"/>
        <v>-2000</v>
      </c>
      <c r="I486" s="30">
        <v>4</v>
      </c>
      <c r="K486" t="s">
        <v>62</v>
      </c>
      <c r="L486">
        <v>11</v>
      </c>
      <c r="M486" s="2">
        <v>470</v>
      </c>
    </row>
    <row r="487" spans="2:13" ht="12.75">
      <c r="B487" s="208">
        <v>500</v>
      </c>
      <c r="C487" s="1" t="s">
        <v>51</v>
      </c>
      <c r="D487" s="1" t="s">
        <v>17</v>
      </c>
      <c r="E487" s="1" t="s">
        <v>40</v>
      </c>
      <c r="F487" s="78" t="s">
        <v>284</v>
      </c>
      <c r="G487" s="35" t="s">
        <v>244</v>
      </c>
      <c r="H487" s="7">
        <f t="shared" si="19"/>
        <v>-2500</v>
      </c>
      <c r="I487" s="30">
        <v>1</v>
      </c>
      <c r="K487" t="s">
        <v>62</v>
      </c>
      <c r="L487">
        <v>11</v>
      </c>
      <c r="M487" s="2">
        <v>470</v>
      </c>
    </row>
    <row r="488" spans="2:13" ht="12.75">
      <c r="B488" s="208">
        <v>2000</v>
      </c>
      <c r="C488" s="1" t="s">
        <v>51</v>
      </c>
      <c r="D488" s="1" t="s">
        <v>17</v>
      </c>
      <c r="E488" s="1" t="s">
        <v>40</v>
      </c>
      <c r="F488" s="78" t="s">
        <v>284</v>
      </c>
      <c r="G488" s="35" t="s">
        <v>253</v>
      </c>
      <c r="H488" s="7">
        <f t="shared" si="19"/>
        <v>-4500</v>
      </c>
      <c r="I488" s="30">
        <v>4</v>
      </c>
      <c r="K488" t="s">
        <v>62</v>
      </c>
      <c r="L488">
        <v>11</v>
      </c>
      <c r="M488" s="2">
        <v>470</v>
      </c>
    </row>
    <row r="489" spans="2:13" ht="12.75">
      <c r="B489" s="208">
        <v>500</v>
      </c>
      <c r="C489" s="1" t="s">
        <v>51</v>
      </c>
      <c r="D489" s="1" t="s">
        <v>17</v>
      </c>
      <c r="E489" s="1" t="s">
        <v>40</v>
      </c>
      <c r="F489" s="78" t="s">
        <v>284</v>
      </c>
      <c r="G489" s="35" t="s">
        <v>253</v>
      </c>
      <c r="H489" s="7">
        <f t="shared" si="19"/>
        <v>-5000</v>
      </c>
      <c r="I489" s="30">
        <v>1</v>
      </c>
      <c r="K489" t="s">
        <v>62</v>
      </c>
      <c r="L489">
        <v>11</v>
      </c>
      <c r="M489" s="2">
        <v>470</v>
      </c>
    </row>
    <row r="490" spans="2:13" ht="12.75">
      <c r="B490" s="208">
        <v>2000</v>
      </c>
      <c r="C490" s="1" t="s">
        <v>51</v>
      </c>
      <c r="D490" s="1" t="s">
        <v>17</v>
      </c>
      <c r="E490" s="1" t="s">
        <v>40</v>
      </c>
      <c r="F490" s="78" t="s">
        <v>284</v>
      </c>
      <c r="G490" s="35" t="s">
        <v>270</v>
      </c>
      <c r="H490" s="7">
        <f t="shared" si="19"/>
        <v>-7000</v>
      </c>
      <c r="I490" s="30">
        <v>4</v>
      </c>
      <c r="K490" t="s">
        <v>62</v>
      </c>
      <c r="L490">
        <v>11</v>
      </c>
      <c r="M490" s="2">
        <v>470</v>
      </c>
    </row>
    <row r="491" spans="2:13" ht="12.75">
      <c r="B491" s="208">
        <v>500</v>
      </c>
      <c r="C491" s="1" t="s">
        <v>51</v>
      </c>
      <c r="D491" s="1" t="s">
        <v>17</v>
      </c>
      <c r="E491" s="1" t="s">
        <v>40</v>
      </c>
      <c r="F491" s="78" t="s">
        <v>284</v>
      </c>
      <c r="G491" s="35" t="s">
        <v>270</v>
      </c>
      <c r="H491" s="7">
        <f t="shared" si="19"/>
        <v>-7500</v>
      </c>
      <c r="I491" s="30">
        <v>1</v>
      </c>
      <c r="K491" t="s">
        <v>62</v>
      </c>
      <c r="L491">
        <v>11</v>
      </c>
      <c r="M491" s="2">
        <v>470</v>
      </c>
    </row>
    <row r="492" spans="1:13" s="89" customFormat="1" ht="12.75">
      <c r="A492" s="19"/>
      <c r="B492" s="277">
        <f>SUM(B486:B491)</f>
        <v>7500</v>
      </c>
      <c r="C492" s="19" t="s">
        <v>51</v>
      </c>
      <c r="D492" s="19"/>
      <c r="E492" s="19"/>
      <c r="F492" s="90"/>
      <c r="G492" s="26"/>
      <c r="H492" s="87">
        <v>0</v>
      </c>
      <c r="I492" s="88">
        <f>+B492/M492</f>
        <v>15.957446808510639</v>
      </c>
      <c r="M492" s="2">
        <v>470</v>
      </c>
    </row>
    <row r="493" spans="2:13" ht="12.75">
      <c r="B493" s="208"/>
      <c r="F493" s="78"/>
      <c r="H493" s="7">
        <f t="shared" si="19"/>
        <v>0</v>
      </c>
      <c r="I493" s="30">
        <f>+B493/M493</f>
        <v>0</v>
      </c>
      <c r="M493" s="2">
        <v>470</v>
      </c>
    </row>
    <row r="494" spans="2:13" ht="12.75">
      <c r="B494" s="208"/>
      <c r="D494" s="20"/>
      <c r="F494" s="78"/>
      <c r="H494" s="7">
        <f>H493-B494</f>
        <v>0</v>
      </c>
      <c r="I494" s="30">
        <f>+B494/M494</f>
        <v>0</v>
      </c>
      <c r="M494" s="2">
        <v>470</v>
      </c>
    </row>
    <row r="495" spans="2:13" ht="12.75">
      <c r="B495" s="208">
        <v>1500</v>
      </c>
      <c r="C495" s="1" t="s">
        <v>52</v>
      </c>
      <c r="D495" s="1" t="s">
        <v>17</v>
      </c>
      <c r="E495" s="1" t="s">
        <v>288</v>
      </c>
      <c r="F495" s="78" t="s">
        <v>284</v>
      </c>
      <c r="G495" s="35" t="s">
        <v>253</v>
      </c>
      <c r="H495" s="7">
        <f>H494-B495</f>
        <v>-1500</v>
      </c>
      <c r="I495" s="30">
        <v>3</v>
      </c>
      <c r="K495" t="s">
        <v>62</v>
      </c>
      <c r="L495">
        <v>11</v>
      </c>
      <c r="M495" s="2">
        <v>470</v>
      </c>
    </row>
    <row r="496" spans="2:13" ht="12.75">
      <c r="B496" s="208">
        <v>1000</v>
      </c>
      <c r="C496" s="1" t="s">
        <v>52</v>
      </c>
      <c r="D496" s="1" t="s">
        <v>17</v>
      </c>
      <c r="E496" s="1" t="s">
        <v>288</v>
      </c>
      <c r="F496" s="78" t="s">
        <v>284</v>
      </c>
      <c r="G496" s="35" t="s">
        <v>270</v>
      </c>
      <c r="H496" s="7">
        <f>H495-B496</f>
        <v>-2500</v>
      </c>
      <c r="I496" s="30">
        <v>2</v>
      </c>
      <c r="K496" t="s">
        <v>62</v>
      </c>
      <c r="L496">
        <v>11</v>
      </c>
      <c r="M496" s="2">
        <v>470</v>
      </c>
    </row>
    <row r="497" spans="1:13" s="89" customFormat="1" ht="12.75">
      <c r="A497" s="19"/>
      <c r="B497" s="277">
        <f>SUM(B495:B496)</f>
        <v>2500</v>
      </c>
      <c r="C497" s="19"/>
      <c r="D497" s="19"/>
      <c r="E497" s="19" t="s">
        <v>288</v>
      </c>
      <c r="F497" s="90"/>
      <c r="G497" s="96"/>
      <c r="H497" s="87">
        <v>0</v>
      </c>
      <c r="I497" s="88">
        <f aca="true" t="shared" si="20" ref="I497:I559">+B497/M497</f>
        <v>5.319148936170213</v>
      </c>
      <c r="M497" s="2">
        <v>470</v>
      </c>
    </row>
    <row r="498" spans="2:13" ht="12.75">
      <c r="B498" s="276"/>
      <c r="C498" s="20"/>
      <c r="D498" s="20"/>
      <c r="E498" s="20"/>
      <c r="F498" s="78"/>
      <c r="G498" s="39"/>
      <c r="H498" s="7">
        <f aca="true" t="shared" si="21" ref="H498:H560">H497-B498</f>
        <v>0</v>
      </c>
      <c r="I498" s="30">
        <f t="shared" si="20"/>
        <v>0</v>
      </c>
      <c r="M498" s="2">
        <v>470</v>
      </c>
    </row>
    <row r="499" spans="1:13" s="23" customFormat="1" ht="12.75">
      <c r="A499" s="20"/>
      <c r="B499" s="276"/>
      <c r="C499" s="20"/>
      <c r="D499" s="20"/>
      <c r="E499" s="20"/>
      <c r="F499" s="78"/>
      <c r="G499" s="39"/>
      <c r="H499" s="7">
        <f t="shared" si="21"/>
        <v>0</v>
      </c>
      <c r="I499" s="30">
        <f t="shared" si="20"/>
        <v>0</v>
      </c>
      <c r="M499" s="2">
        <v>470</v>
      </c>
    </row>
    <row r="500" spans="2:13" ht="12.75">
      <c r="B500" s="208"/>
      <c r="C500" s="20"/>
      <c r="D500" s="20"/>
      <c r="F500" s="78"/>
      <c r="H500" s="7">
        <f t="shared" si="21"/>
        <v>0</v>
      </c>
      <c r="I500" s="30">
        <f t="shared" si="20"/>
        <v>0</v>
      </c>
      <c r="M500" s="2">
        <v>470</v>
      </c>
    </row>
    <row r="501" spans="2:13" ht="12.75">
      <c r="B501" s="208"/>
      <c r="D501" s="20"/>
      <c r="F501" s="78"/>
      <c r="H501" s="7">
        <f t="shared" si="21"/>
        <v>0</v>
      </c>
      <c r="I501" s="30">
        <f t="shared" si="20"/>
        <v>0</v>
      </c>
      <c r="M501" s="2">
        <v>470</v>
      </c>
    </row>
    <row r="502" spans="1:13" s="89" customFormat="1" ht="12.75">
      <c r="A502" s="19"/>
      <c r="B502" s="277">
        <f>+B509+B514+B520+B525+B531+B537</f>
        <v>37000</v>
      </c>
      <c r="C502" s="83" t="s">
        <v>289</v>
      </c>
      <c r="D502" s="84" t="s">
        <v>290</v>
      </c>
      <c r="E502" s="83" t="s">
        <v>59</v>
      </c>
      <c r="F502" s="85" t="s">
        <v>291</v>
      </c>
      <c r="G502" s="86" t="s">
        <v>33</v>
      </c>
      <c r="H502" s="87"/>
      <c r="I502" s="88">
        <f>+B502/M502</f>
        <v>78.72340425531915</v>
      </c>
      <c r="J502" s="88"/>
      <c r="K502" s="88"/>
      <c r="M502" s="2">
        <v>470</v>
      </c>
    </row>
    <row r="503" spans="2:14" ht="12.75">
      <c r="B503" s="285"/>
      <c r="C503" s="47"/>
      <c r="D503" s="20"/>
      <c r="E503" s="47"/>
      <c r="F503" s="78"/>
      <c r="H503" s="7">
        <f t="shared" si="21"/>
        <v>0</v>
      </c>
      <c r="I503" s="30">
        <f t="shared" si="20"/>
        <v>0</v>
      </c>
      <c r="J503" s="46"/>
      <c r="K503" s="46"/>
      <c r="L503" s="46"/>
      <c r="M503" s="2">
        <v>470</v>
      </c>
      <c r="N503" s="48"/>
    </row>
    <row r="504" spans="2:13" ht="12.75">
      <c r="B504" s="208">
        <v>2000</v>
      </c>
      <c r="C504" s="1" t="s">
        <v>0</v>
      </c>
      <c r="D504" s="1" t="s">
        <v>28</v>
      </c>
      <c r="E504" s="1" t="s">
        <v>224</v>
      </c>
      <c r="F504" s="78" t="s">
        <v>292</v>
      </c>
      <c r="G504" s="35" t="s">
        <v>219</v>
      </c>
      <c r="H504" s="7">
        <f t="shared" si="21"/>
        <v>-2000</v>
      </c>
      <c r="I504" s="30">
        <v>4</v>
      </c>
      <c r="K504" t="s">
        <v>0</v>
      </c>
      <c r="L504">
        <v>12</v>
      </c>
      <c r="M504" s="2">
        <v>470</v>
      </c>
    </row>
    <row r="505" spans="2:13" ht="12.75">
      <c r="B505" s="208">
        <v>2500</v>
      </c>
      <c r="C505" s="1" t="s">
        <v>0</v>
      </c>
      <c r="D505" s="1" t="s">
        <v>28</v>
      </c>
      <c r="E505" s="1" t="s">
        <v>208</v>
      </c>
      <c r="F505" s="78" t="s">
        <v>293</v>
      </c>
      <c r="G505" s="35" t="s">
        <v>244</v>
      </c>
      <c r="H505" s="7">
        <f t="shared" si="21"/>
        <v>-4500</v>
      </c>
      <c r="I505" s="30">
        <v>5</v>
      </c>
      <c r="K505" t="s">
        <v>0</v>
      </c>
      <c r="L505">
        <v>12</v>
      </c>
      <c r="M505" s="2">
        <v>470</v>
      </c>
    </row>
    <row r="506" spans="2:13" ht="12.75">
      <c r="B506" s="208">
        <v>2500</v>
      </c>
      <c r="C506" s="1" t="s">
        <v>0</v>
      </c>
      <c r="D506" s="1" t="s">
        <v>28</v>
      </c>
      <c r="E506" s="1" t="s">
        <v>208</v>
      </c>
      <c r="F506" s="78" t="s">
        <v>294</v>
      </c>
      <c r="G506" s="35" t="s">
        <v>253</v>
      </c>
      <c r="H506" s="7">
        <f t="shared" si="21"/>
        <v>-7000</v>
      </c>
      <c r="I506" s="30">
        <v>5</v>
      </c>
      <c r="K506" t="s">
        <v>0</v>
      </c>
      <c r="L506">
        <v>12</v>
      </c>
      <c r="M506" s="2">
        <v>470</v>
      </c>
    </row>
    <row r="507" spans="2:13" ht="12.75">
      <c r="B507" s="208">
        <v>2000</v>
      </c>
      <c r="C507" s="1" t="s">
        <v>0</v>
      </c>
      <c r="D507" s="1" t="s">
        <v>28</v>
      </c>
      <c r="E507" s="1" t="s">
        <v>224</v>
      </c>
      <c r="F507" s="78" t="s">
        <v>295</v>
      </c>
      <c r="G507" s="35" t="s">
        <v>270</v>
      </c>
      <c r="H507" s="7">
        <f t="shared" si="21"/>
        <v>-9000</v>
      </c>
      <c r="I507" s="30">
        <v>4</v>
      </c>
      <c r="K507" t="s">
        <v>0</v>
      </c>
      <c r="L507">
        <v>12</v>
      </c>
      <c r="M507" s="2">
        <v>470</v>
      </c>
    </row>
    <row r="508" spans="2:13" ht="12.75">
      <c r="B508" s="208">
        <v>2500</v>
      </c>
      <c r="C508" s="1" t="s">
        <v>0</v>
      </c>
      <c r="D508" s="1" t="s">
        <v>28</v>
      </c>
      <c r="E508" s="1" t="s">
        <v>208</v>
      </c>
      <c r="F508" s="78" t="s">
        <v>296</v>
      </c>
      <c r="G508" s="35" t="s">
        <v>297</v>
      </c>
      <c r="H508" s="7">
        <f t="shared" si="21"/>
        <v>-11500</v>
      </c>
      <c r="I508" s="30">
        <v>5</v>
      </c>
      <c r="K508" t="s">
        <v>0</v>
      </c>
      <c r="L508">
        <v>12</v>
      </c>
      <c r="M508" s="2">
        <v>470</v>
      </c>
    </row>
    <row r="509" spans="1:13" s="89" customFormat="1" ht="12.75">
      <c r="A509" s="19"/>
      <c r="B509" s="277">
        <f>SUM(B504:B508)</f>
        <v>11500</v>
      </c>
      <c r="C509" s="19" t="s">
        <v>0</v>
      </c>
      <c r="D509" s="19"/>
      <c r="E509" s="19"/>
      <c r="F509" s="90"/>
      <c r="G509" s="26"/>
      <c r="H509" s="87">
        <v>0</v>
      </c>
      <c r="I509" s="88">
        <f t="shared" si="20"/>
        <v>24.46808510638298</v>
      </c>
      <c r="M509" s="2">
        <v>470</v>
      </c>
    </row>
    <row r="510" spans="2:13" ht="12.75">
      <c r="B510" s="208"/>
      <c r="D510" s="20"/>
      <c r="F510" s="78"/>
      <c r="H510" s="7">
        <f t="shared" si="21"/>
        <v>0</v>
      </c>
      <c r="I510" s="30">
        <f t="shared" si="20"/>
        <v>0</v>
      </c>
      <c r="M510" s="2">
        <v>470</v>
      </c>
    </row>
    <row r="511" spans="2:13" ht="12.75">
      <c r="B511" s="208"/>
      <c r="D511" s="20"/>
      <c r="F511" s="78"/>
      <c r="H511" s="7">
        <f t="shared" si="21"/>
        <v>0</v>
      </c>
      <c r="I511" s="30">
        <f t="shared" si="20"/>
        <v>0</v>
      </c>
      <c r="M511" s="2">
        <v>470</v>
      </c>
    </row>
    <row r="512" spans="1:13" s="23" customFormat="1" ht="12.75">
      <c r="A512" s="20"/>
      <c r="B512" s="276">
        <v>2500</v>
      </c>
      <c r="C512" s="20" t="s">
        <v>298</v>
      </c>
      <c r="D512" s="20" t="s">
        <v>17</v>
      </c>
      <c r="E512" s="20" t="s">
        <v>40</v>
      </c>
      <c r="F512" s="93" t="s">
        <v>299</v>
      </c>
      <c r="G512" s="39" t="s">
        <v>253</v>
      </c>
      <c r="H512" s="38">
        <f t="shared" si="21"/>
        <v>-2500</v>
      </c>
      <c r="I512" s="92">
        <f t="shared" si="20"/>
        <v>5.319148936170213</v>
      </c>
      <c r="K512" s="39" t="s">
        <v>208</v>
      </c>
      <c r="L512" s="23">
        <v>12</v>
      </c>
      <c r="M512" s="2">
        <v>470</v>
      </c>
    </row>
    <row r="513" spans="1:13" s="23" customFormat="1" ht="12.75">
      <c r="A513" s="20"/>
      <c r="B513" s="276">
        <v>2500</v>
      </c>
      <c r="C513" s="20" t="s">
        <v>300</v>
      </c>
      <c r="D513" s="20" t="s">
        <v>17</v>
      </c>
      <c r="E513" s="20" t="s">
        <v>40</v>
      </c>
      <c r="F513" s="93" t="s">
        <v>299</v>
      </c>
      <c r="G513" s="39" t="s">
        <v>297</v>
      </c>
      <c r="H513" s="38">
        <f t="shared" si="21"/>
        <v>-5000</v>
      </c>
      <c r="I513" s="92">
        <f t="shared" si="20"/>
        <v>5.319148936170213</v>
      </c>
      <c r="K513" s="39" t="s">
        <v>208</v>
      </c>
      <c r="L513" s="23">
        <v>12</v>
      </c>
      <c r="M513" s="2">
        <v>470</v>
      </c>
    </row>
    <row r="514" spans="1:13" s="89" customFormat="1" ht="12.75">
      <c r="A514" s="19"/>
      <c r="B514" s="277">
        <f>SUM(B512:B513)</f>
        <v>5000</v>
      </c>
      <c r="C514" s="19" t="s">
        <v>46</v>
      </c>
      <c r="D514" s="19"/>
      <c r="E514" s="19"/>
      <c r="F514" s="90"/>
      <c r="G514" s="26"/>
      <c r="H514" s="87">
        <v>0</v>
      </c>
      <c r="I514" s="88">
        <f t="shared" si="20"/>
        <v>10.638297872340425</v>
      </c>
      <c r="M514" s="2">
        <v>470</v>
      </c>
    </row>
    <row r="515" spans="2:13" ht="12.75">
      <c r="B515" s="208"/>
      <c r="D515" s="20"/>
      <c r="F515" s="78"/>
      <c r="H515" s="7">
        <f t="shared" si="21"/>
        <v>0</v>
      </c>
      <c r="I515" s="30">
        <f t="shared" si="20"/>
        <v>0</v>
      </c>
      <c r="M515" s="2">
        <v>470</v>
      </c>
    </row>
    <row r="516" spans="2:13" ht="12.75">
      <c r="B516" s="208"/>
      <c r="D516" s="20"/>
      <c r="F516" s="78"/>
      <c r="H516" s="7">
        <f t="shared" si="21"/>
        <v>0</v>
      </c>
      <c r="I516" s="30">
        <f t="shared" si="20"/>
        <v>0</v>
      </c>
      <c r="M516" s="2">
        <v>470</v>
      </c>
    </row>
    <row r="517" spans="2:13" ht="12.75">
      <c r="B517" s="208">
        <v>1500</v>
      </c>
      <c r="C517" s="1" t="s">
        <v>47</v>
      </c>
      <c r="D517" s="1" t="s">
        <v>17</v>
      </c>
      <c r="E517" s="1" t="s">
        <v>48</v>
      </c>
      <c r="F517" s="78" t="s">
        <v>299</v>
      </c>
      <c r="G517" s="35" t="s">
        <v>253</v>
      </c>
      <c r="H517" s="7">
        <f t="shared" si="21"/>
        <v>-1500</v>
      </c>
      <c r="I517" s="30">
        <v>3</v>
      </c>
      <c r="K517" s="35" t="s">
        <v>208</v>
      </c>
      <c r="L517">
        <v>12</v>
      </c>
      <c r="M517" s="2">
        <v>470</v>
      </c>
    </row>
    <row r="518" spans="2:13" ht="12.75">
      <c r="B518" s="208">
        <v>1500</v>
      </c>
      <c r="C518" s="1" t="s">
        <v>47</v>
      </c>
      <c r="D518" s="1" t="s">
        <v>17</v>
      </c>
      <c r="E518" s="1" t="s">
        <v>48</v>
      </c>
      <c r="F518" s="78" t="s">
        <v>299</v>
      </c>
      <c r="G518" s="35" t="s">
        <v>270</v>
      </c>
      <c r="H518" s="7">
        <f t="shared" si="21"/>
        <v>-3000</v>
      </c>
      <c r="I518" s="30">
        <v>3</v>
      </c>
      <c r="K518" s="35" t="s">
        <v>208</v>
      </c>
      <c r="L518">
        <v>12</v>
      </c>
      <c r="M518" s="2">
        <v>470</v>
      </c>
    </row>
    <row r="519" spans="2:13" ht="12.75">
      <c r="B519" s="208">
        <v>1500</v>
      </c>
      <c r="C519" s="1" t="s">
        <v>47</v>
      </c>
      <c r="D519" s="1" t="s">
        <v>17</v>
      </c>
      <c r="E519" s="1" t="s">
        <v>48</v>
      </c>
      <c r="F519" s="78" t="s">
        <v>299</v>
      </c>
      <c r="G519" s="35" t="s">
        <v>297</v>
      </c>
      <c r="H519" s="7">
        <f t="shared" si="21"/>
        <v>-4500</v>
      </c>
      <c r="I519" s="30">
        <v>3</v>
      </c>
      <c r="K519" s="35" t="s">
        <v>208</v>
      </c>
      <c r="L519">
        <v>12</v>
      </c>
      <c r="M519" s="2">
        <v>470</v>
      </c>
    </row>
    <row r="520" spans="1:13" s="89" customFormat="1" ht="12.75">
      <c r="A520" s="19"/>
      <c r="B520" s="277">
        <f>SUM(B517:B519)</f>
        <v>4500</v>
      </c>
      <c r="C520" s="19"/>
      <c r="D520" s="19"/>
      <c r="E520" s="19" t="s">
        <v>48</v>
      </c>
      <c r="F520" s="90"/>
      <c r="G520" s="26"/>
      <c r="H520" s="87">
        <v>0</v>
      </c>
      <c r="I520" s="88">
        <f t="shared" si="20"/>
        <v>9.574468085106384</v>
      </c>
      <c r="M520" s="2">
        <v>470</v>
      </c>
    </row>
    <row r="521" spans="2:13" ht="12.75">
      <c r="B521" s="208"/>
      <c r="D521" s="20"/>
      <c r="F521" s="78"/>
      <c r="H521" s="7">
        <f t="shared" si="21"/>
        <v>0</v>
      </c>
      <c r="I521" s="30">
        <f t="shared" si="20"/>
        <v>0</v>
      </c>
      <c r="M521" s="2">
        <v>470</v>
      </c>
    </row>
    <row r="522" spans="2:13" ht="12.75">
      <c r="B522" s="208"/>
      <c r="D522" s="20"/>
      <c r="F522" s="78"/>
      <c r="H522" s="7">
        <f t="shared" si="21"/>
        <v>0</v>
      </c>
      <c r="I522" s="30">
        <f t="shared" si="20"/>
        <v>0</v>
      </c>
      <c r="M522" s="2">
        <v>470</v>
      </c>
    </row>
    <row r="523" spans="2:13" ht="12.75">
      <c r="B523" s="208">
        <v>5000</v>
      </c>
      <c r="C523" s="1" t="s">
        <v>49</v>
      </c>
      <c r="D523" s="1" t="s">
        <v>17</v>
      </c>
      <c r="E523" s="1" t="s">
        <v>40</v>
      </c>
      <c r="F523" s="78" t="s">
        <v>301</v>
      </c>
      <c r="G523" s="35" t="s">
        <v>253</v>
      </c>
      <c r="H523" s="7">
        <f t="shared" si="21"/>
        <v>-5000</v>
      </c>
      <c r="I523" s="30">
        <v>10</v>
      </c>
      <c r="K523" s="35" t="s">
        <v>208</v>
      </c>
      <c r="L523">
        <v>12</v>
      </c>
      <c r="M523" s="2">
        <v>470</v>
      </c>
    </row>
    <row r="524" spans="2:13" ht="12.75">
      <c r="B524" s="208">
        <v>5000</v>
      </c>
      <c r="C524" s="1" t="s">
        <v>49</v>
      </c>
      <c r="D524" s="1" t="s">
        <v>17</v>
      </c>
      <c r="E524" s="1" t="s">
        <v>40</v>
      </c>
      <c r="F524" s="78" t="s">
        <v>301</v>
      </c>
      <c r="G524" s="35" t="s">
        <v>270</v>
      </c>
      <c r="H524" s="7">
        <f t="shared" si="21"/>
        <v>-10000</v>
      </c>
      <c r="I524" s="30">
        <v>10</v>
      </c>
      <c r="K524" s="35" t="s">
        <v>208</v>
      </c>
      <c r="L524">
        <v>12</v>
      </c>
      <c r="M524" s="2">
        <v>470</v>
      </c>
    </row>
    <row r="525" spans="1:13" s="89" customFormat="1" ht="12.75">
      <c r="A525" s="19"/>
      <c r="B525" s="277">
        <f>SUM(B523:B524)</f>
        <v>10000</v>
      </c>
      <c r="C525" s="19" t="s">
        <v>49</v>
      </c>
      <c r="D525" s="19"/>
      <c r="E525" s="19"/>
      <c r="F525" s="90"/>
      <c r="G525" s="26"/>
      <c r="H525" s="87">
        <v>0</v>
      </c>
      <c r="I525" s="88">
        <f t="shared" si="20"/>
        <v>21.27659574468085</v>
      </c>
      <c r="M525" s="2">
        <v>470</v>
      </c>
    </row>
    <row r="526" spans="2:13" ht="12.75">
      <c r="B526" s="208"/>
      <c r="D526" s="20"/>
      <c r="F526" s="78"/>
      <c r="H526" s="7">
        <f t="shared" si="21"/>
        <v>0</v>
      </c>
      <c r="I526" s="30">
        <f t="shared" si="20"/>
        <v>0</v>
      </c>
      <c r="M526" s="2">
        <v>470</v>
      </c>
    </row>
    <row r="527" spans="2:13" ht="12.75">
      <c r="B527" s="208"/>
      <c r="D527" s="20"/>
      <c r="F527" s="78"/>
      <c r="H527" s="7">
        <f t="shared" si="21"/>
        <v>0</v>
      </c>
      <c r="I527" s="30">
        <f t="shared" si="20"/>
        <v>0</v>
      </c>
      <c r="M527" s="2">
        <v>470</v>
      </c>
    </row>
    <row r="528" spans="2:13" ht="12.75">
      <c r="B528" s="208">
        <v>1000</v>
      </c>
      <c r="C528" s="1" t="s">
        <v>51</v>
      </c>
      <c r="D528" s="1" t="s">
        <v>17</v>
      </c>
      <c r="E528" s="1" t="s">
        <v>40</v>
      </c>
      <c r="F528" s="78" t="s">
        <v>299</v>
      </c>
      <c r="G528" s="35" t="s">
        <v>253</v>
      </c>
      <c r="H528" s="7">
        <f t="shared" si="21"/>
        <v>-1000</v>
      </c>
      <c r="I528" s="30">
        <v>2</v>
      </c>
      <c r="K528" s="35" t="s">
        <v>208</v>
      </c>
      <c r="L528">
        <v>12</v>
      </c>
      <c r="M528" s="2">
        <v>470</v>
      </c>
    </row>
    <row r="529" spans="2:13" ht="12.75">
      <c r="B529" s="208">
        <v>1000</v>
      </c>
      <c r="C529" s="1" t="s">
        <v>51</v>
      </c>
      <c r="D529" s="1" t="s">
        <v>17</v>
      </c>
      <c r="E529" s="1" t="s">
        <v>40</v>
      </c>
      <c r="F529" s="78" t="s">
        <v>299</v>
      </c>
      <c r="G529" s="35" t="s">
        <v>270</v>
      </c>
      <c r="H529" s="7">
        <f t="shared" si="21"/>
        <v>-2000</v>
      </c>
      <c r="I529" s="30">
        <v>2</v>
      </c>
      <c r="K529" s="35" t="s">
        <v>208</v>
      </c>
      <c r="L529">
        <v>12</v>
      </c>
      <c r="M529" s="2">
        <v>470</v>
      </c>
    </row>
    <row r="530" spans="2:13" ht="12.75">
      <c r="B530" s="208">
        <v>1000</v>
      </c>
      <c r="C530" s="1" t="s">
        <v>51</v>
      </c>
      <c r="D530" s="1" t="s">
        <v>17</v>
      </c>
      <c r="E530" s="1" t="s">
        <v>40</v>
      </c>
      <c r="F530" s="78" t="s">
        <v>299</v>
      </c>
      <c r="G530" s="35" t="s">
        <v>297</v>
      </c>
      <c r="H530" s="7">
        <f t="shared" si="21"/>
        <v>-3000</v>
      </c>
      <c r="I530" s="30">
        <v>2</v>
      </c>
      <c r="K530" s="35" t="s">
        <v>208</v>
      </c>
      <c r="L530">
        <v>12</v>
      </c>
      <c r="M530" s="2">
        <v>470</v>
      </c>
    </row>
    <row r="531" spans="1:13" s="89" customFormat="1" ht="12.75">
      <c r="A531" s="19"/>
      <c r="B531" s="277">
        <f>SUM(B528:B530)</f>
        <v>3000</v>
      </c>
      <c r="C531" s="19" t="s">
        <v>51</v>
      </c>
      <c r="D531" s="19"/>
      <c r="E531" s="19"/>
      <c r="F531" s="90"/>
      <c r="G531" s="26"/>
      <c r="H531" s="87">
        <v>0</v>
      </c>
      <c r="I531" s="88">
        <f t="shared" si="20"/>
        <v>6.382978723404255</v>
      </c>
      <c r="M531" s="2">
        <v>470</v>
      </c>
    </row>
    <row r="532" spans="2:13" ht="12.75">
      <c r="B532" s="208"/>
      <c r="D532" s="20"/>
      <c r="F532" s="78"/>
      <c r="H532" s="7">
        <f t="shared" si="21"/>
        <v>0</v>
      </c>
      <c r="I532" s="30">
        <f t="shared" si="20"/>
        <v>0</v>
      </c>
      <c r="M532" s="2">
        <v>470</v>
      </c>
    </row>
    <row r="533" spans="2:13" ht="12.75">
      <c r="B533" s="208"/>
      <c r="D533" s="20"/>
      <c r="F533" s="78"/>
      <c r="H533" s="7">
        <f t="shared" si="21"/>
        <v>0</v>
      </c>
      <c r="I533" s="30">
        <f t="shared" si="20"/>
        <v>0</v>
      </c>
      <c r="M533" s="2">
        <v>470</v>
      </c>
    </row>
    <row r="534" spans="2:13" ht="12.75">
      <c r="B534" s="208">
        <v>1000</v>
      </c>
      <c r="C534" s="1" t="s">
        <v>52</v>
      </c>
      <c r="D534" s="1" t="s">
        <v>17</v>
      </c>
      <c r="E534" s="1" t="s">
        <v>53</v>
      </c>
      <c r="F534" s="78" t="s">
        <v>299</v>
      </c>
      <c r="G534" s="35" t="s">
        <v>253</v>
      </c>
      <c r="H534" s="7">
        <f t="shared" si="21"/>
        <v>-1000</v>
      </c>
      <c r="I534" s="30">
        <v>2</v>
      </c>
      <c r="K534" s="35" t="s">
        <v>208</v>
      </c>
      <c r="L534">
        <v>12</v>
      </c>
      <c r="M534" s="2">
        <v>470</v>
      </c>
    </row>
    <row r="535" spans="2:13" ht="12.75">
      <c r="B535" s="208">
        <v>1000</v>
      </c>
      <c r="C535" s="1" t="s">
        <v>52</v>
      </c>
      <c r="D535" s="1" t="s">
        <v>17</v>
      </c>
      <c r="E535" s="1" t="s">
        <v>53</v>
      </c>
      <c r="F535" s="78" t="s">
        <v>299</v>
      </c>
      <c r="G535" s="35" t="s">
        <v>270</v>
      </c>
      <c r="H535" s="7">
        <f t="shared" si="21"/>
        <v>-2000</v>
      </c>
      <c r="I535" s="30">
        <v>2</v>
      </c>
      <c r="K535" s="35" t="s">
        <v>208</v>
      </c>
      <c r="L535">
        <v>12</v>
      </c>
      <c r="M535" s="2">
        <v>470</v>
      </c>
    </row>
    <row r="536" spans="2:13" ht="12.75">
      <c r="B536" s="208">
        <v>1000</v>
      </c>
      <c r="C536" s="1" t="s">
        <v>52</v>
      </c>
      <c r="D536" s="1" t="s">
        <v>17</v>
      </c>
      <c r="E536" s="1" t="s">
        <v>53</v>
      </c>
      <c r="F536" s="78" t="s">
        <v>299</v>
      </c>
      <c r="G536" s="35" t="s">
        <v>297</v>
      </c>
      <c r="H536" s="7">
        <f t="shared" si="21"/>
        <v>-3000</v>
      </c>
      <c r="I536" s="30">
        <v>2</v>
      </c>
      <c r="K536" s="35" t="s">
        <v>208</v>
      </c>
      <c r="L536">
        <v>12</v>
      </c>
      <c r="M536" s="2">
        <v>470</v>
      </c>
    </row>
    <row r="537" spans="1:13" s="89" customFormat="1" ht="12.75">
      <c r="A537" s="19"/>
      <c r="B537" s="277">
        <f>SUM(B534:B536)</f>
        <v>3000</v>
      </c>
      <c r="C537" s="19"/>
      <c r="D537" s="19"/>
      <c r="E537" s="19" t="s">
        <v>53</v>
      </c>
      <c r="F537" s="90"/>
      <c r="G537" s="26"/>
      <c r="H537" s="87">
        <v>0</v>
      </c>
      <c r="I537" s="88">
        <f t="shared" si="20"/>
        <v>6.382978723404255</v>
      </c>
      <c r="M537" s="2">
        <v>470</v>
      </c>
    </row>
    <row r="538" spans="2:13" ht="12.75">
      <c r="B538" s="208"/>
      <c r="D538" s="20"/>
      <c r="F538" s="78"/>
      <c r="H538" s="7">
        <f t="shared" si="21"/>
        <v>0</v>
      </c>
      <c r="I538" s="30">
        <f t="shared" si="20"/>
        <v>0</v>
      </c>
      <c r="M538" s="2">
        <v>470</v>
      </c>
    </row>
    <row r="539" spans="2:13" ht="12.75">
      <c r="B539" s="208"/>
      <c r="D539" s="20"/>
      <c r="F539" s="78"/>
      <c r="H539" s="7">
        <f t="shared" si="21"/>
        <v>0</v>
      </c>
      <c r="I539" s="30">
        <f t="shared" si="20"/>
        <v>0</v>
      </c>
      <c r="M539" s="2">
        <v>470</v>
      </c>
    </row>
    <row r="540" spans="2:13" ht="12.75">
      <c r="B540" s="208"/>
      <c r="D540" s="20"/>
      <c r="F540" s="78"/>
      <c r="H540" s="7">
        <f t="shared" si="21"/>
        <v>0</v>
      </c>
      <c r="I540" s="30">
        <f t="shared" si="20"/>
        <v>0</v>
      </c>
      <c r="M540" s="2">
        <v>470</v>
      </c>
    </row>
    <row r="541" spans="2:13" ht="12.75">
      <c r="B541" s="208"/>
      <c r="D541" s="20"/>
      <c r="F541" s="78"/>
      <c r="H541" s="7">
        <f t="shared" si="21"/>
        <v>0</v>
      </c>
      <c r="I541" s="30">
        <f t="shared" si="20"/>
        <v>0</v>
      </c>
      <c r="M541" s="2">
        <v>470</v>
      </c>
    </row>
    <row r="542" spans="1:13" s="89" customFormat="1" ht="12.75">
      <c r="A542" s="19"/>
      <c r="B542" s="277">
        <f>+B549+B561+B570+B578+B584</f>
        <v>43300</v>
      </c>
      <c r="C542" s="83" t="s">
        <v>302</v>
      </c>
      <c r="D542" s="84" t="s">
        <v>303</v>
      </c>
      <c r="E542" s="83" t="s">
        <v>304</v>
      </c>
      <c r="F542" s="85" t="s">
        <v>305</v>
      </c>
      <c r="G542" s="86" t="s">
        <v>128</v>
      </c>
      <c r="H542" s="87"/>
      <c r="I542" s="88">
        <f>+B542/M542</f>
        <v>92.12765957446808</v>
      </c>
      <c r="J542" s="88"/>
      <c r="K542" s="88"/>
      <c r="M542" s="2">
        <v>470</v>
      </c>
    </row>
    <row r="543" spans="2:13" ht="12.75">
      <c r="B543" s="208"/>
      <c r="D543" s="20"/>
      <c r="F543" s="78"/>
      <c r="H543" s="7">
        <f t="shared" si="21"/>
        <v>0</v>
      </c>
      <c r="I543" s="30">
        <f t="shared" si="20"/>
        <v>0</v>
      </c>
      <c r="M543" s="2">
        <v>470</v>
      </c>
    </row>
    <row r="544" spans="2:13" ht="12.75">
      <c r="B544" s="208">
        <v>2500</v>
      </c>
      <c r="C544" s="1" t="s">
        <v>0</v>
      </c>
      <c r="D544" s="1" t="s">
        <v>28</v>
      </c>
      <c r="E544" s="1" t="s">
        <v>109</v>
      </c>
      <c r="F544" s="78" t="s">
        <v>306</v>
      </c>
      <c r="G544" s="35" t="s">
        <v>253</v>
      </c>
      <c r="H544" s="7">
        <f t="shared" si="21"/>
        <v>-2500</v>
      </c>
      <c r="I544" s="30">
        <v>5</v>
      </c>
      <c r="K544" t="s">
        <v>0</v>
      </c>
      <c r="L544">
        <v>13</v>
      </c>
      <c r="M544" s="2">
        <v>470</v>
      </c>
    </row>
    <row r="545" spans="2:13" ht="12.75">
      <c r="B545" s="208">
        <v>2500</v>
      </c>
      <c r="C545" s="1" t="s">
        <v>0</v>
      </c>
      <c r="D545" s="1" t="s">
        <v>28</v>
      </c>
      <c r="E545" s="1" t="s">
        <v>109</v>
      </c>
      <c r="F545" s="78" t="s">
        <v>307</v>
      </c>
      <c r="G545" s="35" t="s">
        <v>164</v>
      </c>
      <c r="H545" s="7">
        <f t="shared" si="21"/>
        <v>-5000</v>
      </c>
      <c r="I545" s="30">
        <v>5</v>
      </c>
      <c r="K545" t="s">
        <v>0</v>
      </c>
      <c r="L545">
        <v>13</v>
      </c>
      <c r="M545" s="2">
        <v>470</v>
      </c>
    </row>
    <row r="546" spans="2:13" ht="12.75">
      <c r="B546" s="208">
        <v>2000</v>
      </c>
      <c r="C546" s="1" t="s">
        <v>0</v>
      </c>
      <c r="D546" s="1" t="s">
        <v>28</v>
      </c>
      <c r="E546" s="1" t="s">
        <v>224</v>
      </c>
      <c r="F546" s="78" t="s">
        <v>308</v>
      </c>
      <c r="G546" s="35" t="s">
        <v>164</v>
      </c>
      <c r="H546" s="7">
        <f t="shared" si="21"/>
        <v>-7000</v>
      </c>
      <c r="I546" s="30">
        <v>4</v>
      </c>
      <c r="K546" t="s">
        <v>0</v>
      </c>
      <c r="L546">
        <v>13</v>
      </c>
      <c r="M546" s="2">
        <v>470</v>
      </c>
    </row>
    <row r="547" spans="1:13" s="52" customFormat="1" ht="12.75">
      <c r="A547" s="1"/>
      <c r="B547" s="208">
        <v>2500</v>
      </c>
      <c r="C547" s="1" t="s">
        <v>0</v>
      </c>
      <c r="D547" s="1" t="s">
        <v>28</v>
      </c>
      <c r="E547" s="1" t="s">
        <v>109</v>
      </c>
      <c r="F547" s="78" t="s">
        <v>309</v>
      </c>
      <c r="G547" s="35" t="s">
        <v>166</v>
      </c>
      <c r="H547" s="7">
        <f t="shared" si="21"/>
        <v>-9500</v>
      </c>
      <c r="I547" s="30">
        <v>5</v>
      </c>
      <c r="J547"/>
      <c r="K547" t="s">
        <v>0</v>
      </c>
      <c r="L547">
        <v>13</v>
      </c>
      <c r="M547" s="2">
        <v>470</v>
      </c>
    </row>
    <row r="548" spans="1:13" s="89" customFormat="1" ht="12.75">
      <c r="A548" s="1"/>
      <c r="B548" s="208">
        <v>2500</v>
      </c>
      <c r="C548" s="1" t="s">
        <v>310</v>
      </c>
      <c r="D548" s="20" t="s">
        <v>17</v>
      </c>
      <c r="E548" s="1" t="s">
        <v>213</v>
      </c>
      <c r="F548" s="78" t="s">
        <v>246</v>
      </c>
      <c r="G548" s="35" t="s">
        <v>164</v>
      </c>
      <c r="H548" s="7">
        <f t="shared" si="21"/>
        <v>-12000</v>
      </c>
      <c r="I548" s="30">
        <f>+B548/M548</f>
        <v>5.319148936170213</v>
      </c>
      <c r="J548"/>
      <c r="K548" t="s">
        <v>109</v>
      </c>
      <c r="L548">
        <v>13</v>
      </c>
      <c r="M548" s="2">
        <v>470</v>
      </c>
    </row>
    <row r="549" spans="1:13" ht="12.75">
      <c r="A549" s="19"/>
      <c r="B549" s="277">
        <f>SUM(B544:B548)</f>
        <v>12000</v>
      </c>
      <c r="C549" s="19" t="s">
        <v>0</v>
      </c>
      <c r="D549" s="19"/>
      <c r="E549" s="19"/>
      <c r="F549" s="90"/>
      <c r="G549" s="26"/>
      <c r="H549" s="87">
        <v>0</v>
      </c>
      <c r="I549" s="88">
        <f t="shared" si="20"/>
        <v>25.53191489361702</v>
      </c>
      <c r="J549" s="89"/>
      <c r="K549" s="89"/>
      <c r="L549" s="89"/>
      <c r="M549" s="2">
        <v>470</v>
      </c>
    </row>
    <row r="550" spans="2:13" ht="12.75">
      <c r="B550" s="208"/>
      <c r="D550" s="20"/>
      <c r="F550" s="78"/>
      <c r="H550" s="7">
        <f t="shared" si="21"/>
        <v>0</v>
      </c>
      <c r="I550" s="30">
        <f t="shared" si="20"/>
        <v>0</v>
      </c>
      <c r="M550" s="2">
        <v>470</v>
      </c>
    </row>
    <row r="551" spans="2:13" ht="12.75">
      <c r="B551" s="208"/>
      <c r="D551" s="20"/>
      <c r="F551" s="78"/>
      <c r="H551" s="7">
        <f t="shared" si="21"/>
        <v>0</v>
      </c>
      <c r="I551" s="30">
        <f t="shared" si="20"/>
        <v>0</v>
      </c>
      <c r="M551" s="2">
        <v>470</v>
      </c>
    </row>
    <row r="552" spans="2:13" ht="12.75">
      <c r="B552" s="208">
        <v>2000</v>
      </c>
      <c r="C552" s="1" t="s">
        <v>311</v>
      </c>
      <c r="D552" s="20" t="s">
        <v>17</v>
      </c>
      <c r="E552" s="1" t="s">
        <v>40</v>
      </c>
      <c r="F552" s="78" t="s">
        <v>312</v>
      </c>
      <c r="G552" s="35" t="s">
        <v>253</v>
      </c>
      <c r="H552" s="7">
        <f t="shared" si="21"/>
        <v>-2000</v>
      </c>
      <c r="I552" s="30">
        <f t="shared" si="20"/>
        <v>4.25531914893617</v>
      </c>
      <c r="K552" t="s">
        <v>109</v>
      </c>
      <c r="L552">
        <v>13</v>
      </c>
      <c r="M552" s="2">
        <v>470</v>
      </c>
    </row>
    <row r="553" spans="2:13" ht="12.75">
      <c r="B553" s="276">
        <v>2000</v>
      </c>
      <c r="C553" s="1" t="s">
        <v>313</v>
      </c>
      <c r="D553" s="20" t="s">
        <v>17</v>
      </c>
      <c r="E553" s="1" t="s">
        <v>40</v>
      </c>
      <c r="F553" s="78" t="s">
        <v>314</v>
      </c>
      <c r="G553" s="35" t="s">
        <v>253</v>
      </c>
      <c r="H553" s="7">
        <f t="shared" si="21"/>
        <v>-4000</v>
      </c>
      <c r="I553" s="30">
        <f t="shared" si="20"/>
        <v>4.25531914893617</v>
      </c>
      <c r="K553" t="s">
        <v>109</v>
      </c>
      <c r="L553">
        <v>13</v>
      </c>
      <c r="M553" s="2">
        <v>470</v>
      </c>
    </row>
    <row r="554" spans="2:13" ht="12.75">
      <c r="B554" s="208">
        <v>2500</v>
      </c>
      <c r="C554" s="1" t="s">
        <v>315</v>
      </c>
      <c r="D554" s="20" t="s">
        <v>17</v>
      </c>
      <c r="E554" s="1" t="s">
        <v>40</v>
      </c>
      <c r="F554" s="78" t="s">
        <v>316</v>
      </c>
      <c r="G554" s="35" t="s">
        <v>253</v>
      </c>
      <c r="H554" s="7">
        <f t="shared" si="21"/>
        <v>-6500</v>
      </c>
      <c r="I554" s="30">
        <f t="shared" si="20"/>
        <v>5.319148936170213</v>
      </c>
      <c r="K554" t="s">
        <v>109</v>
      </c>
      <c r="L554">
        <v>13</v>
      </c>
      <c r="M554" s="2">
        <v>470</v>
      </c>
    </row>
    <row r="555" spans="2:13" ht="12.75">
      <c r="B555" s="208">
        <v>1000</v>
      </c>
      <c r="C555" s="1" t="s">
        <v>317</v>
      </c>
      <c r="D555" s="20" t="s">
        <v>17</v>
      </c>
      <c r="E555" s="1" t="s">
        <v>40</v>
      </c>
      <c r="F555" s="78" t="s">
        <v>246</v>
      </c>
      <c r="G555" s="35" t="s">
        <v>270</v>
      </c>
      <c r="H555" s="7">
        <f t="shared" si="21"/>
        <v>-7500</v>
      </c>
      <c r="I555" s="30">
        <f t="shared" si="20"/>
        <v>2.127659574468085</v>
      </c>
      <c r="K555" t="s">
        <v>109</v>
      </c>
      <c r="L555">
        <v>13</v>
      </c>
      <c r="M555" s="2">
        <v>470</v>
      </c>
    </row>
    <row r="556" spans="2:13" ht="12.75">
      <c r="B556" s="208">
        <v>1000</v>
      </c>
      <c r="C556" s="1" t="s">
        <v>318</v>
      </c>
      <c r="D556" s="20" t="s">
        <v>17</v>
      </c>
      <c r="E556" s="1" t="s">
        <v>40</v>
      </c>
      <c r="F556" s="78" t="s">
        <v>246</v>
      </c>
      <c r="G556" s="35" t="s">
        <v>270</v>
      </c>
      <c r="H556" s="7">
        <f t="shared" si="21"/>
        <v>-8500</v>
      </c>
      <c r="I556" s="30">
        <f t="shared" si="20"/>
        <v>2.127659574468085</v>
      </c>
      <c r="K556" t="s">
        <v>109</v>
      </c>
      <c r="L556">
        <v>13</v>
      </c>
      <c r="M556" s="2">
        <v>470</v>
      </c>
    </row>
    <row r="557" spans="2:13" ht="12.75">
      <c r="B557" s="208">
        <v>500</v>
      </c>
      <c r="C557" s="1" t="s">
        <v>319</v>
      </c>
      <c r="D557" s="20" t="s">
        <v>17</v>
      </c>
      <c r="E557" s="1" t="s">
        <v>40</v>
      </c>
      <c r="F557" s="78" t="s">
        <v>246</v>
      </c>
      <c r="G557" s="35" t="s">
        <v>164</v>
      </c>
      <c r="H557" s="7">
        <f t="shared" si="21"/>
        <v>-9000</v>
      </c>
      <c r="I557" s="30">
        <f t="shared" si="20"/>
        <v>1.0638297872340425</v>
      </c>
      <c r="K557" t="s">
        <v>109</v>
      </c>
      <c r="L557">
        <v>13</v>
      </c>
      <c r="M557" s="2">
        <v>470</v>
      </c>
    </row>
    <row r="558" spans="2:13" ht="12.75">
      <c r="B558" s="208">
        <v>500</v>
      </c>
      <c r="C558" s="1" t="s">
        <v>320</v>
      </c>
      <c r="D558" s="20" t="s">
        <v>17</v>
      </c>
      <c r="E558" s="1" t="s">
        <v>40</v>
      </c>
      <c r="F558" s="78" t="s">
        <v>246</v>
      </c>
      <c r="G558" s="35" t="s">
        <v>164</v>
      </c>
      <c r="H558" s="7">
        <f t="shared" si="21"/>
        <v>-9500</v>
      </c>
      <c r="I558" s="30">
        <f t="shared" si="20"/>
        <v>1.0638297872340425</v>
      </c>
      <c r="K558" t="s">
        <v>109</v>
      </c>
      <c r="L558">
        <v>13</v>
      </c>
      <c r="M558" s="2">
        <v>470</v>
      </c>
    </row>
    <row r="559" spans="2:13" ht="12.75">
      <c r="B559" s="208">
        <v>2500</v>
      </c>
      <c r="C559" s="1" t="s">
        <v>321</v>
      </c>
      <c r="D559" s="20" t="s">
        <v>17</v>
      </c>
      <c r="E559" s="1" t="s">
        <v>40</v>
      </c>
      <c r="F559" s="78" t="s">
        <v>322</v>
      </c>
      <c r="G559" s="35" t="s">
        <v>166</v>
      </c>
      <c r="H559" s="7">
        <f t="shared" si="21"/>
        <v>-12000</v>
      </c>
      <c r="I559" s="30">
        <f t="shared" si="20"/>
        <v>5.319148936170213</v>
      </c>
      <c r="K559" t="s">
        <v>109</v>
      </c>
      <c r="L559">
        <v>13</v>
      </c>
      <c r="M559" s="2">
        <v>470</v>
      </c>
    </row>
    <row r="560" spans="2:13" ht="12.75">
      <c r="B560" s="208">
        <v>1500</v>
      </c>
      <c r="C560" s="1" t="s">
        <v>323</v>
      </c>
      <c r="D560" s="20" t="s">
        <v>17</v>
      </c>
      <c r="E560" s="1" t="s">
        <v>40</v>
      </c>
      <c r="F560" s="78" t="s">
        <v>324</v>
      </c>
      <c r="G560" s="35" t="s">
        <v>166</v>
      </c>
      <c r="H560" s="7">
        <f t="shared" si="21"/>
        <v>-13500</v>
      </c>
      <c r="I560" s="30">
        <f>+B560/M560</f>
        <v>3.1914893617021276</v>
      </c>
      <c r="K560" t="s">
        <v>109</v>
      </c>
      <c r="L560">
        <v>13</v>
      </c>
      <c r="M560" s="2">
        <v>470</v>
      </c>
    </row>
    <row r="561" spans="1:13" s="89" customFormat="1" ht="12.75">
      <c r="A561" s="19"/>
      <c r="B561" s="277">
        <f>SUM(B552:B560)</f>
        <v>13500</v>
      </c>
      <c r="C561" s="19" t="s">
        <v>46</v>
      </c>
      <c r="D561" s="19"/>
      <c r="E561" s="19"/>
      <c r="F561" s="90"/>
      <c r="G561" s="26"/>
      <c r="H561" s="87">
        <v>0</v>
      </c>
      <c r="I561" s="88">
        <f aca="true" t="shared" si="22" ref="I561:I572">+B561/M561</f>
        <v>28.72340425531915</v>
      </c>
      <c r="M561" s="2">
        <v>470</v>
      </c>
    </row>
    <row r="562" spans="2:13" ht="12.75">
      <c r="B562" s="208"/>
      <c r="F562" s="78"/>
      <c r="H562" s="7">
        <f aca="true" t="shared" si="23" ref="H562:H577">H561-B562</f>
        <v>0</v>
      </c>
      <c r="I562" s="30">
        <f t="shared" si="22"/>
        <v>0</v>
      </c>
      <c r="M562" s="2">
        <v>470</v>
      </c>
    </row>
    <row r="563" spans="2:13" ht="12.75">
      <c r="B563" s="208"/>
      <c r="F563" s="78"/>
      <c r="H563" s="7">
        <f t="shared" si="23"/>
        <v>0</v>
      </c>
      <c r="I563" s="30">
        <f t="shared" si="22"/>
        <v>0</v>
      </c>
      <c r="M563" s="2">
        <v>470</v>
      </c>
    </row>
    <row r="564" spans="2:13" ht="12.75">
      <c r="B564" s="208">
        <v>800</v>
      </c>
      <c r="C564" s="1" t="s">
        <v>47</v>
      </c>
      <c r="D564" s="20" t="s">
        <v>17</v>
      </c>
      <c r="E564" s="1" t="s">
        <v>48</v>
      </c>
      <c r="F564" s="78" t="s">
        <v>246</v>
      </c>
      <c r="G564" s="35" t="s">
        <v>253</v>
      </c>
      <c r="H564" s="7">
        <f t="shared" si="23"/>
        <v>-800</v>
      </c>
      <c r="I564" s="30">
        <v>1.6</v>
      </c>
      <c r="K564" t="s">
        <v>109</v>
      </c>
      <c r="L564">
        <v>13</v>
      </c>
      <c r="M564" s="2">
        <v>470</v>
      </c>
    </row>
    <row r="565" spans="2:13" ht="12.75">
      <c r="B565" s="208">
        <v>500</v>
      </c>
      <c r="C565" s="1" t="s">
        <v>47</v>
      </c>
      <c r="D565" s="20" t="s">
        <v>17</v>
      </c>
      <c r="E565" s="1" t="s">
        <v>48</v>
      </c>
      <c r="F565" s="78" t="s">
        <v>246</v>
      </c>
      <c r="G565" s="35" t="s">
        <v>270</v>
      </c>
      <c r="H565" s="7">
        <f t="shared" si="23"/>
        <v>-1300</v>
      </c>
      <c r="I565" s="30">
        <v>1</v>
      </c>
      <c r="K565" t="s">
        <v>109</v>
      </c>
      <c r="L565">
        <v>13</v>
      </c>
      <c r="M565" s="2">
        <v>470</v>
      </c>
    </row>
    <row r="566" spans="2:13" ht="12.75">
      <c r="B566" s="208">
        <v>900</v>
      </c>
      <c r="C566" s="1" t="s">
        <v>47</v>
      </c>
      <c r="D566" s="20" t="s">
        <v>17</v>
      </c>
      <c r="E566" s="1" t="s">
        <v>48</v>
      </c>
      <c r="F566" s="78" t="s">
        <v>246</v>
      </c>
      <c r="G566" s="35" t="s">
        <v>297</v>
      </c>
      <c r="H566" s="7">
        <f t="shared" si="23"/>
        <v>-2200</v>
      </c>
      <c r="I566" s="30">
        <v>1.8</v>
      </c>
      <c r="K566" t="s">
        <v>109</v>
      </c>
      <c r="L566">
        <v>13</v>
      </c>
      <c r="M566" s="2">
        <v>470</v>
      </c>
    </row>
    <row r="567" spans="2:13" ht="12.75">
      <c r="B567" s="208">
        <v>700</v>
      </c>
      <c r="C567" s="1" t="s">
        <v>47</v>
      </c>
      <c r="D567" s="20" t="s">
        <v>17</v>
      </c>
      <c r="E567" s="1" t="s">
        <v>48</v>
      </c>
      <c r="F567" s="78" t="s">
        <v>246</v>
      </c>
      <c r="G567" s="35" t="s">
        <v>164</v>
      </c>
      <c r="H567" s="7">
        <f t="shared" si="23"/>
        <v>-2900</v>
      </c>
      <c r="I567" s="30">
        <v>1.4</v>
      </c>
      <c r="K567" t="s">
        <v>109</v>
      </c>
      <c r="L567">
        <v>13</v>
      </c>
      <c r="M567" s="2">
        <v>470</v>
      </c>
    </row>
    <row r="568" spans="2:13" ht="12.75">
      <c r="B568" s="208">
        <v>600</v>
      </c>
      <c r="C568" s="1" t="s">
        <v>47</v>
      </c>
      <c r="D568" s="20" t="s">
        <v>17</v>
      </c>
      <c r="E568" s="1" t="s">
        <v>48</v>
      </c>
      <c r="F568" s="78" t="s">
        <v>246</v>
      </c>
      <c r="G568" s="35" t="s">
        <v>166</v>
      </c>
      <c r="H568" s="7">
        <f t="shared" si="23"/>
        <v>-3500</v>
      </c>
      <c r="I568" s="30">
        <v>1.2</v>
      </c>
      <c r="K568" t="s">
        <v>109</v>
      </c>
      <c r="L568">
        <v>13</v>
      </c>
      <c r="M568" s="2">
        <v>470</v>
      </c>
    </row>
    <row r="569" spans="2:13" ht="12.75">
      <c r="B569" s="208">
        <v>800</v>
      </c>
      <c r="C569" s="1" t="s">
        <v>47</v>
      </c>
      <c r="D569" s="20" t="s">
        <v>17</v>
      </c>
      <c r="E569" s="1" t="s">
        <v>48</v>
      </c>
      <c r="F569" s="78" t="s">
        <v>246</v>
      </c>
      <c r="G569" s="35" t="s">
        <v>168</v>
      </c>
      <c r="H569" s="7">
        <f t="shared" si="23"/>
        <v>-4300</v>
      </c>
      <c r="I569" s="30">
        <v>1.6</v>
      </c>
      <c r="K569" t="s">
        <v>109</v>
      </c>
      <c r="L569">
        <v>13</v>
      </c>
      <c r="M569" s="2">
        <v>470</v>
      </c>
    </row>
    <row r="570" spans="1:13" s="89" customFormat="1" ht="12.75">
      <c r="A570" s="19"/>
      <c r="B570" s="277">
        <f>SUM(B564:B569)</f>
        <v>4300</v>
      </c>
      <c r="C570" s="19"/>
      <c r="D570" s="19"/>
      <c r="E570" s="19" t="s">
        <v>48</v>
      </c>
      <c r="F570" s="90"/>
      <c r="G570" s="26"/>
      <c r="H570" s="87">
        <v>0</v>
      </c>
      <c r="I570" s="88">
        <f t="shared" si="22"/>
        <v>9.148936170212766</v>
      </c>
      <c r="M570" s="2">
        <v>470</v>
      </c>
    </row>
    <row r="571" spans="2:13" ht="12.75">
      <c r="B571" s="208"/>
      <c r="F571" s="78"/>
      <c r="H571" s="7">
        <f t="shared" si="23"/>
        <v>0</v>
      </c>
      <c r="I571" s="30">
        <f t="shared" si="22"/>
        <v>0</v>
      </c>
      <c r="M571" s="2">
        <v>470</v>
      </c>
    </row>
    <row r="572" spans="2:13" ht="12.75">
      <c r="B572" s="208"/>
      <c r="F572" s="78"/>
      <c r="H572" s="7">
        <f t="shared" si="23"/>
        <v>0</v>
      </c>
      <c r="I572" s="30">
        <f t="shared" si="22"/>
        <v>0</v>
      </c>
      <c r="M572" s="2">
        <v>470</v>
      </c>
    </row>
    <row r="573" spans="2:13" ht="12.75">
      <c r="B573" s="208">
        <v>2000</v>
      </c>
      <c r="C573" s="1" t="s">
        <v>51</v>
      </c>
      <c r="D573" s="20" t="s">
        <v>17</v>
      </c>
      <c r="E573" s="1" t="s">
        <v>40</v>
      </c>
      <c r="F573" s="78" t="s">
        <v>246</v>
      </c>
      <c r="G573" s="35" t="s">
        <v>253</v>
      </c>
      <c r="H573" s="7">
        <f t="shared" si="23"/>
        <v>-2000</v>
      </c>
      <c r="I573" s="30">
        <v>4</v>
      </c>
      <c r="K573" t="s">
        <v>109</v>
      </c>
      <c r="L573">
        <v>13</v>
      </c>
      <c r="M573" s="2">
        <v>470</v>
      </c>
    </row>
    <row r="574" spans="2:13" ht="12.75">
      <c r="B574" s="208">
        <v>2000</v>
      </c>
      <c r="C574" s="1" t="s">
        <v>51</v>
      </c>
      <c r="D574" s="20" t="s">
        <v>17</v>
      </c>
      <c r="E574" s="1" t="s">
        <v>40</v>
      </c>
      <c r="F574" s="78" t="s">
        <v>246</v>
      </c>
      <c r="G574" s="35" t="s">
        <v>270</v>
      </c>
      <c r="H574" s="7">
        <f t="shared" si="23"/>
        <v>-4000</v>
      </c>
      <c r="I574" s="30">
        <v>4</v>
      </c>
      <c r="K574" t="s">
        <v>109</v>
      </c>
      <c r="L574">
        <v>13</v>
      </c>
      <c r="M574" s="2">
        <v>470</v>
      </c>
    </row>
    <row r="575" spans="2:13" ht="12.75">
      <c r="B575" s="208">
        <v>2000</v>
      </c>
      <c r="C575" s="1" t="s">
        <v>51</v>
      </c>
      <c r="D575" s="20" t="s">
        <v>17</v>
      </c>
      <c r="E575" s="1" t="s">
        <v>40</v>
      </c>
      <c r="F575" s="78" t="s">
        <v>246</v>
      </c>
      <c r="G575" s="35" t="s">
        <v>297</v>
      </c>
      <c r="H575" s="7">
        <f t="shared" si="23"/>
        <v>-6000</v>
      </c>
      <c r="I575" s="30">
        <v>4</v>
      </c>
      <c r="K575" t="s">
        <v>109</v>
      </c>
      <c r="L575">
        <v>13</v>
      </c>
      <c r="M575" s="2">
        <v>470</v>
      </c>
    </row>
    <row r="576" spans="2:13" ht="12.75">
      <c r="B576" s="208">
        <v>2000</v>
      </c>
      <c r="C576" s="1" t="s">
        <v>51</v>
      </c>
      <c r="D576" s="20" t="s">
        <v>17</v>
      </c>
      <c r="E576" s="1" t="s">
        <v>40</v>
      </c>
      <c r="F576" s="78" t="s">
        <v>246</v>
      </c>
      <c r="G576" s="35" t="s">
        <v>164</v>
      </c>
      <c r="H576" s="7">
        <f t="shared" si="23"/>
        <v>-8000</v>
      </c>
      <c r="I576" s="30">
        <v>4</v>
      </c>
      <c r="K576" t="s">
        <v>109</v>
      </c>
      <c r="L576">
        <v>13</v>
      </c>
      <c r="M576" s="2">
        <v>470</v>
      </c>
    </row>
    <row r="577" spans="2:13" ht="12.75">
      <c r="B577" s="208">
        <v>2000</v>
      </c>
      <c r="C577" s="1" t="s">
        <v>51</v>
      </c>
      <c r="D577" s="20" t="s">
        <v>17</v>
      </c>
      <c r="E577" s="1" t="s">
        <v>40</v>
      </c>
      <c r="F577" s="78" t="s">
        <v>246</v>
      </c>
      <c r="G577" s="35" t="s">
        <v>166</v>
      </c>
      <c r="H577" s="7">
        <f t="shared" si="23"/>
        <v>-10000</v>
      </c>
      <c r="I577" s="30">
        <v>4</v>
      </c>
      <c r="K577" t="s">
        <v>109</v>
      </c>
      <c r="L577">
        <v>13</v>
      </c>
      <c r="M577" s="2">
        <v>470</v>
      </c>
    </row>
    <row r="578" spans="1:13" s="89" customFormat="1" ht="12.75">
      <c r="A578" s="19"/>
      <c r="B578" s="277">
        <f>SUM(B573:B577)</f>
        <v>10000</v>
      </c>
      <c r="C578" s="19" t="s">
        <v>51</v>
      </c>
      <c r="D578" s="19"/>
      <c r="E578" s="19"/>
      <c r="F578" s="90"/>
      <c r="G578" s="97"/>
      <c r="H578" s="87">
        <v>0</v>
      </c>
      <c r="I578" s="88">
        <f aca="true" t="shared" si="24" ref="I578:I640">+B578/M578</f>
        <v>21.27659574468085</v>
      </c>
      <c r="M578" s="2">
        <v>470</v>
      </c>
    </row>
    <row r="579" spans="2:13" ht="12.75">
      <c r="B579" s="276"/>
      <c r="C579" s="42"/>
      <c r="D579" s="20"/>
      <c r="E579" s="42"/>
      <c r="F579" s="78"/>
      <c r="G579" s="40"/>
      <c r="H579" s="7">
        <f aca="true" t="shared" si="25" ref="H579:H640">H578-B579</f>
        <v>0</v>
      </c>
      <c r="I579" s="30">
        <f t="shared" si="24"/>
        <v>0</v>
      </c>
      <c r="M579" s="2">
        <v>470</v>
      </c>
    </row>
    <row r="580" spans="2:13" ht="12.75">
      <c r="B580" s="276"/>
      <c r="C580" s="20"/>
      <c r="D580" s="20"/>
      <c r="E580" s="44"/>
      <c r="F580" s="78"/>
      <c r="G580" s="45"/>
      <c r="H580" s="7">
        <f t="shared" si="25"/>
        <v>0</v>
      </c>
      <c r="I580" s="30">
        <f t="shared" si="24"/>
        <v>0</v>
      </c>
      <c r="M580" s="2">
        <v>470</v>
      </c>
    </row>
    <row r="581" spans="1:13" s="23" customFormat="1" ht="12.75">
      <c r="A581" s="1"/>
      <c r="B581" s="208">
        <v>1500</v>
      </c>
      <c r="C581" s="1" t="s">
        <v>52</v>
      </c>
      <c r="D581" s="20" t="s">
        <v>17</v>
      </c>
      <c r="E581" s="1" t="s">
        <v>53</v>
      </c>
      <c r="F581" s="78" t="s">
        <v>246</v>
      </c>
      <c r="G581" s="35" t="s">
        <v>270</v>
      </c>
      <c r="H581" s="7">
        <f t="shared" si="25"/>
        <v>-1500</v>
      </c>
      <c r="I581" s="30">
        <v>3</v>
      </c>
      <c r="J581"/>
      <c r="K581" t="s">
        <v>109</v>
      </c>
      <c r="L581">
        <v>13</v>
      </c>
      <c r="M581" s="2">
        <v>470</v>
      </c>
    </row>
    <row r="582" spans="2:13" ht="12.75">
      <c r="B582" s="208">
        <v>1500</v>
      </c>
      <c r="C582" s="1" t="s">
        <v>52</v>
      </c>
      <c r="D582" s="20" t="s">
        <v>17</v>
      </c>
      <c r="E582" s="1" t="s">
        <v>53</v>
      </c>
      <c r="F582" s="78" t="s">
        <v>246</v>
      </c>
      <c r="G582" s="35" t="s">
        <v>297</v>
      </c>
      <c r="H582" s="7">
        <f t="shared" si="25"/>
        <v>-3000</v>
      </c>
      <c r="I582" s="30">
        <v>3</v>
      </c>
      <c r="K582" t="s">
        <v>109</v>
      </c>
      <c r="L582">
        <v>13</v>
      </c>
      <c r="M582" s="2">
        <v>470</v>
      </c>
    </row>
    <row r="583" spans="2:13" ht="12.75">
      <c r="B583" s="208">
        <v>500</v>
      </c>
      <c r="C583" s="1" t="s">
        <v>52</v>
      </c>
      <c r="D583" s="20" t="s">
        <v>17</v>
      </c>
      <c r="E583" s="1" t="s">
        <v>53</v>
      </c>
      <c r="F583" s="78" t="s">
        <v>246</v>
      </c>
      <c r="G583" s="35" t="s">
        <v>164</v>
      </c>
      <c r="H583" s="7">
        <f t="shared" si="25"/>
        <v>-3500</v>
      </c>
      <c r="I583" s="30">
        <v>1</v>
      </c>
      <c r="K583" t="s">
        <v>109</v>
      </c>
      <c r="L583">
        <v>13</v>
      </c>
      <c r="M583" s="2">
        <v>470</v>
      </c>
    </row>
    <row r="584" spans="1:13" s="89" customFormat="1" ht="12.75">
      <c r="A584" s="19"/>
      <c r="B584" s="277">
        <f>SUM(B581:B583)</f>
        <v>3500</v>
      </c>
      <c r="C584" s="19"/>
      <c r="D584" s="19"/>
      <c r="E584" s="19" t="s">
        <v>53</v>
      </c>
      <c r="F584" s="90"/>
      <c r="G584" s="26"/>
      <c r="H584" s="87">
        <v>0</v>
      </c>
      <c r="I584" s="88">
        <f t="shared" si="24"/>
        <v>7.446808510638298</v>
      </c>
      <c r="M584" s="2">
        <v>470</v>
      </c>
    </row>
    <row r="585" spans="2:14" ht="12.75">
      <c r="B585" s="208"/>
      <c r="D585" s="20"/>
      <c r="F585" s="78"/>
      <c r="H585" s="7">
        <f t="shared" si="25"/>
        <v>0</v>
      </c>
      <c r="I585" s="30">
        <f t="shared" si="24"/>
        <v>0</v>
      </c>
      <c r="M585" s="2">
        <v>470</v>
      </c>
      <c r="N585" s="48"/>
    </row>
    <row r="586" spans="2:13" ht="12.75">
      <c r="B586" s="285"/>
      <c r="C586" s="47"/>
      <c r="D586" s="20"/>
      <c r="E586" s="47"/>
      <c r="F586" s="78"/>
      <c r="H586" s="7">
        <f t="shared" si="25"/>
        <v>0</v>
      </c>
      <c r="I586" s="30">
        <f t="shared" si="24"/>
        <v>0</v>
      </c>
      <c r="J586" s="46"/>
      <c r="K586" s="46"/>
      <c r="L586" s="46"/>
      <c r="M586" s="2">
        <v>470</v>
      </c>
    </row>
    <row r="587" spans="2:13" ht="12.75">
      <c r="B587" s="208"/>
      <c r="D587" s="20"/>
      <c r="F587" s="78"/>
      <c r="H587" s="7">
        <f t="shared" si="25"/>
        <v>0</v>
      </c>
      <c r="I587" s="30">
        <f t="shared" si="24"/>
        <v>0</v>
      </c>
      <c r="M587" s="2">
        <v>470</v>
      </c>
    </row>
    <row r="588" spans="2:13" ht="12.75">
      <c r="B588" s="208"/>
      <c r="D588" s="20"/>
      <c r="F588" s="78"/>
      <c r="H588" s="7">
        <f t="shared" si="25"/>
        <v>0</v>
      </c>
      <c r="I588" s="30">
        <f t="shared" si="24"/>
        <v>0</v>
      </c>
      <c r="M588" s="2">
        <v>470</v>
      </c>
    </row>
    <row r="589" spans="1:13" s="89" customFormat="1" ht="12.75">
      <c r="A589" s="19"/>
      <c r="B589" s="277">
        <f>+B597+B604+B609+B614+B618</f>
        <v>24500</v>
      </c>
      <c r="C589" s="83" t="s">
        <v>325</v>
      </c>
      <c r="D589" s="84" t="s">
        <v>326</v>
      </c>
      <c r="E589" s="83" t="s">
        <v>31</v>
      </c>
      <c r="F589" s="85" t="s">
        <v>222</v>
      </c>
      <c r="G589" s="86" t="s">
        <v>33</v>
      </c>
      <c r="H589" s="87"/>
      <c r="I589" s="88">
        <f>+B589/M589</f>
        <v>52.12765957446808</v>
      </c>
      <c r="J589" s="88"/>
      <c r="K589" s="88"/>
      <c r="M589" s="2">
        <v>470</v>
      </c>
    </row>
    <row r="590" spans="2:13" ht="12.75">
      <c r="B590" s="208"/>
      <c r="D590" s="20"/>
      <c r="F590" s="78"/>
      <c r="H590" s="7">
        <f t="shared" si="25"/>
        <v>0</v>
      </c>
      <c r="I590" s="30">
        <f t="shared" si="24"/>
        <v>0</v>
      </c>
      <c r="M590" s="2">
        <v>470</v>
      </c>
    </row>
    <row r="591" spans="2:13" ht="12.75">
      <c r="B591" s="284">
        <v>2000</v>
      </c>
      <c r="C591" s="1" t="s">
        <v>0</v>
      </c>
      <c r="D591" s="1" t="s">
        <v>28</v>
      </c>
      <c r="E591" s="1" t="s">
        <v>129</v>
      </c>
      <c r="F591" s="78" t="s">
        <v>327</v>
      </c>
      <c r="G591" s="35" t="s">
        <v>162</v>
      </c>
      <c r="H591" s="7">
        <f t="shared" si="25"/>
        <v>-2000</v>
      </c>
      <c r="I591" s="30">
        <v>4</v>
      </c>
      <c r="K591" t="s">
        <v>0</v>
      </c>
      <c r="L591">
        <v>14</v>
      </c>
      <c r="M591" s="2">
        <v>470</v>
      </c>
    </row>
    <row r="592" spans="2:13" ht="12.75">
      <c r="B592" s="208">
        <v>2000</v>
      </c>
      <c r="C592" s="1" t="s">
        <v>0</v>
      </c>
      <c r="D592" s="1" t="s">
        <v>28</v>
      </c>
      <c r="E592" s="1" t="s">
        <v>129</v>
      </c>
      <c r="F592" s="78" t="s">
        <v>328</v>
      </c>
      <c r="G592" s="35" t="s">
        <v>219</v>
      </c>
      <c r="H592" s="7">
        <f t="shared" si="25"/>
        <v>-4000</v>
      </c>
      <c r="I592" s="30">
        <v>4</v>
      </c>
      <c r="K592" t="s">
        <v>0</v>
      </c>
      <c r="L592">
        <v>14</v>
      </c>
      <c r="M592" s="2">
        <v>470</v>
      </c>
    </row>
    <row r="593" spans="2:13" ht="12.75">
      <c r="B593" s="208">
        <v>2000</v>
      </c>
      <c r="C593" s="1" t="s">
        <v>0</v>
      </c>
      <c r="D593" s="1" t="s">
        <v>28</v>
      </c>
      <c r="E593" s="1" t="s">
        <v>129</v>
      </c>
      <c r="F593" s="78" t="s">
        <v>329</v>
      </c>
      <c r="G593" s="35" t="s">
        <v>244</v>
      </c>
      <c r="H593" s="7">
        <f t="shared" si="25"/>
        <v>-6000</v>
      </c>
      <c r="I593" s="30">
        <v>4</v>
      </c>
      <c r="K593" t="s">
        <v>0</v>
      </c>
      <c r="L593">
        <v>14</v>
      </c>
      <c r="M593" s="2">
        <v>470</v>
      </c>
    </row>
    <row r="594" spans="2:13" ht="12.75">
      <c r="B594" s="208">
        <v>2000</v>
      </c>
      <c r="C594" s="1" t="s">
        <v>0</v>
      </c>
      <c r="D594" s="1" t="s">
        <v>28</v>
      </c>
      <c r="E594" s="1" t="s">
        <v>224</v>
      </c>
      <c r="F594" s="78" t="s">
        <v>330</v>
      </c>
      <c r="G594" s="35" t="s">
        <v>244</v>
      </c>
      <c r="H594" s="7">
        <f t="shared" si="25"/>
        <v>-8000</v>
      </c>
      <c r="I594" s="30">
        <v>4</v>
      </c>
      <c r="K594" t="s">
        <v>0</v>
      </c>
      <c r="L594">
        <v>14</v>
      </c>
      <c r="M594" s="2">
        <v>470</v>
      </c>
    </row>
    <row r="595" spans="2:13" ht="12.75">
      <c r="B595" s="208">
        <v>3000</v>
      </c>
      <c r="C595" s="1" t="s">
        <v>0</v>
      </c>
      <c r="D595" s="1" t="s">
        <v>28</v>
      </c>
      <c r="E595" s="1" t="s">
        <v>224</v>
      </c>
      <c r="F595" s="78" t="s">
        <v>331</v>
      </c>
      <c r="G595" s="35" t="s">
        <v>253</v>
      </c>
      <c r="H595" s="7">
        <f t="shared" si="25"/>
        <v>-11000</v>
      </c>
      <c r="I595" s="30">
        <v>6</v>
      </c>
      <c r="K595" t="s">
        <v>0</v>
      </c>
      <c r="L595">
        <v>14</v>
      </c>
      <c r="M595" s="2">
        <v>470</v>
      </c>
    </row>
    <row r="596" spans="2:13" ht="12.75">
      <c r="B596" s="208">
        <v>3000</v>
      </c>
      <c r="C596" s="1" t="s">
        <v>0</v>
      </c>
      <c r="D596" s="1" t="s">
        <v>28</v>
      </c>
      <c r="E596" s="1" t="s">
        <v>129</v>
      </c>
      <c r="F596" s="78" t="s">
        <v>332</v>
      </c>
      <c r="G596" s="35" t="s">
        <v>253</v>
      </c>
      <c r="H596" s="7">
        <f t="shared" si="25"/>
        <v>-14000</v>
      </c>
      <c r="I596" s="30">
        <v>6</v>
      </c>
      <c r="K596" t="s">
        <v>0</v>
      </c>
      <c r="L596">
        <v>14</v>
      </c>
      <c r="M596" s="2">
        <v>470</v>
      </c>
    </row>
    <row r="597" spans="1:13" s="89" customFormat="1" ht="12.75">
      <c r="A597" s="19"/>
      <c r="B597" s="277">
        <f>SUM(B591:B596)</f>
        <v>14000</v>
      </c>
      <c r="C597" s="19" t="s">
        <v>0</v>
      </c>
      <c r="D597" s="19"/>
      <c r="E597" s="19"/>
      <c r="F597" s="90"/>
      <c r="G597" s="26"/>
      <c r="H597" s="87">
        <v>0</v>
      </c>
      <c r="I597" s="88">
        <f t="shared" si="24"/>
        <v>29.78723404255319</v>
      </c>
      <c r="M597" s="2">
        <v>470</v>
      </c>
    </row>
    <row r="598" spans="2:13" ht="12.75">
      <c r="B598" s="208"/>
      <c r="D598" s="20"/>
      <c r="F598" s="78"/>
      <c r="H598" s="7">
        <f t="shared" si="25"/>
        <v>0</v>
      </c>
      <c r="I598" s="30">
        <f t="shared" si="24"/>
        <v>0</v>
      </c>
      <c r="M598" s="2">
        <v>470</v>
      </c>
    </row>
    <row r="599" spans="2:13" ht="12.75">
      <c r="B599" s="208"/>
      <c r="D599" s="20"/>
      <c r="F599" s="78"/>
      <c r="H599" s="7">
        <f t="shared" si="25"/>
        <v>0</v>
      </c>
      <c r="I599" s="30">
        <f t="shared" si="24"/>
        <v>0</v>
      </c>
      <c r="M599" s="2">
        <v>470</v>
      </c>
    </row>
    <row r="600" spans="2:13" ht="12.75">
      <c r="B600" s="208">
        <v>700</v>
      </c>
      <c r="C600" s="1" t="s">
        <v>228</v>
      </c>
      <c r="D600" s="20" t="s">
        <v>17</v>
      </c>
      <c r="E600" s="1" t="s">
        <v>40</v>
      </c>
      <c r="F600" s="78" t="s">
        <v>333</v>
      </c>
      <c r="G600" s="35" t="s">
        <v>219</v>
      </c>
      <c r="H600" s="7">
        <f t="shared" si="25"/>
        <v>-700</v>
      </c>
      <c r="I600" s="30">
        <f t="shared" si="24"/>
        <v>1.4893617021276595</v>
      </c>
      <c r="K600" t="s">
        <v>129</v>
      </c>
      <c r="L600">
        <v>14</v>
      </c>
      <c r="M600" s="2">
        <v>470</v>
      </c>
    </row>
    <row r="601" spans="2:13" ht="12.75">
      <c r="B601" s="208">
        <v>700</v>
      </c>
      <c r="C601" s="1" t="s">
        <v>230</v>
      </c>
      <c r="D601" s="20" t="s">
        <v>17</v>
      </c>
      <c r="E601" s="1" t="s">
        <v>40</v>
      </c>
      <c r="F601" s="78" t="s">
        <v>333</v>
      </c>
      <c r="G601" s="35" t="s">
        <v>219</v>
      </c>
      <c r="H601" s="7">
        <f t="shared" si="25"/>
        <v>-1400</v>
      </c>
      <c r="I601" s="30">
        <f t="shared" si="24"/>
        <v>1.4893617021276595</v>
      </c>
      <c r="K601" t="s">
        <v>129</v>
      </c>
      <c r="L601">
        <v>14</v>
      </c>
      <c r="M601" s="2">
        <v>470</v>
      </c>
    </row>
    <row r="602" spans="2:13" ht="12.75">
      <c r="B602" s="208">
        <v>700</v>
      </c>
      <c r="C602" s="1" t="s">
        <v>228</v>
      </c>
      <c r="D602" s="20" t="s">
        <v>17</v>
      </c>
      <c r="E602" s="1" t="s">
        <v>40</v>
      </c>
      <c r="F602" s="78" t="s">
        <v>333</v>
      </c>
      <c r="G602" s="35" t="s">
        <v>253</v>
      </c>
      <c r="H602" s="7">
        <f t="shared" si="25"/>
        <v>-2100</v>
      </c>
      <c r="I602" s="30">
        <f t="shared" si="24"/>
        <v>1.4893617021276595</v>
      </c>
      <c r="K602" t="s">
        <v>129</v>
      </c>
      <c r="L602">
        <v>14</v>
      </c>
      <c r="M602" s="2">
        <v>470</v>
      </c>
    </row>
    <row r="603" spans="2:13" ht="12.75">
      <c r="B603" s="208">
        <v>700</v>
      </c>
      <c r="C603" s="1" t="s">
        <v>230</v>
      </c>
      <c r="D603" s="20" t="s">
        <v>17</v>
      </c>
      <c r="E603" s="1" t="s">
        <v>40</v>
      </c>
      <c r="F603" s="78" t="s">
        <v>333</v>
      </c>
      <c r="G603" s="35" t="s">
        <v>253</v>
      </c>
      <c r="H603" s="7">
        <f t="shared" si="25"/>
        <v>-2800</v>
      </c>
      <c r="I603" s="30">
        <f t="shared" si="24"/>
        <v>1.4893617021276595</v>
      </c>
      <c r="K603" t="s">
        <v>129</v>
      </c>
      <c r="L603">
        <v>14</v>
      </c>
      <c r="M603" s="2">
        <v>470</v>
      </c>
    </row>
    <row r="604" spans="1:13" s="89" customFormat="1" ht="12.75">
      <c r="A604" s="19"/>
      <c r="B604" s="277">
        <f>SUM(B600:B603)</f>
        <v>2800</v>
      </c>
      <c r="C604" s="19" t="s">
        <v>46</v>
      </c>
      <c r="D604" s="19"/>
      <c r="E604" s="19"/>
      <c r="F604" s="90"/>
      <c r="G604" s="26"/>
      <c r="H604" s="87">
        <v>0</v>
      </c>
      <c r="I604" s="88">
        <f t="shared" si="24"/>
        <v>5.957446808510638</v>
      </c>
      <c r="M604" s="2">
        <v>470</v>
      </c>
    </row>
    <row r="605" spans="2:13" ht="12.75">
      <c r="B605" s="208"/>
      <c r="D605" s="20"/>
      <c r="F605" s="78"/>
      <c r="H605" s="7">
        <f t="shared" si="25"/>
        <v>0</v>
      </c>
      <c r="I605" s="30">
        <f t="shared" si="24"/>
        <v>0</v>
      </c>
      <c r="M605" s="2">
        <v>470</v>
      </c>
    </row>
    <row r="606" spans="2:13" ht="12.75">
      <c r="B606" s="208"/>
      <c r="D606" s="20"/>
      <c r="F606" s="78"/>
      <c r="H606" s="7">
        <f t="shared" si="25"/>
        <v>0</v>
      </c>
      <c r="I606" s="30">
        <f t="shared" si="24"/>
        <v>0</v>
      </c>
      <c r="M606" s="2">
        <v>470</v>
      </c>
    </row>
    <row r="607" spans="2:13" ht="12.75">
      <c r="B607" s="208">
        <v>1200</v>
      </c>
      <c r="C607" s="1" t="s">
        <v>47</v>
      </c>
      <c r="D607" s="20" t="s">
        <v>17</v>
      </c>
      <c r="E607" s="1" t="s">
        <v>48</v>
      </c>
      <c r="F607" s="78" t="s">
        <v>333</v>
      </c>
      <c r="G607" s="35" t="s">
        <v>219</v>
      </c>
      <c r="H607" s="7">
        <f t="shared" si="25"/>
        <v>-1200</v>
      </c>
      <c r="I607" s="30">
        <v>2.4</v>
      </c>
      <c r="K607" t="s">
        <v>129</v>
      </c>
      <c r="L607">
        <v>14</v>
      </c>
      <c r="M607" s="2">
        <v>470</v>
      </c>
    </row>
    <row r="608" spans="2:13" ht="12.75">
      <c r="B608" s="208">
        <v>1500</v>
      </c>
      <c r="C608" s="1" t="s">
        <v>47</v>
      </c>
      <c r="D608" s="20" t="s">
        <v>17</v>
      </c>
      <c r="E608" s="1" t="s">
        <v>48</v>
      </c>
      <c r="F608" s="78" t="s">
        <v>333</v>
      </c>
      <c r="G608" s="35" t="s">
        <v>253</v>
      </c>
      <c r="H608" s="7">
        <f t="shared" si="25"/>
        <v>-2700</v>
      </c>
      <c r="I608" s="30">
        <v>3</v>
      </c>
      <c r="K608" t="s">
        <v>129</v>
      </c>
      <c r="L608">
        <v>14</v>
      </c>
      <c r="M608" s="2">
        <v>470</v>
      </c>
    </row>
    <row r="609" spans="1:13" s="89" customFormat="1" ht="12.75">
      <c r="A609" s="19"/>
      <c r="B609" s="277">
        <f>SUM(B607:B608)</f>
        <v>2700</v>
      </c>
      <c r="C609" s="19"/>
      <c r="D609" s="19"/>
      <c r="E609" s="19" t="s">
        <v>48</v>
      </c>
      <c r="F609" s="90"/>
      <c r="G609" s="26"/>
      <c r="H609" s="87">
        <v>0</v>
      </c>
      <c r="I609" s="88">
        <f t="shared" si="24"/>
        <v>5.74468085106383</v>
      </c>
      <c r="M609" s="2">
        <v>470</v>
      </c>
    </row>
    <row r="610" spans="2:13" ht="12.75">
      <c r="B610" s="208"/>
      <c r="D610" s="20"/>
      <c r="F610" s="78"/>
      <c r="H610" s="7">
        <f t="shared" si="25"/>
        <v>0</v>
      </c>
      <c r="I610" s="30">
        <f t="shared" si="24"/>
        <v>0</v>
      </c>
      <c r="M610" s="2">
        <v>470</v>
      </c>
    </row>
    <row r="611" spans="2:13" ht="12.75">
      <c r="B611" s="208"/>
      <c r="D611" s="20"/>
      <c r="F611" s="78"/>
      <c r="H611" s="7">
        <f t="shared" si="25"/>
        <v>0</v>
      </c>
      <c r="I611" s="30">
        <f t="shared" si="24"/>
        <v>0</v>
      </c>
      <c r="M611" s="2">
        <v>470</v>
      </c>
    </row>
    <row r="612" spans="2:13" ht="12.75">
      <c r="B612" s="208">
        <v>2000</v>
      </c>
      <c r="C612" s="1" t="s">
        <v>51</v>
      </c>
      <c r="D612" s="20" t="s">
        <v>17</v>
      </c>
      <c r="E612" s="1" t="s">
        <v>40</v>
      </c>
      <c r="F612" s="78" t="s">
        <v>333</v>
      </c>
      <c r="G612" s="35" t="s">
        <v>219</v>
      </c>
      <c r="H612" s="7">
        <f t="shared" si="25"/>
        <v>-2000</v>
      </c>
      <c r="I612" s="30">
        <v>4</v>
      </c>
      <c r="K612" t="s">
        <v>129</v>
      </c>
      <c r="L612">
        <v>14</v>
      </c>
      <c r="M612" s="2">
        <v>470</v>
      </c>
    </row>
    <row r="613" spans="1:13" ht="12.75">
      <c r="A613" s="20"/>
      <c r="B613" s="276">
        <v>2000</v>
      </c>
      <c r="C613" s="20" t="s">
        <v>51</v>
      </c>
      <c r="D613" s="20" t="s">
        <v>17</v>
      </c>
      <c r="E613" s="20" t="s">
        <v>40</v>
      </c>
      <c r="F613" s="93" t="s">
        <v>333</v>
      </c>
      <c r="G613" s="39" t="s">
        <v>253</v>
      </c>
      <c r="H613" s="7">
        <f t="shared" si="25"/>
        <v>-4000</v>
      </c>
      <c r="I613" s="92">
        <v>4</v>
      </c>
      <c r="J613" s="23"/>
      <c r="K613" s="23" t="s">
        <v>129</v>
      </c>
      <c r="L613" s="23">
        <v>14</v>
      </c>
      <c r="M613" s="2">
        <v>470</v>
      </c>
    </row>
    <row r="614" spans="1:13" s="89" customFormat="1" ht="12.75">
      <c r="A614" s="19"/>
      <c r="B614" s="277">
        <f>SUM(B612:B613)</f>
        <v>4000</v>
      </c>
      <c r="C614" s="19" t="s">
        <v>51</v>
      </c>
      <c r="D614" s="19"/>
      <c r="E614" s="19"/>
      <c r="F614" s="90"/>
      <c r="G614" s="26"/>
      <c r="H614" s="87">
        <v>0</v>
      </c>
      <c r="I614" s="88">
        <f t="shared" si="24"/>
        <v>8.51063829787234</v>
      </c>
      <c r="M614" s="2">
        <v>470</v>
      </c>
    </row>
    <row r="615" spans="2:13" ht="12.75">
      <c r="B615" s="208"/>
      <c r="D615" s="20"/>
      <c r="F615" s="78"/>
      <c r="H615" s="7">
        <f t="shared" si="25"/>
        <v>0</v>
      </c>
      <c r="I615" s="30">
        <f t="shared" si="24"/>
        <v>0</v>
      </c>
      <c r="M615" s="2">
        <v>470</v>
      </c>
    </row>
    <row r="616" spans="2:13" ht="12.75">
      <c r="B616" s="208"/>
      <c r="D616" s="20"/>
      <c r="F616" s="78"/>
      <c r="H616" s="7">
        <f t="shared" si="25"/>
        <v>0</v>
      </c>
      <c r="I616" s="30">
        <f t="shared" si="24"/>
        <v>0</v>
      </c>
      <c r="M616" s="2">
        <v>470</v>
      </c>
    </row>
    <row r="617" spans="2:13" ht="12.75">
      <c r="B617" s="208">
        <v>1000</v>
      </c>
      <c r="C617" s="1" t="s">
        <v>52</v>
      </c>
      <c r="D617" s="20" t="s">
        <v>17</v>
      </c>
      <c r="E617" s="1" t="s">
        <v>53</v>
      </c>
      <c r="F617" s="78" t="s">
        <v>333</v>
      </c>
      <c r="G617" s="35" t="s">
        <v>219</v>
      </c>
      <c r="H617" s="7">
        <f t="shared" si="25"/>
        <v>-1000</v>
      </c>
      <c r="I617" s="30">
        <f t="shared" si="24"/>
        <v>2.127659574468085</v>
      </c>
      <c r="K617" t="s">
        <v>129</v>
      </c>
      <c r="L617">
        <v>14</v>
      </c>
      <c r="M617" s="2">
        <v>470</v>
      </c>
    </row>
    <row r="618" spans="1:13" s="89" customFormat="1" ht="12.75">
      <c r="A618" s="19"/>
      <c r="B618" s="277">
        <f>SUM(B617)</f>
        <v>1000</v>
      </c>
      <c r="C618" s="19"/>
      <c r="D618" s="19"/>
      <c r="E618" s="19" t="s">
        <v>53</v>
      </c>
      <c r="F618" s="90"/>
      <c r="G618" s="26"/>
      <c r="H618" s="87">
        <v>0</v>
      </c>
      <c r="I618" s="88">
        <f t="shared" si="24"/>
        <v>2.127659574468085</v>
      </c>
      <c r="M618" s="2">
        <v>470</v>
      </c>
    </row>
    <row r="619" spans="2:13" ht="12.75">
      <c r="B619" s="208"/>
      <c r="D619" s="20"/>
      <c r="F619" s="78"/>
      <c r="H619" s="7">
        <f t="shared" si="25"/>
        <v>0</v>
      </c>
      <c r="I619" s="30">
        <f t="shared" si="24"/>
        <v>0</v>
      </c>
      <c r="M619" s="2">
        <v>470</v>
      </c>
    </row>
    <row r="620" spans="2:13" ht="12.75">
      <c r="B620" s="208"/>
      <c r="D620" s="20"/>
      <c r="F620" s="78"/>
      <c r="H620" s="7">
        <f t="shared" si="25"/>
        <v>0</v>
      </c>
      <c r="I620" s="30">
        <f t="shared" si="24"/>
        <v>0</v>
      </c>
      <c r="M620" s="2">
        <v>470</v>
      </c>
    </row>
    <row r="621" spans="2:13" ht="12.75">
      <c r="B621" s="208"/>
      <c r="D621" s="20"/>
      <c r="F621" s="78"/>
      <c r="H621" s="7">
        <f t="shared" si="25"/>
        <v>0</v>
      </c>
      <c r="I621" s="30">
        <f t="shared" si="24"/>
        <v>0</v>
      </c>
      <c r="M621" s="2">
        <v>470</v>
      </c>
    </row>
    <row r="622" spans="2:13" ht="12.75">
      <c r="B622" s="208"/>
      <c r="D622" s="20"/>
      <c r="F622" s="78"/>
      <c r="H622" s="7">
        <f t="shared" si="25"/>
        <v>0</v>
      </c>
      <c r="I622" s="30">
        <f t="shared" si="24"/>
        <v>0</v>
      </c>
      <c r="M622" s="2">
        <v>470</v>
      </c>
    </row>
    <row r="623" spans="1:13" s="89" customFormat="1" ht="12.75">
      <c r="A623" s="19"/>
      <c r="B623" s="277">
        <f>+B630+B641+B648+B654+B661+B666</f>
        <v>59400</v>
      </c>
      <c r="C623" s="83" t="s">
        <v>334</v>
      </c>
      <c r="D623" s="84" t="s">
        <v>335</v>
      </c>
      <c r="E623" s="83" t="s">
        <v>336</v>
      </c>
      <c r="F623" s="85" t="s">
        <v>337</v>
      </c>
      <c r="G623" s="86" t="s">
        <v>128</v>
      </c>
      <c r="H623" s="87"/>
      <c r="I623" s="88">
        <f>+B623/M623</f>
        <v>126.38297872340425</v>
      </c>
      <c r="J623" s="88"/>
      <c r="K623" s="88"/>
      <c r="M623" s="2">
        <v>470</v>
      </c>
    </row>
    <row r="624" spans="2:13" ht="12.75">
      <c r="B624" s="208"/>
      <c r="D624" s="20"/>
      <c r="F624" s="78"/>
      <c r="H624" s="7">
        <f t="shared" si="25"/>
        <v>0</v>
      </c>
      <c r="I624" s="30">
        <f t="shared" si="24"/>
        <v>0</v>
      </c>
      <c r="M624" s="2">
        <v>470</v>
      </c>
    </row>
    <row r="625" spans="2:13" ht="12.75">
      <c r="B625" s="208">
        <v>2500</v>
      </c>
      <c r="C625" s="1" t="s">
        <v>0</v>
      </c>
      <c r="D625" s="1" t="s">
        <v>28</v>
      </c>
      <c r="E625" s="1" t="s">
        <v>34</v>
      </c>
      <c r="F625" s="78" t="s">
        <v>338</v>
      </c>
      <c r="G625" s="35" t="s">
        <v>164</v>
      </c>
      <c r="H625" s="7">
        <f t="shared" si="25"/>
        <v>-2500</v>
      </c>
      <c r="I625" s="30">
        <v>5</v>
      </c>
      <c r="K625" t="s">
        <v>0</v>
      </c>
      <c r="L625">
        <v>15</v>
      </c>
      <c r="M625" s="2">
        <v>470</v>
      </c>
    </row>
    <row r="626" spans="2:13" ht="12.75">
      <c r="B626" s="208">
        <v>2500</v>
      </c>
      <c r="C626" s="1" t="s">
        <v>0</v>
      </c>
      <c r="D626" s="1" t="s">
        <v>28</v>
      </c>
      <c r="E626" s="1" t="s">
        <v>34</v>
      </c>
      <c r="F626" s="78" t="s">
        <v>339</v>
      </c>
      <c r="G626" s="35" t="s">
        <v>166</v>
      </c>
      <c r="H626" s="7">
        <f t="shared" si="25"/>
        <v>-5000</v>
      </c>
      <c r="I626" s="30">
        <v>5</v>
      </c>
      <c r="K626" t="s">
        <v>0</v>
      </c>
      <c r="L626">
        <v>15</v>
      </c>
      <c r="M626" s="2">
        <v>470</v>
      </c>
    </row>
    <row r="627" spans="2:13" ht="12.75">
      <c r="B627" s="208">
        <v>2000</v>
      </c>
      <c r="C627" s="1" t="s">
        <v>0</v>
      </c>
      <c r="D627" s="1" t="s">
        <v>28</v>
      </c>
      <c r="E627" s="1" t="s">
        <v>224</v>
      </c>
      <c r="F627" s="78" t="s">
        <v>340</v>
      </c>
      <c r="G627" s="35" t="s">
        <v>341</v>
      </c>
      <c r="H627" s="7">
        <f t="shared" si="25"/>
        <v>-7000</v>
      </c>
      <c r="I627" s="30">
        <v>4</v>
      </c>
      <c r="K627" t="s">
        <v>0</v>
      </c>
      <c r="L627">
        <v>15</v>
      </c>
      <c r="M627" s="2">
        <v>470</v>
      </c>
    </row>
    <row r="628" spans="1:13" s="52" customFormat="1" ht="12.75">
      <c r="A628" s="1"/>
      <c r="B628" s="208">
        <v>2000</v>
      </c>
      <c r="C628" s="1" t="s">
        <v>0</v>
      </c>
      <c r="D628" s="1" t="s">
        <v>28</v>
      </c>
      <c r="E628" s="1" t="s">
        <v>224</v>
      </c>
      <c r="F628" s="78" t="s">
        <v>342</v>
      </c>
      <c r="G628" s="35" t="s">
        <v>183</v>
      </c>
      <c r="H628" s="7">
        <f t="shared" si="25"/>
        <v>-9000</v>
      </c>
      <c r="I628" s="30">
        <v>4</v>
      </c>
      <c r="J628"/>
      <c r="K628" t="s">
        <v>0</v>
      </c>
      <c r="L628">
        <v>15</v>
      </c>
      <c r="M628" s="2">
        <v>470</v>
      </c>
    </row>
    <row r="629" spans="2:13" ht="12.75">
      <c r="B629" s="208">
        <v>2500</v>
      </c>
      <c r="C629" s="1" t="s">
        <v>0</v>
      </c>
      <c r="D629" s="1" t="s">
        <v>28</v>
      </c>
      <c r="E629" s="1" t="s">
        <v>34</v>
      </c>
      <c r="F629" s="78" t="s">
        <v>343</v>
      </c>
      <c r="G629" s="35" t="s">
        <v>183</v>
      </c>
      <c r="H629" s="7">
        <f t="shared" si="25"/>
        <v>-11500</v>
      </c>
      <c r="I629" s="30">
        <v>5</v>
      </c>
      <c r="K629" t="s">
        <v>0</v>
      </c>
      <c r="L629">
        <v>15</v>
      </c>
      <c r="M629" s="2">
        <v>470</v>
      </c>
    </row>
    <row r="630" spans="1:13" s="89" customFormat="1" ht="12.75">
      <c r="A630" s="19"/>
      <c r="B630" s="277">
        <f>SUM(B625:B629)</f>
        <v>11500</v>
      </c>
      <c r="C630" s="19" t="s">
        <v>0</v>
      </c>
      <c r="D630" s="19"/>
      <c r="E630" s="19"/>
      <c r="F630" s="90"/>
      <c r="G630" s="26"/>
      <c r="H630" s="87">
        <v>0</v>
      </c>
      <c r="I630" s="88">
        <f t="shared" si="24"/>
        <v>24.46808510638298</v>
      </c>
      <c r="M630" s="2">
        <v>470</v>
      </c>
    </row>
    <row r="631" spans="2:13" ht="12.75">
      <c r="B631" s="208"/>
      <c r="D631" s="20"/>
      <c r="F631" s="78"/>
      <c r="H631" s="7">
        <f t="shared" si="25"/>
        <v>0</v>
      </c>
      <c r="I631" s="30">
        <f t="shared" si="24"/>
        <v>0</v>
      </c>
      <c r="M631" s="2">
        <v>470</v>
      </c>
    </row>
    <row r="632" spans="2:13" ht="12.75">
      <c r="B632" s="208"/>
      <c r="D632" s="20"/>
      <c r="F632" s="78"/>
      <c r="H632" s="7">
        <f t="shared" si="25"/>
        <v>0</v>
      </c>
      <c r="I632" s="30">
        <f t="shared" si="24"/>
        <v>0</v>
      </c>
      <c r="M632" s="2">
        <v>470</v>
      </c>
    </row>
    <row r="633" spans="2:13" ht="12.75">
      <c r="B633" s="208">
        <v>3500</v>
      </c>
      <c r="C633" s="1" t="s">
        <v>344</v>
      </c>
      <c r="D633" s="1" t="s">
        <v>17</v>
      </c>
      <c r="E633" s="1" t="s">
        <v>40</v>
      </c>
      <c r="F633" s="78" t="s">
        <v>345</v>
      </c>
      <c r="G633" s="35" t="s">
        <v>164</v>
      </c>
      <c r="H633" s="7">
        <f t="shared" si="25"/>
        <v>-3500</v>
      </c>
      <c r="I633" s="30">
        <f t="shared" si="24"/>
        <v>7.446808510638298</v>
      </c>
      <c r="K633" t="s">
        <v>34</v>
      </c>
      <c r="L633">
        <v>15</v>
      </c>
      <c r="M633" s="2">
        <v>470</v>
      </c>
    </row>
    <row r="634" spans="2:13" ht="12.75">
      <c r="B634" s="208">
        <v>3000</v>
      </c>
      <c r="C634" s="1" t="s">
        <v>346</v>
      </c>
      <c r="D634" s="1" t="s">
        <v>17</v>
      </c>
      <c r="E634" s="1" t="s">
        <v>40</v>
      </c>
      <c r="F634" s="78" t="s">
        <v>347</v>
      </c>
      <c r="G634" s="35" t="s">
        <v>164</v>
      </c>
      <c r="H634" s="7">
        <f t="shared" si="25"/>
        <v>-6500</v>
      </c>
      <c r="I634" s="30">
        <f t="shared" si="24"/>
        <v>6.382978723404255</v>
      </c>
      <c r="K634" t="s">
        <v>34</v>
      </c>
      <c r="L634">
        <v>15</v>
      </c>
      <c r="M634" s="2">
        <v>470</v>
      </c>
    </row>
    <row r="635" spans="2:13" ht="12.75">
      <c r="B635" s="208">
        <v>2500</v>
      </c>
      <c r="C635" s="1" t="s">
        <v>348</v>
      </c>
      <c r="D635" s="1" t="s">
        <v>17</v>
      </c>
      <c r="E635" s="1" t="s">
        <v>40</v>
      </c>
      <c r="F635" s="78" t="s">
        <v>349</v>
      </c>
      <c r="G635" s="35" t="s">
        <v>166</v>
      </c>
      <c r="H635" s="7">
        <f t="shared" si="25"/>
        <v>-9000</v>
      </c>
      <c r="I635" s="30">
        <f t="shared" si="24"/>
        <v>5.319148936170213</v>
      </c>
      <c r="K635" t="s">
        <v>34</v>
      </c>
      <c r="L635">
        <v>15</v>
      </c>
      <c r="M635" s="2">
        <v>470</v>
      </c>
    </row>
    <row r="636" spans="2:13" ht="12.75">
      <c r="B636" s="208">
        <v>2500</v>
      </c>
      <c r="C636" s="1" t="s">
        <v>350</v>
      </c>
      <c r="D636" s="1" t="s">
        <v>17</v>
      </c>
      <c r="E636" s="1" t="s">
        <v>40</v>
      </c>
      <c r="F636" s="78" t="s">
        <v>351</v>
      </c>
      <c r="G636" s="35" t="s">
        <v>166</v>
      </c>
      <c r="H636" s="7">
        <f t="shared" si="25"/>
        <v>-11500</v>
      </c>
      <c r="I636" s="30">
        <f t="shared" si="24"/>
        <v>5.319148936170213</v>
      </c>
      <c r="K636" t="s">
        <v>34</v>
      </c>
      <c r="L636">
        <v>15</v>
      </c>
      <c r="M636" s="2">
        <v>470</v>
      </c>
    </row>
    <row r="637" spans="2:13" ht="12.75">
      <c r="B637" s="208">
        <v>500</v>
      </c>
      <c r="C637" s="1" t="s">
        <v>352</v>
      </c>
      <c r="D637" s="1" t="s">
        <v>17</v>
      </c>
      <c r="E637" s="1" t="s">
        <v>40</v>
      </c>
      <c r="F637" s="78" t="s">
        <v>353</v>
      </c>
      <c r="G637" s="35" t="s">
        <v>168</v>
      </c>
      <c r="H637" s="7">
        <f t="shared" si="25"/>
        <v>-12000</v>
      </c>
      <c r="I637" s="30">
        <f t="shared" si="24"/>
        <v>1.0638297872340425</v>
      </c>
      <c r="K637" t="s">
        <v>34</v>
      </c>
      <c r="L637">
        <v>15</v>
      </c>
      <c r="M637" s="2">
        <v>470</v>
      </c>
    </row>
    <row r="638" spans="2:13" ht="12.75">
      <c r="B638" s="208">
        <v>500</v>
      </c>
      <c r="C638" s="1" t="s">
        <v>354</v>
      </c>
      <c r="D638" s="1" t="s">
        <v>17</v>
      </c>
      <c r="E638" s="1" t="s">
        <v>40</v>
      </c>
      <c r="F638" s="78" t="s">
        <v>353</v>
      </c>
      <c r="G638" s="35" t="s">
        <v>168</v>
      </c>
      <c r="H638" s="7">
        <f t="shared" si="25"/>
        <v>-12500</v>
      </c>
      <c r="I638" s="30">
        <f t="shared" si="24"/>
        <v>1.0638297872340425</v>
      </c>
      <c r="K638" t="s">
        <v>34</v>
      </c>
      <c r="L638">
        <v>15</v>
      </c>
      <c r="M638" s="2">
        <v>470</v>
      </c>
    </row>
    <row r="639" spans="2:13" ht="12.75">
      <c r="B639" s="208">
        <v>3000</v>
      </c>
      <c r="C639" s="1" t="s">
        <v>355</v>
      </c>
      <c r="D639" s="1" t="s">
        <v>17</v>
      </c>
      <c r="E639" s="1" t="s">
        <v>40</v>
      </c>
      <c r="F639" s="78" t="s">
        <v>356</v>
      </c>
      <c r="G639" s="35" t="s">
        <v>170</v>
      </c>
      <c r="H639" s="7">
        <f t="shared" si="25"/>
        <v>-15500</v>
      </c>
      <c r="I639" s="30">
        <f t="shared" si="24"/>
        <v>6.382978723404255</v>
      </c>
      <c r="K639" t="s">
        <v>34</v>
      </c>
      <c r="L639">
        <v>15</v>
      </c>
      <c r="M639" s="2">
        <v>470</v>
      </c>
    </row>
    <row r="640" spans="2:13" ht="12.75">
      <c r="B640" s="208">
        <v>3500</v>
      </c>
      <c r="C640" s="1" t="s">
        <v>357</v>
      </c>
      <c r="D640" s="1" t="s">
        <v>17</v>
      </c>
      <c r="E640" s="1" t="s">
        <v>40</v>
      </c>
      <c r="F640" s="78" t="s">
        <v>353</v>
      </c>
      <c r="G640" s="35" t="s">
        <v>170</v>
      </c>
      <c r="H640" s="7">
        <f t="shared" si="25"/>
        <v>-19000</v>
      </c>
      <c r="I640" s="30">
        <f t="shared" si="24"/>
        <v>7.446808510638298</v>
      </c>
      <c r="K640" t="s">
        <v>34</v>
      </c>
      <c r="L640">
        <v>15</v>
      </c>
      <c r="M640" s="2">
        <v>470</v>
      </c>
    </row>
    <row r="641" spans="1:13" s="89" customFormat="1" ht="12.75">
      <c r="A641" s="19"/>
      <c r="B641" s="277">
        <f>SUM(B633:B640)</f>
        <v>19000</v>
      </c>
      <c r="C641" s="19" t="s">
        <v>46</v>
      </c>
      <c r="D641" s="19"/>
      <c r="E641" s="19"/>
      <c r="F641" s="90"/>
      <c r="G641" s="26"/>
      <c r="H641" s="87">
        <v>0</v>
      </c>
      <c r="I641" s="88">
        <f>+B641/M641</f>
        <v>40.42553191489362</v>
      </c>
      <c r="M641" s="2">
        <v>470</v>
      </c>
    </row>
    <row r="642" spans="2:13" ht="12.75">
      <c r="B642" s="208"/>
      <c r="F642" s="78"/>
      <c r="H642" s="7">
        <f aca="true" t="shared" si="26" ref="H642:H665">H641-B642</f>
        <v>0</v>
      </c>
      <c r="I642" s="30">
        <f>+B642/M642</f>
        <v>0</v>
      </c>
      <c r="M642" s="2">
        <v>470</v>
      </c>
    </row>
    <row r="643" spans="2:13" ht="12.75">
      <c r="B643" s="208"/>
      <c r="F643" s="78"/>
      <c r="H643" s="7">
        <f t="shared" si="26"/>
        <v>0</v>
      </c>
      <c r="I643" s="30">
        <f>+B643/M643</f>
        <v>0</v>
      </c>
      <c r="M643" s="2">
        <v>470</v>
      </c>
    </row>
    <row r="644" spans="2:13" ht="12.75">
      <c r="B644" s="208">
        <v>600</v>
      </c>
      <c r="C644" s="1" t="s">
        <v>47</v>
      </c>
      <c r="D644" s="1" t="s">
        <v>17</v>
      </c>
      <c r="E644" s="1" t="s">
        <v>48</v>
      </c>
      <c r="F644" s="78" t="s">
        <v>353</v>
      </c>
      <c r="G644" s="35" t="s">
        <v>164</v>
      </c>
      <c r="H644" s="7">
        <f t="shared" si="26"/>
        <v>-600</v>
      </c>
      <c r="I644" s="30">
        <v>1.2</v>
      </c>
      <c r="K644" t="s">
        <v>34</v>
      </c>
      <c r="L644">
        <v>15</v>
      </c>
      <c r="M644" s="2">
        <v>470</v>
      </c>
    </row>
    <row r="645" spans="2:13" ht="12.75">
      <c r="B645" s="208">
        <v>1000</v>
      </c>
      <c r="C645" s="1" t="s">
        <v>47</v>
      </c>
      <c r="D645" s="1" t="s">
        <v>17</v>
      </c>
      <c r="E645" s="1" t="s">
        <v>48</v>
      </c>
      <c r="F645" s="78" t="s">
        <v>353</v>
      </c>
      <c r="G645" s="35" t="s">
        <v>166</v>
      </c>
      <c r="H645" s="7">
        <f t="shared" si="26"/>
        <v>-1600</v>
      </c>
      <c r="I645" s="30">
        <v>2</v>
      </c>
      <c r="K645" t="s">
        <v>34</v>
      </c>
      <c r="L645">
        <v>15</v>
      </c>
      <c r="M645" s="2">
        <v>470</v>
      </c>
    </row>
    <row r="646" spans="2:13" ht="12.75">
      <c r="B646" s="208">
        <v>500</v>
      </c>
      <c r="C646" s="1" t="s">
        <v>47</v>
      </c>
      <c r="D646" s="1" t="s">
        <v>17</v>
      </c>
      <c r="E646" s="1" t="s">
        <v>48</v>
      </c>
      <c r="F646" s="78" t="s">
        <v>353</v>
      </c>
      <c r="G646" s="35" t="s">
        <v>168</v>
      </c>
      <c r="H646" s="7">
        <f t="shared" si="26"/>
        <v>-2100</v>
      </c>
      <c r="I646" s="30">
        <v>1</v>
      </c>
      <c r="K646" t="s">
        <v>34</v>
      </c>
      <c r="L646">
        <v>15</v>
      </c>
      <c r="M646" s="2">
        <v>470</v>
      </c>
    </row>
    <row r="647" spans="2:13" ht="12.75">
      <c r="B647" s="208">
        <v>1400</v>
      </c>
      <c r="C647" s="1" t="s">
        <v>47</v>
      </c>
      <c r="D647" s="1" t="s">
        <v>17</v>
      </c>
      <c r="E647" s="1" t="s">
        <v>48</v>
      </c>
      <c r="F647" s="78" t="s">
        <v>353</v>
      </c>
      <c r="G647" s="35" t="s">
        <v>170</v>
      </c>
      <c r="H647" s="7">
        <f t="shared" si="26"/>
        <v>-3500</v>
      </c>
      <c r="I647" s="30">
        <v>2.8</v>
      </c>
      <c r="K647" t="s">
        <v>34</v>
      </c>
      <c r="L647">
        <v>15</v>
      </c>
      <c r="M647" s="2">
        <v>470</v>
      </c>
    </row>
    <row r="648" spans="1:13" s="89" customFormat="1" ht="12.75">
      <c r="A648" s="19"/>
      <c r="B648" s="277">
        <f>SUM(B644:B647)</f>
        <v>3500</v>
      </c>
      <c r="C648" s="19"/>
      <c r="D648" s="19"/>
      <c r="E648" s="19" t="s">
        <v>48</v>
      </c>
      <c r="F648" s="90"/>
      <c r="G648" s="26"/>
      <c r="H648" s="87">
        <v>0</v>
      </c>
      <c r="I648" s="88">
        <f>+B648/M648</f>
        <v>7.446808510638298</v>
      </c>
      <c r="M648" s="2">
        <v>470</v>
      </c>
    </row>
    <row r="649" spans="2:13" ht="12.75">
      <c r="B649" s="208"/>
      <c r="F649" s="78"/>
      <c r="H649" s="7">
        <f t="shared" si="26"/>
        <v>0</v>
      </c>
      <c r="I649" s="30">
        <f>+B649/M649</f>
        <v>0</v>
      </c>
      <c r="M649" s="2">
        <v>470</v>
      </c>
    </row>
    <row r="650" spans="2:13" ht="12.75">
      <c r="B650" s="208"/>
      <c r="F650" s="78"/>
      <c r="H650" s="7">
        <f t="shared" si="26"/>
        <v>0</v>
      </c>
      <c r="I650" s="30">
        <f>+B650/M650</f>
        <v>0</v>
      </c>
      <c r="M650" s="2">
        <v>470</v>
      </c>
    </row>
    <row r="651" spans="2:13" ht="12.75">
      <c r="B651" s="208">
        <v>5000</v>
      </c>
      <c r="C651" s="1" t="s">
        <v>49</v>
      </c>
      <c r="D651" s="1" t="s">
        <v>17</v>
      </c>
      <c r="E651" s="1" t="s">
        <v>40</v>
      </c>
      <c r="F651" s="78" t="s">
        <v>358</v>
      </c>
      <c r="G651" s="35" t="s">
        <v>164</v>
      </c>
      <c r="H651" s="7">
        <f t="shared" si="26"/>
        <v>-5000</v>
      </c>
      <c r="I651" s="30">
        <v>10</v>
      </c>
      <c r="K651" t="s">
        <v>34</v>
      </c>
      <c r="L651">
        <v>15</v>
      </c>
      <c r="M651" s="2">
        <v>470</v>
      </c>
    </row>
    <row r="652" spans="2:13" ht="12.75">
      <c r="B652" s="208">
        <v>5000</v>
      </c>
      <c r="C652" s="1" t="s">
        <v>49</v>
      </c>
      <c r="D652" s="1" t="s">
        <v>17</v>
      </c>
      <c r="E652" s="1" t="s">
        <v>40</v>
      </c>
      <c r="F652" s="78" t="s">
        <v>358</v>
      </c>
      <c r="G652" s="35" t="s">
        <v>166</v>
      </c>
      <c r="H652" s="7">
        <f t="shared" si="26"/>
        <v>-10000</v>
      </c>
      <c r="I652" s="30">
        <v>10</v>
      </c>
      <c r="K652" t="s">
        <v>34</v>
      </c>
      <c r="L652">
        <v>15</v>
      </c>
      <c r="M652" s="2">
        <v>470</v>
      </c>
    </row>
    <row r="653" spans="2:13" ht="12.75">
      <c r="B653" s="208">
        <v>5000</v>
      </c>
      <c r="C653" s="1" t="s">
        <v>49</v>
      </c>
      <c r="D653" s="1" t="s">
        <v>17</v>
      </c>
      <c r="E653" s="1" t="s">
        <v>40</v>
      </c>
      <c r="F653" s="78" t="s">
        <v>358</v>
      </c>
      <c r="G653" s="35" t="s">
        <v>168</v>
      </c>
      <c r="H653" s="7">
        <f t="shared" si="26"/>
        <v>-15000</v>
      </c>
      <c r="I653" s="30">
        <v>10</v>
      </c>
      <c r="K653" t="s">
        <v>34</v>
      </c>
      <c r="L653">
        <v>15</v>
      </c>
      <c r="M653" s="2">
        <v>470</v>
      </c>
    </row>
    <row r="654" spans="1:13" s="89" customFormat="1" ht="12.75">
      <c r="A654" s="19"/>
      <c r="B654" s="277">
        <f>SUM(B651:B653)</f>
        <v>15000</v>
      </c>
      <c r="C654" s="19" t="s">
        <v>49</v>
      </c>
      <c r="D654" s="19"/>
      <c r="E654" s="19"/>
      <c r="F654" s="90"/>
      <c r="G654" s="26"/>
      <c r="H654" s="87">
        <v>0</v>
      </c>
      <c r="I654" s="88">
        <f>+B654/M654</f>
        <v>31.914893617021278</v>
      </c>
      <c r="M654" s="2">
        <v>470</v>
      </c>
    </row>
    <row r="655" spans="2:13" ht="12.75">
      <c r="B655" s="208"/>
      <c r="F655" s="78"/>
      <c r="H655" s="7">
        <f t="shared" si="26"/>
        <v>0</v>
      </c>
      <c r="I655" s="30">
        <f>+B655/M655</f>
        <v>0</v>
      </c>
      <c r="M655" s="2">
        <v>470</v>
      </c>
    </row>
    <row r="656" spans="2:13" ht="12.75">
      <c r="B656" s="208"/>
      <c r="F656" s="78"/>
      <c r="H656" s="7">
        <f t="shared" si="26"/>
        <v>0</v>
      </c>
      <c r="I656" s="30">
        <f>+B656/M656</f>
        <v>0</v>
      </c>
      <c r="M656" s="2">
        <v>470</v>
      </c>
    </row>
    <row r="657" spans="2:13" ht="12.75">
      <c r="B657" s="208">
        <v>2000</v>
      </c>
      <c r="C657" s="1" t="s">
        <v>51</v>
      </c>
      <c r="D657" s="1" t="s">
        <v>17</v>
      </c>
      <c r="E657" s="1" t="s">
        <v>40</v>
      </c>
      <c r="F657" s="78" t="s">
        <v>353</v>
      </c>
      <c r="G657" s="35" t="s">
        <v>164</v>
      </c>
      <c r="H657" s="7">
        <f t="shared" si="26"/>
        <v>-2000</v>
      </c>
      <c r="I657" s="30">
        <v>4</v>
      </c>
      <c r="K657" t="s">
        <v>34</v>
      </c>
      <c r="L657">
        <v>15</v>
      </c>
      <c r="M657" s="2">
        <v>470</v>
      </c>
    </row>
    <row r="658" spans="2:13" ht="12.75">
      <c r="B658" s="208">
        <v>2000</v>
      </c>
      <c r="C658" s="1" t="s">
        <v>51</v>
      </c>
      <c r="D658" s="1" t="s">
        <v>17</v>
      </c>
      <c r="E658" s="1" t="s">
        <v>40</v>
      </c>
      <c r="F658" s="78" t="s">
        <v>353</v>
      </c>
      <c r="G658" s="35" t="s">
        <v>166</v>
      </c>
      <c r="H658" s="7">
        <f t="shared" si="26"/>
        <v>-4000</v>
      </c>
      <c r="I658" s="30">
        <v>4</v>
      </c>
      <c r="K658" t="s">
        <v>34</v>
      </c>
      <c r="L658">
        <v>15</v>
      </c>
      <c r="M658" s="2">
        <v>470</v>
      </c>
    </row>
    <row r="659" spans="2:13" ht="12.75">
      <c r="B659" s="208">
        <v>2000</v>
      </c>
      <c r="C659" s="1" t="s">
        <v>51</v>
      </c>
      <c r="D659" s="1" t="s">
        <v>17</v>
      </c>
      <c r="E659" s="1" t="s">
        <v>40</v>
      </c>
      <c r="F659" s="78" t="s">
        <v>353</v>
      </c>
      <c r="G659" s="35" t="s">
        <v>168</v>
      </c>
      <c r="H659" s="7">
        <f t="shared" si="26"/>
        <v>-6000</v>
      </c>
      <c r="I659" s="30">
        <v>4</v>
      </c>
      <c r="K659" t="s">
        <v>34</v>
      </c>
      <c r="L659">
        <v>15</v>
      </c>
      <c r="M659" s="2">
        <v>470</v>
      </c>
    </row>
    <row r="660" spans="2:13" ht="12.75">
      <c r="B660" s="208">
        <v>2000</v>
      </c>
      <c r="C660" s="1" t="s">
        <v>51</v>
      </c>
      <c r="D660" s="1" t="s">
        <v>17</v>
      </c>
      <c r="E660" s="1" t="s">
        <v>40</v>
      </c>
      <c r="F660" s="78" t="s">
        <v>353</v>
      </c>
      <c r="G660" s="35" t="s">
        <v>170</v>
      </c>
      <c r="H660" s="7">
        <f t="shared" si="26"/>
        <v>-8000</v>
      </c>
      <c r="I660" s="30">
        <v>4</v>
      </c>
      <c r="K660" t="s">
        <v>34</v>
      </c>
      <c r="L660">
        <v>15</v>
      </c>
      <c r="M660" s="2">
        <v>470</v>
      </c>
    </row>
    <row r="661" spans="1:13" s="89" customFormat="1" ht="12.75">
      <c r="A661" s="19"/>
      <c r="B661" s="277">
        <f>SUM(B657:B660)</f>
        <v>8000</v>
      </c>
      <c r="C661" s="19" t="s">
        <v>51</v>
      </c>
      <c r="D661" s="19"/>
      <c r="E661" s="19"/>
      <c r="F661" s="90"/>
      <c r="G661" s="26"/>
      <c r="H661" s="87">
        <v>0</v>
      </c>
      <c r="I661" s="88">
        <f>+B661/M661</f>
        <v>17.02127659574468</v>
      </c>
      <c r="M661" s="2">
        <v>470</v>
      </c>
    </row>
    <row r="662" spans="2:13" ht="12.75">
      <c r="B662" s="208"/>
      <c r="F662" s="78"/>
      <c r="H662" s="7">
        <f t="shared" si="26"/>
        <v>0</v>
      </c>
      <c r="I662" s="30">
        <f>+B662/M662</f>
        <v>0</v>
      </c>
      <c r="M662" s="2">
        <v>470</v>
      </c>
    </row>
    <row r="663" spans="2:13" ht="12.75">
      <c r="B663" s="208"/>
      <c r="F663" s="78"/>
      <c r="H663" s="7">
        <f t="shared" si="26"/>
        <v>0</v>
      </c>
      <c r="I663" s="30">
        <f>+B663/M663</f>
        <v>0</v>
      </c>
      <c r="M663" s="2">
        <v>470</v>
      </c>
    </row>
    <row r="664" spans="2:13" ht="12.75">
      <c r="B664" s="208">
        <v>1200</v>
      </c>
      <c r="C664" s="1" t="s">
        <v>52</v>
      </c>
      <c r="D664" s="1" t="s">
        <v>17</v>
      </c>
      <c r="E664" s="1" t="s">
        <v>53</v>
      </c>
      <c r="F664" s="78" t="s">
        <v>353</v>
      </c>
      <c r="G664" s="35" t="s">
        <v>166</v>
      </c>
      <c r="H664" s="7">
        <f t="shared" si="26"/>
        <v>-1200</v>
      </c>
      <c r="I664" s="30">
        <v>2.4</v>
      </c>
      <c r="K664" t="s">
        <v>34</v>
      </c>
      <c r="L664">
        <v>15</v>
      </c>
      <c r="M664" s="2">
        <v>470</v>
      </c>
    </row>
    <row r="665" spans="2:13" ht="12.75">
      <c r="B665" s="208">
        <v>1200</v>
      </c>
      <c r="C665" s="1" t="s">
        <v>52</v>
      </c>
      <c r="D665" s="1" t="s">
        <v>17</v>
      </c>
      <c r="E665" s="1" t="s">
        <v>53</v>
      </c>
      <c r="F665" s="78" t="s">
        <v>353</v>
      </c>
      <c r="G665" s="35" t="s">
        <v>168</v>
      </c>
      <c r="H665" s="7">
        <f t="shared" si="26"/>
        <v>-2400</v>
      </c>
      <c r="I665" s="30">
        <v>2.4</v>
      </c>
      <c r="K665" t="s">
        <v>34</v>
      </c>
      <c r="L665">
        <v>15</v>
      </c>
      <c r="M665" s="2">
        <v>470</v>
      </c>
    </row>
    <row r="666" spans="1:13" s="89" customFormat="1" ht="12.75">
      <c r="A666" s="19"/>
      <c r="B666" s="277">
        <f>SUM(B664:B665)</f>
        <v>2400</v>
      </c>
      <c r="C666" s="19"/>
      <c r="D666" s="19"/>
      <c r="E666" s="19" t="s">
        <v>53</v>
      </c>
      <c r="F666" s="90"/>
      <c r="G666" s="26"/>
      <c r="H666" s="87">
        <v>0</v>
      </c>
      <c r="I666" s="88">
        <f>+B666/M666</f>
        <v>5.1063829787234045</v>
      </c>
      <c r="M666" s="2">
        <v>470</v>
      </c>
    </row>
    <row r="667" spans="2:13" ht="12.75">
      <c r="B667" s="276"/>
      <c r="D667" s="20"/>
      <c r="F667" s="78"/>
      <c r="G667" s="40"/>
      <c r="H667" s="7">
        <f aca="true" t="shared" si="27" ref="H667:H727">H666-B667</f>
        <v>0</v>
      </c>
      <c r="I667" s="30">
        <f aca="true" t="shared" si="28" ref="I667:I727">+B667/M667</f>
        <v>0</v>
      </c>
      <c r="M667" s="2">
        <v>470</v>
      </c>
    </row>
    <row r="668" spans="2:13" ht="12.75">
      <c r="B668" s="276"/>
      <c r="C668" s="42"/>
      <c r="D668" s="20"/>
      <c r="E668" s="42"/>
      <c r="F668" s="78"/>
      <c r="G668" s="40"/>
      <c r="H668" s="7">
        <f t="shared" si="27"/>
        <v>0</v>
      </c>
      <c r="I668" s="30">
        <f t="shared" si="28"/>
        <v>0</v>
      </c>
      <c r="M668" s="2">
        <v>470</v>
      </c>
    </row>
    <row r="669" spans="2:13" ht="12.75">
      <c r="B669" s="276"/>
      <c r="C669" s="20"/>
      <c r="D669" s="20"/>
      <c r="E669" s="44"/>
      <c r="F669" s="78"/>
      <c r="G669" s="45"/>
      <c r="H669" s="7">
        <f t="shared" si="27"/>
        <v>0</v>
      </c>
      <c r="I669" s="30">
        <f t="shared" si="28"/>
        <v>0</v>
      </c>
      <c r="M669" s="2">
        <v>470</v>
      </c>
    </row>
    <row r="670" spans="1:13" s="23" customFormat="1" ht="12.75">
      <c r="A670" s="1"/>
      <c r="B670" s="276"/>
      <c r="C670" s="20"/>
      <c r="D670" s="20"/>
      <c r="E670" s="20"/>
      <c r="F670" s="78"/>
      <c r="G670" s="39"/>
      <c r="H670" s="7">
        <f t="shared" si="27"/>
        <v>0</v>
      </c>
      <c r="I670" s="30">
        <f t="shared" si="28"/>
        <v>0</v>
      </c>
      <c r="J670"/>
      <c r="K670"/>
      <c r="L670"/>
      <c r="M670" s="2">
        <v>470</v>
      </c>
    </row>
    <row r="671" spans="1:13" s="89" customFormat="1" ht="12.75">
      <c r="A671" s="19"/>
      <c r="B671" s="277">
        <f>+B676+B687+B693+B698+B704+B709+B713</f>
        <v>43000</v>
      </c>
      <c r="C671" s="83" t="s">
        <v>359</v>
      </c>
      <c r="D671" s="84" t="s">
        <v>360</v>
      </c>
      <c r="E671" s="83" t="s">
        <v>361</v>
      </c>
      <c r="F671" s="85" t="s">
        <v>82</v>
      </c>
      <c r="G671" s="86" t="s">
        <v>128</v>
      </c>
      <c r="H671" s="87"/>
      <c r="I671" s="88">
        <f>+B671/M671</f>
        <v>91.48936170212765</v>
      </c>
      <c r="J671" s="88"/>
      <c r="K671" s="88"/>
      <c r="M671" s="2">
        <v>470</v>
      </c>
    </row>
    <row r="672" spans="2:13" ht="12.75">
      <c r="B672" s="208"/>
      <c r="C672" s="20"/>
      <c r="D672" s="20"/>
      <c r="F672" s="78"/>
      <c r="H672" s="7">
        <f t="shared" si="27"/>
        <v>0</v>
      </c>
      <c r="I672" s="30">
        <f t="shared" si="28"/>
        <v>0</v>
      </c>
      <c r="M672" s="2">
        <v>470</v>
      </c>
    </row>
    <row r="673" spans="2:13" ht="12.75">
      <c r="B673" s="208">
        <v>2500</v>
      </c>
      <c r="C673" s="1" t="s">
        <v>0</v>
      </c>
      <c r="D673" s="1" t="s">
        <v>28</v>
      </c>
      <c r="E673" s="1" t="s">
        <v>362</v>
      </c>
      <c r="F673" s="78" t="s">
        <v>363</v>
      </c>
      <c r="G673" s="35" t="s">
        <v>164</v>
      </c>
      <c r="H673" s="7">
        <f t="shared" si="27"/>
        <v>-2500</v>
      </c>
      <c r="I673" s="30">
        <v>5</v>
      </c>
      <c r="K673" t="s">
        <v>0</v>
      </c>
      <c r="L673">
        <v>16</v>
      </c>
      <c r="M673" s="2">
        <v>470</v>
      </c>
    </row>
    <row r="674" spans="2:14" ht="12.75">
      <c r="B674" s="208">
        <v>2000</v>
      </c>
      <c r="C674" s="1" t="s">
        <v>0</v>
      </c>
      <c r="D674" s="1" t="s">
        <v>28</v>
      </c>
      <c r="E674" s="1" t="s">
        <v>129</v>
      </c>
      <c r="F674" s="78" t="s">
        <v>364</v>
      </c>
      <c r="G674" s="35" t="s">
        <v>164</v>
      </c>
      <c r="H674" s="7">
        <f t="shared" si="27"/>
        <v>-4500</v>
      </c>
      <c r="I674" s="30">
        <v>4</v>
      </c>
      <c r="K674" t="s">
        <v>0</v>
      </c>
      <c r="L674">
        <v>16</v>
      </c>
      <c r="M674" s="2">
        <v>470</v>
      </c>
      <c r="N674" s="48"/>
    </row>
    <row r="675" spans="2:13" ht="12.75">
      <c r="B675" s="208">
        <v>2000</v>
      </c>
      <c r="C675" s="1" t="s">
        <v>0</v>
      </c>
      <c r="D675" s="1" t="s">
        <v>28</v>
      </c>
      <c r="E675" s="1" t="s">
        <v>129</v>
      </c>
      <c r="F675" s="78" t="s">
        <v>365</v>
      </c>
      <c r="G675" s="35" t="s">
        <v>166</v>
      </c>
      <c r="H675" s="7">
        <f t="shared" si="27"/>
        <v>-6500</v>
      </c>
      <c r="I675" s="30">
        <v>4</v>
      </c>
      <c r="K675" t="s">
        <v>0</v>
      </c>
      <c r="L675">
        <v>16</v>
      </c>
      <c r="M675" s="2">
        <v>470</v>
      </c>
    </row>
    <row r="676" spans="1:13" s="89" customFormat="1" ht="12.75">
      <c r="A676" s="19"/>
      <c r="B676" s="277">
        <f>SUM(B673:B675)</f>
        <v>6500</v>
      </c>
      <c r="C676" s="19" t="s">
        <v>0</v>
      </c>
      <c r="D676" s="19"/>
      <c r="E676" s="19"/>
      <c r="F676" s="90"/>
      <c r="G676" s="26"/>
      <c r="H676" s="87">
        <v>0</v>
      </c>
      <c r="I676" s="88">
        <f t="shared" si="28"/>
        <v>13.829787234042554</v>
      </c>
      <c r="M676" s="2">
        <v>470</v>
      </c>
    </row>
    <row r="677" spans="2:13" ht="12.75">
      <c r="B677" s="208"/>
      <c r="D677" s="20"/>
      <c r="F677" s="78"/>
      <c r="H677" s="7">
        <f t="shared" si="27"/>
        <v>0</v>
      </c>
      <c r="I677" s="30">
        <f t="shared" si="28"/>
        <v>0</v>
      </c>
      <c r="M677" s="2">
        <v>470</v>
      </c>
    </row>
    <row r="678" spans="2:13" ht="12.75">
      <c r="B678" s="208"/>
      <c r="D678" s="20"/>
      <c r="F678" s="78"/>
      <c r="H678" s="7">
        <f t="shared" si="27"/>
        <v>0</v>
      </c>
      <c r="I678" s="30">
        <f t="shared" si="28"/>
        <v>0</v>
      </c>
      <c r="M678" s="2">
        <v>470</v>
      </c>
    </row>
    <row r="679" spans="1:13" ht="12.75">
      <c r="A679" s="1" t="s">
        <v>89</v>
      </c>
      <c r="B679" s="208">
        <v>3500</v>
      </c>
      <c r="C679" s="1" t="s">
        <v>366</v>
      </c>
      <c r="D679" s="20" t="s">
        <v>17</v>
      </c>
      <c r="E679" s="1" t="s">
        <v>40</v>
      </c>
      <c r="F679" s="78" t="s">
        <v>367</v>
      </c>
      <c r="G679" s="35" t="s">
        <v>166</v>
      </c>
      <c r="H679" s="7">
        <f t="shared" si="27"/>
        <v>-3500</v>
      </c>
      <c r="I679" s="30">
        <f t="shared" si="28"/>
        <v>7.446808510638298</v>
      </c>
      <c r="K679" t="s">
        <v>129</v>
      </c>
      <c r="L679">
        <v>16</v>
      </c>
      <c r="M679" s="2">
        <v>470</v>
      </c>
    </row>
    <row r="680" spans="2:13" ht="12.75">
      <c r="B680" s="208">
        <v>1000</v>
      </c>
      <c r="C680" s="1" t="s">
        <v>368</v>
      </c>
      <c r="D680" s="20" t="s">
        <v>17</v>
      </c>
      <c r="E680" s="1" t="s">
        <v>40</v>
      </c>
      <c r="F680" s="78" t="s">
        <v>369</v>
      </c>
      <c r="G680" s="35" t="s">
        <v>168</v>
      </c>
      <c r="H680" s="7">
        <f t="shared" si="27"/>
        <v>-4500</v>
      </c>
      <c r="I680" s="30">
        <f t="shared" si="28"/>
        <v>2.127659574468085</v>
      </c>
      <c r="K680" t="s">
        <v>129</v>
      </c>
      <c r="L680">
        <v>16</v>
      </c>
      <c r="M680" s="2">
        <v>470</v>
      </c>
    </row>
    <row r="681" spans="2:13" ht="12.75">
      <c r="B681" s="208">
        <v>1000</v>
      </c>
      <c r="C681" s="1" t="s">
        <v>370</v>
      </c>
      <c r="D681" s="20" t="s">
        <v>17</v>
      </c>
      <c r="E681" s="1" t="s">
        <v>40</v>
      </c>
      <c r="F681" s="78" t="s">
        <v>369</v>
      </c>
      <c r="G681" s="35" t="s">
        <v>168</v>
      </c>
      <c r="H681" s="7">
        <f t="shared" si="27"/>
        <v>-5500</v>
      </c>
      <c r="I681" s="30">
        <f t="shared" si="28"/>
        <v>2.127659574468085</v>
      </c>
      <c r="K681" t="s">
        <v>129</v>
      </c>
      <c r="L681">
        <v>16</v>
      </c>
      <c r="M681" s="2">
        <v>470</v>
      </c>
    </row>
    <row r="682" spans="2:13" ht="12.75">
      <c r="B682" s="208">
        <v>1000</v>
      </c>
      <c r="C682" s="1" t="s">
        <v>371</v>
      </c>
      <c r="D682" s="20" t="s">
        <v>17</v>
      </c>
      <c r="E682" s="1" t="s">
        <v>40</v>
      </c>
      <c r="F682" s="78" t="s">
        <v>369</v>
      </c>
      <c r="G682" s="35" t="s">
        <v>170</v>
      </c>
      <c r="H682" s="7">
        <f t="shared" si="27"/>
        <v>-6500</v>
      </c>
      <c r="I682" s="30">
        <f t="shared" si="28"/>
        <v>2.127659574468085</v>
      </c>
      <c r="K682" t="s">
        <v>129</v>
      </c>
      <c r="L682">
        <v>16</v>
      </c>
      <c r="M682" s="2">
        <v>470</v>
      </c>
    </row>
    <row r="683" spans="2:13" ht="12.75">
      <c r="B683" s="208">
        <v>1000</v>
      </c>
      <c r="C683" s="1" t="s">
        <v>372</v>
      </c>
      <c r="D683" s="20" t="s">
        <v>17</v>
      </c>
      <c r="E683" s="1" t="s">
        <v>40</v>
      </c>
      <c r="F683" s="78" t="s">
        <v>369</v>
      </c>
      <c r="G683" s="35" t="s">
        <v>170</v>
      </c>
      <c r="H683" s="7">
        <f t="shared" si="27"/>
        <v>-7500</v>
      </c>
      <c r="I683" s="30">
        <f t="shared" si="28"/>
        <v>2.127659574468085</v>
      </c>
      <c r="K683" t="s">
        <v>129</v>
      </c>
      <c r="L683">
        <v>16</v>
      </c>
      <c r="M683" s="2">
        <v>470</v>
      </c>
    </row>
    <row r="684" spans="2:13" ht="12.75">
      <c r="B684" s="208">
        <v>1000</v>
      </c>
      <c r="C684" s="1" t="s">
        <v>373</v>
      </c>
      <c r="D684" s="20" t="s">
        <v>17</v>
      </c>
      <c r="E684" s="1" t="s">
        <v>40</v>
      </c>
      <c r="F684" s="78" t="s">
        <v>369</v>
      </c>
      <c r="G684" s="35" t="s">
        <v>172</v>
      </c>
      <c r="H684" s="7">
        <f t="shared" si="27"/>
        <v>-8500</v>
      </c>
      <c r="I684" s="30">
        <f t="shared" si="28"/>
        <v>2.127659574468085</v>
      </c>
      <c r="K684" t="s">
        <v>129</v>
      </c>
      <c r="L684">
        <v>16</v>
      </c>
      <c r="M684" s="2">
        <v>470</v>
      </c>
    </row>
    <row r="685" spans="2:13" ht="12.75">
      <c r="B685" s="208">
        <v>1000</v>
      </c>
      <c r="C685" s="1" t="s">
        <v>374</v>
      </c>
      <c r="D685" s="20" t="s">
        <v>17</v>
      </c>
      <c r="E685" s="1" t="s">
        <v>40</v>
      </c>
      <c r="F685" s="78" t="s">
        <v>369</v>
      </c>
      <c r="G685" s="35" t="s">
        <v>172</v>
      </c>
      <c r="H685" s="7">
        <f t="shared" si="27"/>
        <v>-9500</v>
      </c>
      <c r="I685" s="30">
        <f t="shared" si="28"/>
        <v>2.127659574468085</v>
      </c>
      <c r="K685" t="s">
        <v>129</v>
      </c>
      <c r="L685">
        <v>16</v>
      </c>
      <c r="M685" s="2">
        <v>470</v>
      </c>
    </row>
    <row r="686" spans="2:13" ht="12.75">
      <c r="B686" s="208">
        <v>4000</v>
      </c>
      <c r="C686" s="1" t="s">
        <v>147</v>
      </c>
      <c r="D686" s="20" t="s">
        <v>17</v>
      </c>
      <c r="E686" s="1" t="s">
        <v>40</v>
      </c>
      <c r="F686" s="78" t="s">
        <v>375</v>
      </c>
      <c r="G686" s="35" t="s">
        <v>172</v>
      </c>
      <c r="H686" s="7">
        <f t="shared" si="27"/>
        <v>-13500</v>
      </c>
      <c r="I686" s="30">
        <f t="shared" si="28"/>
        <v>8.51063829787234</v>
      </c>
      <c r="K686" t="s">
        <v>129</v>
      </c>
      <c r="L686">
        <v>16</v>
      </c>
      <c r="M686" s="2">
        <v>470</v>
      </c>
    </row>
    <row r="687" spans="1:13" s="89" customFormat="1" ht="12.75">
      <c r="A687" s="19"/>
      <c r="B687" s="277">
        <f>SUM(B679:B686)</f>
        <v>13500</v>
      </c>
      <c r="C687" s="19" t="s">
        <v>46</v>
      </c>
      <c r="D687" s="19"/>
      <c r="E687" s="19"/>
      <c r="F687" s="90"/>
      <c r="G687" s="26"/>
      <c r="H687" s="87">
        <v>0</v>
      </c>
      <c r="I687" s="88">
        <f t="shared" si="28"/>
        <v>28.72340425531915</v>
      </c>
      <c r="M687" s="2">
        <v>470</v>
      </c>
    </row>
    <row r="688" spans="2:13" ht="12.75">
      <c r="B688" s="208"/>
      <c r="D688" s="20"/>
      <c r="F688" s="78"/>
      <c r="H688" s="7">
        <f t="shared" si="27"/>
        <v>0</v>
      </c>
      <c r="I688" s="30">
        <f t="shared" si="28"/>
        <v>0</v>
      </c>
      <c r="M688" s="2">
        <v>470</v>
      </c>
    </row>
    <row r="689" spans="2:13" ht="12.75">
      <c r="B689" s="208"/>
      <c r="D689" s="20"/>
      <c r="F689" s="78"/>
      <c r="H689" s="7">
        <f t="shared" si="27"/>
        <v>0</v>
      </c>
      <c r="I689" s="30">
        <f t="shared" si="28"/>
        <v>0</v>
      </c>
      <c r="M689" s="2">
        <v>470</v>
      </c>
    </row>
    <row r="690" spans="1:13" ht="12.75">
      <c r="A690" s="44"/>
      <c r="B690" s="276">
        <v>1400</v>
      </c>
      <c r="C690" s="42" t="s">
        <v>47</v>
      </c>
      <c r="D690" s="44" t="s">
        <v>17</v>
      </c>
      <c r="E690" s="44" t="s">
        <v>48</v>
      </c>
      <c r="F690" s="98" t="s">
        <v>369</v>
      </c>
      <c r="G690" s="45" t="s">
        <v>168</v>
      </c>
      <c r="H690" s="7">
        <f t="shared" si="27"/>
        <v>-1400</v>
      </c>
      <c r="I690" s="99">
        <v>3.6</v>
      </c>
      <c r="J690" s="100"/>
      <c r="K690" s="101" t="s">
        <v>129</v>
      </c>
      <c r="L690">
        <v>16</v>
      </c>
      <c r="M690" s="2">
        <v>470</v>
      </c>
    </row>
    <row r="691" spans="2:13" ht="12.75">
      <c r="B691" s="208">
        <v>1600</v>
      </c>
      <c r="C691" s="1" t="s">
        <v>47</v>
      </c>
      <c r="D691" s="20" t="s">
        <v>17</v>
      </c>
      <c r="E691" s="1" t="s">
        <v>48</v>
      </c>
      <c r="F691" s="78" t="s">
        <v>369</v>
      </c>
      <c r="G691" s="35" t="s">
        <v>170</v>
      </c>
      <c r="H691" s="7">
        <f t="shared" si="27"/>
        <v>-3000</v>
      </c>
      <c r="I691" s="30">
        <v>3.2</v>
      </c>
      <c r="K691" t="s">
        <v>129</v>
      </c>
      <c r="L691">
        <v>16</v>
      </c>
      <c r="M691" s="2">
        <v>470</v>
      </c>
    </row>
    <row r="692" spans="2:13" ht="12.75">
      <c r="B692" s="208">
        <v>1500</v>
      </c>
      <c r="C692" s="1" t="s">
        <v>47</v>
      </c>
      <c r="D692" s="20" t="s">
        <v>17</v>
      </c>
      <c r="E692" s="1" t="s">
        <v>48</v>
      </c>
      <c r="F692" s="78" t="s">
        <v>369</v>
      </c>
      <c r="G692" s="35" t="s">
        <v>172</v>
      </c>
      <c r="H692" s="7">
        <f t="shared" si="27"/>
        <v>-4500</v>
      </c>
      <c r="I692" s="30">
        <v>4</v>
      </c>
      <c r="K692" t="s">
        <v>129</v>
      </c>
      <c r="L692">
        <v>16</v>
      </c>
      <c r="M692" s="2">
        <v>470</v>
      </c>
    </row>
    <row r="693" spans="1:13" s="89" customFormat="1" ht="12.75">
      <c r="A693" s="19"/>
      <c r="B693" s="277">
        <f>SUM(B690:B692)</f>
        <v>4500</v>
      </c>
      <c r="C693" s="19"/>
      <c r="D693" s="19"/>
      <c r="E693" s="19" t="s">
        <v>48</v>
      </c>
      <c r="F693" s="90"/>
      <c r="G693" s="26"/>
      <c r="H693" s="87">
        <v>0</v>
      </c>
      <c r="I693" s="88">
        <f t="shared" si="28"/>
        <v>9.574468085106384</v>
      </c>
      <c r="M693" s="2">
        <v>470</v>
      </c>
    </row>
    <row r="694" spans="2:13" ht="12.75">
      <c r="B694" s="208"/>
      <c r="D694" s="20"/>
      <c r="F694" s="78"/>
      <c r="H694" s="7">
        <f t="shared" si="27"/>
        <v>0</v>
      </c>
      <c r="I694" s="30">
        <f t="shared" si="28"/>
        <v>0</v>
      </c>
      <c r="M694" s="2">
        <v>470</v>
      </c>
    </row>
    <row r="695" spans="2:13" ht="12.75">
      <c r="B695" s="208"/>
      <c r="D695" s="20"/>
      <c r="F695" s="78"/>
      <c r="H695" s="7">
        <f t="shared" si="27"/>
        <v>0</v>
      </c>
      <c r="I695" s="30">
        <f t="shared" si="28"/>
        <v>0</v>
      </c>
      <c r="M695" s="2">
        <v>470</v>
      </c>
    </row>
    <row r="696" spans="2:13" ht="12.75">
      <c r="B696" s="208">
        <v>5000</v>
      </c>
      <c r="C696" s="1" t="s">
        <v>49</v>
      </c>
      <c r="D696" s="20" t="s">
        <v>17</v>
      </c>
      <c r="E696" s="1" t="s">
        <v>40</v>
      </c>
      <c r="F696" s="78" t="s">
        <v>376</v>
      </c>
      <c r="G696" s="35" t="s">
        <v>168</v>
      </c>
      <c r="H696" s="7">
        <f t="shared" si="27"/>
        <v>-5000</v>
      </c>
      <c r="I696" s="30">
        <v>10</v>
      </c>
      <c r="K696" t="s">
        <v>129</v>
      </c>
      <c r="L696">
        <v>16</v>
      </c>
      <c r="M696" s="2">
        <v>470</v>
      </c>
    </row>
    <row r="697" spans="2:13" ht="12.75">
      <c r="B697" s="208">
        <v>5000</v>
      </c>
      <c r="C697" s="1" t="s">
        <v>49</v>
      </c>
      <c r="D697" s="20" t="s">
        <v>17</v>
      </c>
      <c r="E697" s="1" t="s">
        <v>40</v>
      </c>
      <c r="F697" s="78" t="s">
        <v>376</v>
      </c>
      <c r="G697" s="35" t="s">
        <v>170</v>
      </c>
      <c r="H697" s="7">
        <f t="shared" si="27"/>
        <v>-10000</v>
      </c>
      <c r="I697" s="30">
        <v>10</v>
      </c>
      <c r="K697" t="s">
        <v>129</v>
      </c>
      <c r="L697">
        <v>16</v>
      </c>
      <c r="M697" s="2">
        <v>470</v>
      </c>
    </row>
    <row r="698" spans="1:13" s="89" customFormat="1" ht="12.75">
      <c r="A698" s="19"/>
      <c r="B698" s="277">
        <f>SUM(B696:B697)</f>
        <v>10000</v>
      </c>
      <c r="C698" s="19" t="s">
        <v>49</v>
      </c>
      <c r="D698" s="19"/>
      <c r="E698" s="19"/>
      <c r="F698" s="90"/>
      <c r="G698" s="26"/>
      <c r="H698" s="87">
        <v>0</v>
      </c>
      <c r="I698" s="88">
        <f t="shared" si="28"/>
        <v>21.27659574468085</v>
      </c>
      <c r="M698" s="2">
        <v>470</v>
      </c>
    </row>
    <row r="699" spans="2:13" ht="12.75">
      <c r="B699" s="208"/>
      <c r="D699" s="20"/>
      <c r="F699" s="78"/>
      <c r="H699" s="7">
        <f t="shared" si="27"/>
        <v>0</v>
      </c>
      <c r="I699" s="30">
        <f t="shared" si="28"/>
        <v>0</v>
      </c>
      <c r="M699" s="2">
        <v>470</v>
      </c>
    </row>
    <row r="700" spans="2:13" ht="12.75">
      <c r="B700" s="208"/>
      <c r="D700" s="20"/>
      <c r="F700" s="78"/>
      <c r="H700" s="7">
        <f t="shared" si="27"/>
        <v>0</v>
      </c>
      <c r="I700" s="30">
        <f t="shared" si="28"/>
        <v>0</v>
      </c>
      <c r="M700" s="2">
        <v>470</v>
      </c>
    </row>
    <row r="701" spans="2:13" ht="12.75">
      <c r="B701" s="208">
        <v>2000</v>
      </c>
      <c r="C701" s="1" t="s">
        <v>51</v>
      </c>
      <c r="D701" s="20" t="s">
        <v>17</v>
      </c>
      <c r="E701" s="1" t="s">
        <v>40</v>
      </c>
      <c r="F701" s="78" t="s">
        <v>369</v>
      </c>
      <c r="G701" s="35" t="s">
        <v>168</v>
      </c>
      <c r="H701" s="7">
        <f t="shared" si="27"/>
        <v>-2000</v>
      </c>
      <c r="I701" s="30">
        <v>4</v>
      </c>
      <c r="K701" t="s">
        <v>129</v>
      </c>
      <c r="L701">
        <v>16</v>
      </c>
      <c r="M701" s="2">
        <v>470</v>
      </c>
    </row>
    <row r="702" spans="2:13" ht="12.75">
      <c r="B702" s="208">
        <v>2000</v>
      </c>
      <c r="C702" s="1" t="s">
        <v>51</v>
      </c>
      <c r="D702" s="20" t="s">
        <v>17</v>
      </c>
      <c r="E702" s="1" t="s">
        <v>40</v>
      </c>
      <c r="F702" s="78" t="s">
        <v>369</v>
      </c>
      <c r="G702" s="35" t="s">
        <v>168</v>
      </c>
      <c r="H702" s="7">
        <f t="shared" si="27"/>
        <v>-4000</v>
      </c>
      <c r="I702" s="30">
        <v>4</v>
      </c>
      <c r="K702" t="s">
        <v>129</v>
      </c>
      <c r="L702">
        <v>16</v>
      </c>
      <c r="M702" s="2">
        <v>470</v>
      </c>
    </row>
    <row r="703" spans="2:13" ht="12.75">
      <c r="B703" s="208">
        <v>2000</v>
      </c>
      <c r="C703" s="1" t="s">
        <v>51</v>
      </c>
      <c r="D703" s="20" t="s">
        <v>17</v>
      </c>
      <c r="E703" s="1" t="s">
        <v>40</v>
      </c>
      <c r="F703" s="78" t="s">
        <v>369</v>
      </c>
      <c r="G703" s="35" t="s">
        <v>172</v>
      </c>
      <c r="H703" s="7">
        <f t="shared" si="27"/>
        <v>-6000</v>
      </c>
      <c r="I703" s="30">
        <v>4</v>
      </c>
      <c r="K703" t="s">
        <v>129</v>
      </c>
      <c r="L703">
        <v>16</v>
      </c>
      <c r="M703" s="2">
        <v>470</v>
      </c>
    </row>
    <row r="704" spans="1:13" s="89" customFormat="1" ht="12.75">
      <c r="A704" s="19"/>
      <c r="B704" s="277">
        <f>SUM(B701:B703)</f>
        <v>6000</v>
      </c>
      <c r="C704" s="19" t="s">
        <v>51</v>
      </c>
      <c r="D704" s="19"/>
      <c r="E704" s="19"/>
      <c r="F704" s="90"/>
      <c r="G704" s="26"/>
      <c r="H704" s="87">
        <v>0</v>
      </c>
      <c r="I704" s="88">
        <f t="shared" si="28"/>
        <v>12.76595744680851</v>
      </c>
      <c r="M704" s="2">
        <v>470</v>
      </c>
    </row>
    <row r="705" spans="2:13" ht="12.75">
      <c r="B705" s="208"/>
      <c r="D705" s="20"/>
      <c r="F705" s="78"/>
      <c r="H705" s="7">
        <f t="shared" si="27"/>
        <v>0</v>
      </c>
      <c r="I705" s="30">
        <f t="shared" si="28"/>
        <v>0</v>
      </c>
      <c r="M705" s="2">
        <v>470</v>
      </c>
    </row>
    <row r="706" spans="2:13" ht="12.75">
      <c r="B706" s="208"/>
      <c r="D706" s="20"/>
      <c r="F706" s="78"/>
      <c r="H706" s="7">
        <f t="shared" si="27"/>
        <v>0</v>
      </c>
      <c r="I706" s="30">
        <f t="shared" si="28"/>
        <v>0</v>
      </c>
      <c r="M706" s="2">
        <v>470</v>
      </c>
    </row>
    <row r="707" spans="2:13" ht="12.75">
      <c r="B707" s="208">
        <v>1000</v>
      </c>
      <c r="C707" s="1" t="s">
        <v>52</v>
      </c>
      <c r="D707" s="20" t="s">
        <v>17</v>
      </c>
      <c r="E707" s="1" t="s">
        <v>53</v>
      </c>
      <c r="F707" s="98" t="s">
        <v>369</v>
      </c>
      <c r="G707" s="35" t="s">
        <v>168</v>
      </c>
      <c r="H707" s="7">
        <f t="shared" si="27"/>
        <v>-1000</v>
      </c>
      <c r="I707" s="30">
        <v>2</v>
      </c>
      <c r="K707" t="s">
        <v>129</v>
      </c>
      <c r="L707">
        <v>16</v>
      </c>
      <c r="M707" s="2">
        <v>470</v>
      </c>
    </row>
    <row r="708" spans="2:13" ht="12.75">
      <c r="B708" s="208">
        <v>500</v>
      </c>
      <c r="C708" s="1" t="s">
        <v>52</v>
      </c>
      <c r="D708" s="20" t="s">
        <v>17</v>
      </c>
      <c r="E708" s="1" t="s">
        <v>53</v>
      </c>
      <c r="F708" s="78" t="s">
        <v>369</v>
      </c>
      <c r="G708" s="35" t="s">
        <v>170</v>
      </c>
      <c r="H708" s="7">
        <f t="shared" si="27"/>
        <v>-1500</v>
      </c>
      <c r="I708" s="30">
        <v>1</v>
      </c>
      <c r="K708" t="s">
        <v>129</v>
      </c>
      <c r="L708">
        <v>16</v>
      </c>
      <c r="M708" s="2">
        <v>470</v>
      </c>
    </row>
    <row r="709" spans="1:13" s="89" customFormat="1" ht="12.75">
      <c r="A709" s="19"/>
      <c r="B709" s="277">
        <f>SUM(B707:B708)</f>
        <v>1500</v>
      </c>
      <c r="C709" s="19"/>
      <c r="D709" s="19"/>
      <c r="E709" s="19" t="s">
        <v>53</v>
      </c>
      <c r="F709" s="90"/>
      <c r="G709" s="26"/>
      <c r="H709" s="87">
        <v>0</v>
      </c>
      <c r="I709" s="88">
        <f t="shared" si="28"/>
        <v>3.1914893617021276</v>
      </c>
      <c r="M709" s="2">
        <v>470</v>
      </c>
    </row>
    <row r="710" spans="2:13" ht="12.75">
      <c r="B710" s="208"/>
      <c r="D710" s="20"/>
      <c r="F710" s="78"/>
      <c r="H710" s="7">
        <f>H709-B710</f>
        <v>0</v>
      </c>
      <c r="I710" s="30">
        <v>2</v>
      </c>
      <c r="M710" s="2">
        <v>470</v>
      </c>
    </row>
    <row r="711" spans="2:13" ht="12.75">
      <c r="B711" s="208"/>
      <c r="D711" s="20"/>
      <c r="F711" s="78"/>
      <c r="H711" s="7">
        <f>H710-B711</f>
        <v>0</v>
      </c>
      <c r="I711" s="30">
        <v>2</v>
      </c>
      <c r="M711" s="2">
        <v>470</v>
      </c>
    </row>
    <row r="712" spans="1:13" s="52" customFormat="1" ht="12.75">
      <c r="A712" s="1"/>
      <c r="B712" s="208">
        <v>1000</v>
      </c>
      <c r="C712" s="1" t="s">
        <v>54</v>
      </c>
      <c r="D712" s="20" t="s">
        <v>17</v>
      </c>
      <c r="E712" s="1" t="s">
        <v>26</v>
      </c>
      <c r="F712" s="78" t="s">
        <v>380</v>
      </c>
      <c r="G712" s="35" t="s">
        <v>170</v>
      </c>
      <c r="H712" s="7">
        <f>H711-B712</f>
        <v>-1000</v>
      </c>
      <c r="I712" s="30">
        <v>2</v>
      </c>
      <c r="J712"/>
      <c r="K712" t="s">
        <v>129</v>
      </c>
      <c r="L712">
        <v>16</v>
      </c>
      <c r="M712" s="2">
        <v>470</v>
      </c>
    </row>
    <row r="713" spans="1:13" s="89" customFormat="1" ht="12.75">
      <c r="A713" s="103"/>
      <c r="B713" s="277">
        <f>SUM(B712)</f>
        <v>1000</v>
      </c>
      <c r="C713" s="104"/>
      <c r="D713" s="105"/>
      <c r="E713" s="19" t="s">
        <v>26</v>
      </c>
      <c r="F713" s="106"/>
      <c r="G713" s="96"/>
      <c r="H713" s="87">
        <v>0</v>
      </c>
      <c r="I713" s="88">
        <f t="shared" si="28"/>
        <v>2.127659574468085</v>
      </c>
      <c r="J713" s="107"/>
      <c r="K713" s="107"/>
      <c r="L713" s="107"/>
      <c r="M713" s="2">
        <v>470</v>
      </c>
    </row>
    <row r="714" spans="2:13" ht="12.75">
      <c r="B714" s="208"/>
      <c r="D714" s="20"/>
      <c r="F714" s="78"/>
      <c r="H714" s="7">
        <f t="shared" si="27"/>
        <v>0</v>
      </c>
      <c r="I714" s="30">
        <f t="shared" si="28"/>
        <v>0</v>
      </c>
      <c r="M714" s="2">
        <v>470</v>
      </c>
    </row>
    <row r="715" spans="2:13" ht="12.75">
      <c r="B715" s="208"/>
      <c r="D715" s="20"/>
      <c r="F715" s="78"/>
      <c r="H715" s="7">
        <f t="shared" si="27"/>
        <v>0</v>
      </c>
      <c r="I715" s="30">
        <f t="shared" si="28"/>
        <v>0</v>
      </c>
      <c r="M715" s="2">
        <v>470</v>
      </c>
    </row>
    <row r="716" spans="2:13" ht="12.75">
      <c r="B716" s="208"/>
      <c r="D716" s="20"/>
      <c r="F716" s="78"/>
      <c r="H716" s="7">
        <f t="shared" si="27"/>
        <v>0</v>
      </c>
      <c r="I716" s="30">
        <f t="shared" si="28"/>
        <v>0</v>
      </c>
      <c r="M716" s="2">
        <v>470</v>
      </c>
    </row>
    <row r="717" spans="2:13" ht="12.75">
      <c r="B717" s="208"/>
      <c r="D717" s="20"/>
      <c r="F717" s="78"/>
      <c r="H717" s="7">
        <f t="shared" si="27"/>
        <v>0</v>
      </c>
      <c r="I717" s="30">
        <f t="shared" si="28"/>
        <v>0</v>
      </c>
      <c r="M717" s="2">
        <v>470</v>
      </c>
    </row>
    <row r="718" spans="1:13" s="89" customFormat="1" ht="12.75">
      <c r="A718" s="19"/>
      <c r="B718" s="277">
        <f>+B721+B725</f>
        <v>3600</v>
      </c>
      <c r="C718" s="83" t="s">
        <v>381</v>
      </c>
      <c r="D718" s="84" t="s">
        <v>382</v>
      </c>
      <c r="E718" s="83" t="s">
        <v>59</v>
      </c>
      <c r="F718" s="85" t="s">
        <v>152</v>
      </c>
      <c r="G718" s="86" t="s">
        <v>83</v>
      </c>
      <c r="H718" s="87"/>
      <c r="I718" s="88">
        <f>+B718/M718</f>
        <v>7.659574468085107</v>
      </c>
      <c r="J718" s="88"/>
      <c r="K718" s="88"/>
      <c r="M718" s="2">
        <v>470</v>
      </c>
    </row>
    <row r="719" spans="2:13" ht="12.75">
      <c r="B719" s="208"/>
      <c r="D719" s="20"/>
      <c r="F719" s="78"/>
      <c r="H719" s="7">
        <f t="shared" si="27"/>
        <v>0</v>
      </c>
      <c r="I719" s="30">
        <f t="shared" si="28"/>
        <v>0</v>
      </c>
      <c r="M719" s="2">
        <v>470</v>
      </c>
    </row>
    <row r="720" spans="2:13" ht="12.75">
      <c r="B720" s="208">
        <v>1800</v>
      </c>
      <c r="C720" s="1" t="s">
        <v>47</v>
      </c>
      <c r="D720" s="1" t="s">
        <v>17</v>
      </c>
      <c r="E720" s="1" t="s">
        <v>48</v>
      </c>
      <c r="F720" s="78" t="s">
        <v>383</v>
      </c>
      <c r="G720" s="35" t="s">
        <v>168</v>
      </c>
      <c r="H720" s="7">
        <f t="shared" si="27"/>
        <v>-1800</v>
      </c>
      <c r="I720" s="30">
        <f>+B720/M720</f>
        <v>3.8297872340425534</v>
      </c>
      <c r="K720" t="s">
        <v>62</v>
      </c>
      <c r="L720">
        <v>17</v>
      </c>
      <c r="M720" s="2">
        <v>470</v>
      </c>
    </row>
    <row r="721" spans="1:13" s="89" customFormat="1" ht="12.75">
      <c r="A721" s="19"/>
      <c r="B721" s="277">
        <f>SUM(B720)</f>
        <v>1800</v>
      </c>
      <c r="C721" s="19"/>
      <c r="D721" s="19"/>
      <c r="E721" s="19" t="s">
        <v>48</v>
      </c>
      <c r="F721" s="90"/>
      <c r="G721" s="26"/>
      <c r="H721" s="87"/>
      <c r="I721" s="88"/>
      <c r="M721" s="2">
        <v>470</v>
      </c>
    </row>
    <row r="722" spans="2:13" ht="12.75">
      <c r="B722" s="208"/>
      <c r="F722" s="78"/>
      <c r="H722" s="7">
        <f>H721-B722</f>
        <v>0</v>
      </c>
      <c r="I722" s="30">
        <f>+B722/M722</f>
        <v>0</v>
      </c>
      <c r="M722" s="2">
        <v>470</v>
      </c>
    </row>
    <row r="723" spans="2:13" ht="12.75">
      <c r="B723" s="208"/>
      <c r="F723" s="78"/>
      <c r="H723" s="7">
        <f>H722-B723</f>
        <v>0</v>
      </c>
      <c r="I723" s="30">
        <f>+B723/M723</f>
        <v>0</v>
      </c>
      <c r="M723" s="2">
        <v>470</v>
      </c>
    </row>
    <row r="724" spans="2:13" ht="12.75">
      <c r="B724" s="208">
        <f>SUM(B721)</f>
        <v>1800</v>
      </c>
      <c r="C724" s="1" t="s">
        <v>52</v>
      </c>
      <c r="D724" s="1" t="s">
        <v>17</v>
      </c>
      <c r="E724" s="1" t="s">
        <v>53</v>
      </c>
      <c r="F724" s="78" t="s">
        <v>383</v>
      </c>
      <c r="G724" s="35" t="s">
        <v>168</v>
      </c>
      <c r="H724" s="7">
        <f>H723-B724</f>
        <v>-1800</v>
      </c>
      <c r="I724" s="30">
        <f>+B724/M724</f>
        <v>3.8297872340425534</v>
      </c>
      <c r="K724" t="s">
        <v>62</v>
      </c>
      <c r="L724">
        <v>17</v>
      </c>
      <c r="M724" s="2">
        <v>470</v>
      </c>
    </row>
    <row r="725" spans="1:13" s="89" customFormat="1" ht="12.75">
      <c r="A725" s="19"/>
      <c r="B725" s="277">
        <f>SUM(B724)</f>
        <v>1800</v>
      </c>
      <c r="C725" s="19"/>
      <c r="D725" s="19"/>
      <c r="E725" s="19" t="s">
        <v>53</v>
      </c>
      <c r="F725" s="90"/>
      <c r="G725" s="26"/>
      <c r="H725" s="87">
        <v>0</v>
      </c>
      <c r="I725" s="88">
        <f>+B725/M725</f>
        <v>3.8297872340425534</v>
      </c>
      <c r="M725" s="2">
        <v>470</v>
      </c>
    </row>
    <row r="726" spans="2:13" ht="12.75">
      <c r="B726" s="208"/>
      <c r="D726" s="20"/>
      <c r="F726" s="78"/>
      <c r="H726" s="7">
        <f t="shared" si="27"/>
        <v>0</v>
      </c>
      <c r="I726" s="30">
        <f t="shared" si="28"/>
        <v>0</v>
      </c>
      <c r="M726" s="2">
        <v>470</v>
      </c>
    </row>
    <row r="727" spans="2:13" ht="12.75">
      <c r="B727" s="208"/>
      <c r="D727" s="20"/>
      <c r="F727" s="78"/>
      <c r="H727" s="7">
        <f t="shared" si="27"/>
        <v>0</v>
      </c>
      <c r="I727" s="30">
        <f t="shared" si="28"/>
        <v>0</v>
      </c>
      <c r="M727" s="2">
        <v>470</v>
      </c>
    </row>
    <row r="728" spans="2:13" ht="12.75">
      <c r="B728" s="208"/>
      <c r="F728" s="78"/>
      <c r="H728" s="7">
        <f aca="true" t="shared" si="29" ref="H728:H740">H727-B728</f>
        <v>0</v>
      </c>
      <c r="I728" s="30">
        <f aca="true" t="shared" si="30" ref="I728:I739">+B728/M728</f>
        <v>0</v>
      </c>
      <c r="M728" s="2">
        <v>470</v>
      </c>
    </row>
    <row r="729" spans="2:13" ht="12.75">
      <c r="B729" s="208"/>
      <c r="F729" s="78"/>
      <c r="H729" s="7">
        <f t="shared" si="29"/>
        <v>0</v>
      </c>
      <c r="I729" s="30">
        <f t="shared" si="30"/>
        <v>0</v>
      </c>
      <c r="M729" s="2">
        <v>470</v>
      </c>
    </row>
    <row r="730" spans="1:13" s="89" customFormat="1" ht="12.75">
      <c r="A730" s="19"/>
      <c r="B730" s="277">
        <f>+B733+B737+B741+B745+B749</f>
        <v>12000</v>
      </c>
      <c r="C730" s="83" t="s">
        <v>384</v>
      </c>
      <c r="D730" s="84" t="s">
        <v>385</v>
      </c>
      <c r="E730" s="83" t="s">
        <v>386</v>
      </c>
      <c r="F730" s="85" t="s">
        <v>387</v>
      </c>
      <c r="G730" s="86" t="s">
        <v>388</v>
      </c>
      <c r="H730" s="87"/>
      <c r="I730" s="88">
        <f t="shared" si="30"/>
        <v>25.53191489361702</v>
      </c>
      <c r="J730" s="88"/>
      <c r="K730" s="88"/>
      <c r="M730" s="2">
        <v>470</v>
      </c>
    </row>
    <row r="731" spans="2:13" ht="12.75">
      <c r="B731" s="208"/>
      <c r="F731" s="78"/>
      <c r="H731" s="7">
        <f t="shared" si="29"/>
        <v>0</v>
      </c>
      <c r="I731" s="30">
        <f t="shared" si="30"/>
        <v>0</v>
      </c>
      <c r="M731" s="2">
        <v>470</v>
      </c>
    </row>
    <row r="732" spans="2:13" ht="12.75">
      <c r="B732" s="208">
        <v>2500</v>
      </c>
      <c r="C732" s="1" t="s">
        <v>0</v>
      </c>
      <c r="D732" s="1" t="s">
        <v>28</v>
      </c>
      <c r="E732" s="1" t="s">
        <v>208</v>
      </c>
      <c r="F732" s="78" t="s">
        <v>389</v>
      </c>
      <c r="G732" s="35" t="s">
        <v>168</v>
      </c>
      <c r="H732" s="7">
        <f t="shared" si="29"/>
        <v>-2500</v>
      </c>
      <c r="I732" s="30">
        <f t="shared" si="30"/>
        <v>5.319148936170213</v>
      </c>
      <c r="K732" t="s">
        <v>0</v>
      </c>
      <c r="L732">
        <v>18</v>
      </c>
      <c r="M732" s="2">
        <v>470</v>
      </c>
    </row>
    <row r="733" spans="1:13" s="89" customFormat="1" ht="12.75">
      <c r="A733" s="19"/>
      <c r="B733" s="277">
        <f>SUM(B732)</f>
        <v>2500</v>
      </c>
      <c r="C733" s="19" t="s">
        <v>0</v>
      </c>
      <c r="D733" s="19"/>
      <c r="E733" s="19"/>
      <c r="F733" s="90"/>
      <c r="G733" s="26"/>
      <c r="H733" s="87">
        <v>0</v>
      </c>
      <c r="I733" s="88">
        <f t="shared" si="30"/>
        <v>5.319148936170213</v>
      </c>
      <c r="M733" s="2">
        <v>470</v>
      </c>
    </row>
    <row r="734" spans="2:13" ht="12.75">
      <c r="B734" s="208"/>
      <c r="F734" s="78"/>
      <c r="H734" s="7">
        <f t="shared" si="29"/>
        <v>0</v>
      </c>
      <c r="I734" s="30">
        <f t="shared" si="30"/>
        <v>0</v>
      </c>
      <c r="J734" s="23"/>
      <c r="M734" s="2">
        <v>470</v>
      </c>
    </row>
    <row r="735" spans="2:13" ht="12.75">
      <c r="B735" s="208"/>
      <c r="F735" s="78"/>
      <c r="H735" s="7">
        <f t="shared" si="29"/>
        <v>0</v>
      </c>
      <c r="I735" s="30">
        <f t="shared" si="30"/>
        <v>0</v>
      </c>
      <c r="J735" s="23"/>
      <c r="M735" s="2">
        <v>470</v>
      </c>
    </row>
    <row r="736" spans="1:13" ht="12.75">
      <c r="A736" s="42"/>
      <c r="B736" s="276">
        <v>6000</v>
      </c>
      <c r="C736" s="42" t="s">
        <v>390</v>
      </c>
      <c r="D736" s="42" t="s">
        <v>17</v>
      </c>
      <c r="E736" s="42" t="s">
        <v>40</v>
      </c>
      <c r="F736" s="108" t="s">
        <v>391</v>
      </c>
      <c r="G736" s="40" t="s">
        <v>172</v>
      </c>
      <c r="H736" s="7">
        <f t="shared" si="29"/>
        <v>-6000</v>
      </c>
      <c r="I736" s="109">
        <f t="shared" si="30"/>
        <v>12.76595744680851</v>
      </c>
      <c r="J736" s="110"/>
      <c r="K736" s="40" t="s">
        <v>208</v>
      </c>
      <c r="L736">
        <v>18</v>
      </c>
      <c r="M736" s="2">
        <v>470</v>
      </c>
    </row>
    <row r="737" spans="1:13" s="89" customFormat="1" ht="12.75">
      <c r="A737" s="19"/>
      <c r="B737" s="277">
        <f>SUM(B736:B736)</f>
        <v>6000</v>
      </c>
      <c r="C737" s="19" t="s">
        <v>46</v>
      </c>
      <c r="D737" s="19"/>
      <c r="E737" s="19"/>
      <c r="F737" s="90"/>
      <c r="G737" s="26"/>
      <c r="H737" s="87">
        <v>0</v>
      </c>
      <c r="I737" s="88">
        <f t="shared" si="30"/>
        <v>12.76595744680851</v>
      </c>
      <c r="M737" s="2">
        <v>470</v>
      </c>
    </row>
    <row r="738" spans="2:13" ht="12.75">
      <c r="B738" s="208"/>
      <c r="F738" s="78"/>
      <c r="H738" s="7">
        <f t="shared" si="29"/>
        <v>0</v>
      </c>
      <c r="I738" s="30">
        <f t="shared" si="30"/>
        <v>0</v>
      </c>
      <c r="M738" s="2">
        <v>470</v>
      </c>
    </row>
    <row r="739" spans="2:13" ht="12.75">
      <c r="B739" s="208"/>
      <c r="F739" s="78"/>
      <c r="H739" s="7">
        <f t="shared" si="29"/>
        <v>0</v>
      </c>
      <c r="I739" s="30">
        <f t="shared" si="30"/>
        <v>0</v>
      </c>
      <c r="M739" s="2">
        <v>470</v>
      </c>
    </row>
    <row r="740" spans="1:13" s="23" customFormat="1" ht="12.75">
      <c r="A740" s="20"/>
      <c r="B740" s="276">
        <v>1500</v>
      </c>
      <c r="C740" s="20" t="s">
        <v>47</v>
      </c>
      <c r="D740" s="20" t="s">
        <v>17</v>
      </c>
      <c r="E740" s="20" t="s">
        <v>48</v>
      </c>
      <c r="F740" s="93" t="s">
        <v>392</v>
      </c>
      <c r="G740" s="39" t="s">
        <v>172</v>
      </c>
      <c r="H740" s="7">
        <f t="shared" si="29"/>
        <v>-1500</v>
      </c>
      <c r="I740" s="92">
        <v>3</v>
      </c>
      <c r="K740" s="39" t="s">
        <v>208</v>
      </c>
      <c r="L740" s="23">
        <v>18</v>
      </c>
      <c r="M740" s="2">
        <v>470</v>
      </c>
    </row>
    <row r="741" spans="1:13" s="89" customFormat="1" ht="12.75">
      <c r="A741" s="19"/>
      <c r="B741" s="277">
        <f>SUM(B740:B740)</f>
        <v>1500</v>
      </c>
      <c r="C741" s="111"/>
      <c r="D741" s="19"/>
      <c r="E741" s="111" t="s">
        <v>48</v>
      </c>
      <c r="F741" s="90"/>
      <c r="G741" s="97"/>
      <c r="H741" s="87">
        <v>0</v>
      </c>
      <c r="I741" s="88">
        <f aca="true" t="shared" si="31" ref="I741:I804">+B741/M741</f>
        <v>3.1914893617021276</v>
      </c>
      <c r="M741" s="2">
        <v>470</v>
      </c>
    </row>
    <row r="742" spans="2:13" ht="12.75">
      <c r="B742" s="276"/>
      <c r="C742" s="20"/>
      <c r="D742" s="20"/>
      <c r="E742" s="44"/>
      <c r="F742" s="78"/>
      <c r="G742" s="45"/>
      <c r="H742" s="7">
        <f aca="true" t="shared" si="32" ref="H742:H799">H741-B742</f>
        <v>0</v>
      </c>
      <c r="I742" s="30">
        <f t="shared" si="31"/>
        <v>0</v>
      </c>
      <c r="M742" s="2">
        <v>470</v>
      </c>
    </row>
    <row r="743" spans="2:13" ht="12.75">
      <c r="B743" s="276"/>
      <c r="C743" s="20"/>
      <c r="D743" s="20"/>
      <c r="E743" s="20"/>
      <c r="F743" s="78"/>
      <c r="G743" s="39"/>
      <c r="H743" s="7">
        <f t="shared" si="32"/>
        <v>0</v>
      </c>
      <c r="I743" s="30">
        <f t="shared" si="31"/>
        <v>0</v>
      </c>
      <c r="M743" s="2">
        <v>470</v>
      </c>
    </row>
    <row r="744" spans="1:13" s="23" customFormat="1" ht="12.75">
      <c r="A744" s="20"/>
      <c r="B744" s="276">
        <v>1000</v>
      </c>
      <c r="C744" s="20" t="s">
        <v>51</v>
      </c>
      <c r="D744" s="20" t="s">
        <v>17</v>
      </c>
      <c r="E744" s="20" t="s">
        <v>40</v>
      </c>
      <c r="F744" s="93" t="s">
        <v>392</v>
      </c>
      <c r="G744" s="39" t="s">
        <v>172</v>
      </c>
      <c r="H744" s="7">
        <f t="shared" si="32"/>
        <v>-1000</v>
      </c>
      <c r="I744" s="92">
        <v>2</v>
      </c>
      <c r="K744" s="39" t="s">
        <v>208</v>
      </c>
      <c r="L744" s="23">
        <v>18</v>
      </c>
      <c r="M744" s="2">
        <v>470</v>
      </c>
    </row>
    <row r="745" spans="1:13" s="89" customFormat="1" ht="12.75">
      <c r="A745" s="19"/>
      <c r="B745" s="277">
        <f>SUM(B744:B744)</f>
        <v>1000</v>
      </c>
      <c r="C745" s="19" t="s">
        <v>51</v>
      </c>
      <c r="D745" s="19"/>
      <c r="E745" s="19"/>
      <c r="F745" s="90"/>
      <c r="G745" s="26"/>
      <c r="H745" s="87">
        <v>0</v>
      </c>
      <c r="I745" s="88">
        <f t="shared" si="31"/>
        <v>2.127659574468085</v>
      </c>
      <c r="M745" s="2">
        <v>470</v>
      </c>
    </row>
    <row r="746" spans="2:14" ht="12.75">
      <c r="B746" s="285"/>
      <c r="C746" s="47"/>
      <c r="D746" s="20"/>
      <c r="E746" s="47"/>
      <c r="F746" s="78"/>
      <c r="H746" s="7">
        <f t="shared" si="32"/>
        <v>0</v>
      </c>
      <c r="I746" s="30">
        <f t="shared" si="31"/>
        <v>0</v>
      </c>
      <c r="J746" s="46"/>
      <c r="K746" s="46"/>
      <c r="L746" s="46"/>
      <c r="M746" s="2">
        <v>470</v>
      </c>
      <c r="N746" s="48"/>
    </row>
    <row r="747" spans="2:13" ht="12.75">
      <c r="B747" s="208"/>
      <c r="D747" s="20"/>
      <c r="F747" s="78"/>
      <c r="H747" s="7">
        <f t="shared" si="32"/>
        <v>0</v>
      </c>
      <c r="I747" s="30">
        <f t="shared" si="31"/>
        <v>0</v>
      </c>
      <c r="M747" s="2">
        <v>470</v>
      </c>
    </row>
    <row r="748" spans="2:13" ht="12.75">
      <c r="B748" s="208">
        <v>1000</v>
      </c>
      <c r="C748" s="1" t="s">
        <v>52</v>
      </c>
      <c r="D748" s="1" t="s">
        <v>17</v>
      </c>
      <c r="E748" s="1" t="s">
        <v>53</v>
      </c>
      <c r="F748" s="78" t="s">
        <v>392</v>
      </c>
      <c r="G748" s="35" t="s">
        <v>172</v>
      </c>
      <c r="H748" s="7">
        <f t="shared" si="32"/>
        <v>-1000</v>
      </c>
      <c r="I748" s="30">
        <v>2</v>
      </c>
      <c r="K748" s="35" t="s">
        <v>208</v>
      </c>
      <c r="L748">
        <v>18</v>
      </c>
      <c r="M748" s="2">
        <v>470</v>
      </c>
    </row>
    <row r="749" spans="1:13" s="89" customFormat="1" ht="12.75">
      <c r="A749" s="19"/>
      <c r="B749" s="277">
        <f>SUM(B748:B748)</f>
        <v>1000</v>
      </c>
      <c r="C749" s="19"/>
      <c r="D749" s="19"/>
      <c r="E749" s="19" t="s">
        <v>53</v>
      </c>
      <c r="F749" s="90"/>
      <c r="G749" s="26"/>
      <c r="H749" s="87">
        <v>0</v>
      </c>
      <c r="I749" s="88">
        <f t="shared" si="31"/>
        <v>2.127659574468085</v>
      </c>
      <c r="M749" s="2">
        <v>470</v>
      </c>
    </row>
    <row r="750" spans="2:13" ht="12.75">
      <c r="B750" s="208"/>
      <c r="D750" s="20"/>
      <c r="F750" s="78"/>
      <c r="H750" s="7">
        <f t="shared" si="32"/>
        <v>0</v>
      </c>
      <c r="I750" s="30">
        <f t="shared" si="31"/>
        <v>0</v>
      </c>
      <c r="M750" s="2">
        <v>470</v>
      </c>
    </row>
    <row r="751" spans="2:13" ht="12.75">
      <c r="B751" s="208"/>
      <c r="D751" s="20"/>
      <c r="F751" s="78"/>
      <c r="H751" s="7">
        <f t="shared" si="32"/>
        <v>0</v>
      </c>
      <c r="I751" s="30">
        <f t="shared" si="31"/>
        <v>0</v>
      </c>
      <c r="M751" s="2">
        <v>470</v>
      </c>
    </row>
    <row r="752" spans="2:13" ht="12.75">
      <c r="B752" s="208"/>
      <c r="D752" s="20"/>
      <c r="F752" s="78"/>
      <c r="H752" s="7">
        <f t="shared" si="32"/>
        <v>0</v>
      </c>
      <c r="I752" s="30">
        <f t="shared" si="31"/>
        <v>0</v>
      </c>
      <c r="M752" s="2">
        <v>470</v>
      </c>
    </row>
    <row r="753" spans="2:13" ht="12.75">
      <c r="B753" s="208"/>
      <c r="D753" s="20"/>
      <c r="F753" s="78"/>
      <c r="H753" s="7">
        <f t="shared" si="32"/>
        <v>0</v>
      </c>
      <c r="I753" s="30">
        <f t="shared" si="31"/>
        <v>0</v>
      </c>
      <c r="M753" s="2">
        <v>470</v>
      </c>
    </row>
    <row r="754" spans="1:13" s="89" customFormat="1" ht="12.75">
      <c r="A754" s="19"/>
      <c r="B754" s="277">
        <f>+B760+B765+B772+B778+B785+B789</f>
        <v>45900</v>
      </c>
      <c r="C754" s="83" t="s">
        <v>393</v>
      </c>
      <c r="D754" s="84" t="s">
        <v>394</v>
      </c>
      <c r="E754" s="83" t="s">
        <v>361</v>
      </c>
      <c r="F754" s="85" t="s">
        <v>82</v>
      </c>
      <c r="G754" s="86" t="s">
        <v>83</v>
      </c>
      <c r="H754" s="87"/>
      <c r="I754" s="88">
        <f>+B754/M754</f>
        <v>97.65957446808511</v>
      </c>
      <c r="J754" s="88"/>
      <c r="K754" s="88"/>
      <c r="M754" s="2">
        <v>470</v>
      </c>
    </row>
    <row r="755" spans="2:13" ht="12.75">
      <c r="B755" s="208"/>
      <c r="D755" s="20"/>
      <c r="F755" s="78"/>
      <c r="H755" s="7">
        <f t="shared" si="32"/>
        <v>0</v>
      </c>
      <c r="I755" s="30">
        <f t="shared" si="31"/>
        <v>0</v>
      </c>
      <c r="M755" s="2">
        <v>470</v>
      </c>
    </row>
    <row r="756" spans="2:13" ht="12.75">
      <c r="B756" s="208">
        <v>2000</v>
      </c>
      <c r="C756" s="1" t="s">
        <v>0</v>
      </c>
      <c r="D756" s="1" t="s">
        <v>28</v>
      </c>
      <c r="E756" s="1" t="s">
        <v>224</v>
      </c>
      <c r="F756" s="78" t="s">
        <v>395</v>
      </c>
      <c r="G756" s="35" t="s">
        <v>179</v>
      </c>
      <c r="H756" s="7">
        <f t="shared" si="32"/>
        <v>-2000</v>
      </c>
      <c r="I756" s="30">
        <v>4</v>
      </c>
      <c r="K756" t="s">
        <v>0</v>
      </c>
      <c r="L756">
        <v>19</v>
      </c>
      <c r="M756" s="2">
        <v>470</v>
      </c>
    </row>
    <row r="757" spans="2:13" ht="12.75">
      <c r="B757" s="208">
        <v>2500</v>
      </c>
      <c r="C757" s="1" t="s">
        <v>0</v>
      </c>
      <c r="D757" s="1" t="s">
        <v>28</v>
      </c>
      <c r="E757" s="1" t="s">
        <v>396</v>
      </c>
      <c r="F757" s="78" t="s">
        <v>397</v>
      </c>
      <c r="G757" s="35" t="s">
        <v>179</v>
      </c>
      <c r="H757" s="7">
        <f t="shared" si="32"/>
        <v>-4500</v>
      </c>
      <c r="I757" s="30">
        <v>5</v>
      </c>
      <c r="K757" t="s">
        <v>0</v>
      </c>
      <c r="L757">
        <v>19</v>
      </c>
      <c r="M757" s="2">
        <v>470</v>
      </c>
    </row>
    <row r="758" spans="2:13" ht="12.75">
      <c r="B758" s="208">
        <v>2500</v>
      </c>
      <c r="C758" s="1" t="s">
        <v>0</v>
      </c>
      <c r="D758" s="1" t="s">
        <v>28</v>
      </c>
      <c r="E758" s="1" t="s">
        <v>62</v>
      </c>
      <c r="F758" s="78" t="s">
        <v>398</v>
      </c>
      <c r="G758" s="35" t="s">
        <v>181</v>
      </c>
      <c r="H758" s="7">
        <f t="shared" si="32"/>
        <v>-7000</v>
      </c>
      <c r="I758" s="30">
        <v>5</v>
      </c>
      <c r="K758" t="s">
        <v>0</v>
      </c>
      <c r="L758">
        <v>19</v>
      </c>
      <c r="M758" s="2">
        <v>470</v>
      </c>
    </row>
    <row r="759" spans="2:13" ht="12.75">
      <c r="B759" s="208">
        <v>2000</v>
      </c>
      <c r="C759" s="1" t="s">
        <v>0</v>
      </c>
      <c r="D759" s="1" t="s">
        <v>28</v>
      </c>
      <c r="E759" s="1" t="s">
        <v>224</v>
      </c>
      <c r="F759" s="78" t="s">
        <v>399</v>
      </c>
      <c r="G759" s="35" t="s">
        <v>181</v>
      </c>
      <c r="H759" s="7">
        <f t="shared" si="32"/>
        <v>-9000</v>
      </c>
      <c r="I759" s="30">
        <v>4</v>
      </c>
      <c r="K759" t="s">
        <v>0</v>
      </c>
      <c r="L759">
        <v>19</v>
      </c>
      <c r="M759" s="2">
        <v>470</v>
      </c>
    </row>
    <row r="760" spans="1:13" s="89" customFormat="1" ht="12.75">
      <c r="A760" s="19"/>
      <c r="B760" s="277">
        <f>SUM(B756:B759)</f>
        <v>9000</v>
      </c>
      <c r="C760" s="19" t="s">
        <v>0</v>
      </c>
      <c r="D760" s="19"/>
      <c r="E760" s="19"/>
      <c r="F760" s="90"/>
      <c r="G760" s="26"/>
      <c r="H760" s="87">
        <v>0</v>
      </c>
      <c r="I760" s="88">
        <f t="shared" si="31"/>
        <v>19.148936170212767</v>
      </c>
      <c r="M760" s="2">
        <v>470</v>
      </c>
    </row>
    <row r="761" spans="2:13" ht="12.75">
      <c r="B761" s="208"/>
      <c r="D761" s="20"/>
      <c r="F761" s="78"/>
      <c r="H761" s="7">
        <f t="shared" si="32"/>
        <v>0</v>
      </c>
      <c r="I761" s="30">
        <f t="shared" si="31"/>
        <v>0</v>
      </c>
      <c r="M761" s="2">
        <v>470</v>
      </c>
    </row>
    <row r="762" spans="2:13" ht="12.75">
      <c r="B762" s="208"/>
      <c r="D762" s="20"/>
      <c r="F762" s="78"/>
      <c r="H762" s="7">
        <f t="shared" si="32"/>
        <v>0</v>
      </c>
      <c r="I762" s="30">
        <f t="shared" si="31"/>
        <v>0</v>
      </c>
      <c r="M762" s="2">
        <v>470</v>
      </c>
    </row>
    <row r="763" spans="2:13" ht="12.75">
      <c r="B763" s="208">
        <v>3500</v>
      </c>
      <c r="C763" s="1" t="s">
        <v>90</v>
      </c>
      <c r="D763" s="1" t="s">
        <v>17</v>
      </c>
      <c r="E763" s="1" t="s">
        <v>40</v>
      </c>
      <c r="F763" s="78" t="s">
        <v>400</v>
      </c>
      <c r="G763" s="35" t="s">
        <v>176</v>
      </c>
      <c r="H763" s="7">
        <f t="shared" si="32"/>
        <v>-3500</v>
      </c>
      <c r="I763" s="30">
        <f t="shared" si="31"/>
        <v>7.446808510638298</v>
      </c>
      <c r="K763" t="s">
        <v>62</v>
      </c>
      <c r="L763">
        <v>19</v>
      </c>
      <c r="M763" s="2">
        <v>470</v>
      </c>
    </row>
    <row r="764" spans="2:13" ht="12.75">
      <c r="B764" s="208">
        <v>3500</v>
      </c>
      <c r="C764" s="1" t="s">
        <v>95</v>
      </c>
      <c r="D764" s="1" t="s">
        <v>17</v>
      </c>
      <c r="E764" s="1" t="s">
        <v>40</v>
      </c>
      <c r="F764" s="78" t="s">
        <v>401</v>
      </c>
      <c r="G764" s="35" t="s">
        <v>341</v>
      </c>
      <c r="H764" s="7">
        <f t="shared" si="32"/>
        <v>-7000</v>
      </c>
      <c r="I764" s="30">
        <f t="shared" si="31"/>
        <v>7.446808510638298</v>
      </c>
      <c r="K764" t="s">
        <v>62</v>
      </c>
      <c r="L764">
        <v>19</v>
      </c>
      <c r="M764" s="2">
        <v>470</v>
      </c>
    </row>
    <row r="765" spans="1:13" s="89" customFormat="1" ht="12.75">
      <c r="A765" s="19"/>
      <c r="B765" s="277">
        <f>SUM(B763:B764)</f>
        <v>7000</v>
      </c>
      <c r="C765" s="19" t="s">
        <v>46</v>
      </c>
      <c r="D765" s="19"/>
      <c r="E765" s="19"/>
      <c r="F765" s="90"/>
      <c r="G765" s="26"/>
      <c r="H765" s="87">
        <v>0</v>
      </c>
      <c r="I765" s="88">
        <f t="shared" si="31"/>
        <v>14.893617021276595</v>
      </c>
      <c r="M765" s="2">
        <v>470</v>
      </c>
    </row>
    <row r="766" spans="2:13" ht="12.75">
      <c r="B766" s="208"/>
      <c r="D766" s="20"/>
      <c r="F766" s="78"/>
      <c r="H766" s="7">
        <f t="shared" si="32"/>
        <v>0</v>
      </c>
      <c r="I766" s="30">
        <f t="shared" si="31"/>
        <v>0</v>
      </c>
      <c r="M766" s="2">
        <v>470</v>
      </c>
    </row>
    <row r="767" spans="2:13" ht="12.75">
      <c r="B767" s="208"/>
      <c r="D767" s="20"/>
      <c r="F767" s="78"/>
      <c r="H767" s="7">
        <f t="shared" si="32"/>
        <v>0</v>
      </c>
      <c r="I767" s="30">
        <f t="shared" si="31"/>
        <v>0</v>
      </c>
      <c r="M767" s="2">
        <v>470</v>
      </c>
    </row>
    <row r="768" spans="2:13" ht="12.75">
      <c r="B768" s="208">
        <v>1500</v>
      </c>
      <c r="C768" s="1" t="s">
        <v>47</v>
      </c>
      <c r="D768" s="1" t="s">
        <v>17</v>
      </c>
      <c r="E768" s="1" t="s">
        <v>48</v>
      </c>
      <c r="F768" s="78" t="s">
        <v>402</v>
      </c>
      <c r="G768" s="35" t="s">
        <v>176</v>
      </c>
      <c r="H768" s="7">
        <f t="shared" si="32"/>
        <v>-1500</v>
      </c>
      <c r="I768" s="30">
        <v>3</v>
      </c>
      <c r="K768" t="s">
        <v>62</v>
      </c>
      <c r="L768">
        <v>19</v>
      </c>
      <c r="M768" s="2">
        <v>470</v>
      </c>
    </row>
    <row r="769" spans="2:13" ht="12.75">
      <c r="B769" s="208">
        <v>1800</v>
      </c>
      <c r="C769" s="1" t="s">
        <v>47</v>
      </c>
      <c r="D769" s="1" t="s">
        <v>17</v>
      </c>
      <c r="E769" s="1" t="s">
        <v>48</v>
      </c>
      <c r="F769" s="78" t="s">
        <v>402</v>
      </c>
      <c r="G769" s="35" t="s">
        <v>179</v>
      </c>
      <c r="H769" s="7">
        <f t="shared" si="32"/>
        <v>-3300</v>
      </c>
      <c r="I769" s="30">
        <v>3.6</v>
      </c>
      <c r="K769" t="s">
        <v>62</v>
      </c>
      <c r="L769">
        <v>19</v>
      </c>
      <c r="M769" s="2">
        <v>470</v>
      </c>
    </row>
    <row r="770" spans="2:13" ht="12.75">
      <c r="B770" s="208">
        <v>1600</v>
      </c>
      <c r="C770" s="1" t="s">
        <v>47</v>
      </c>
      <c r="D770" s="1" t="s">
        <v>17</v>
      </c>
      <c r="E770" s="1" t="s">
        <v>48</v>
      </c>
      <c r="F770" s="78" t="s">
        <v>402</v>
      </c>
      <c r="G770" s="35" t="s">
        <v>181</v>
      </c>
      <c r="H770" s="7">
        <f t="shared" si="32"/>
        <v>-4900</v>
      </c>
      <c r="I770" s="30">
        <v>3.2</v>
      </c>
      <c r="K770" t="s">
        <v>62</v>
      </c>
      <c r="L770">
        <v>19</v>
      </c>
      <c r="M770" s="2">
        <v>470</v>
      </c>
    </row>
    <row r="771" spans="2:13" ht="12.75">
      <c r="B771" s="208">
        <v>500</v>
      </c>
      <c r="C771" s="1" t="s">
        <v>47</v>
      </c>
      <c r="D771" s="1" t="s">
        <v>17</v>
      </c>
      <c r="E771" s="1" t="s">
        <v>48</v>
      </c>
      <c r="F771" s="78" t="s">
        <v>402</v>
      </c>
      <c r="G771" s="35" t="s">
        <v>341</v>
      </c>
      <c r="H771" s="7">
        <f t="shared" si="32"/>
        <v>-5400</v>
      </c>
      <c r="I771" s="30">
        <v>1</v>
      </c>
      <c r="K771" t="s">
        <v>62</v>
      </c>
      <c r="L771">
        <v>19</v>
      </c>
      <c r="M771" s="2">
        <v>470</v>
      </c>
    </row>
    <row r="772" spans="1:13" s="89" customFormat="1" ht="12.75">
      <c r="A772" s="19"/>
      <c r="B772" s="277">
        <f>SUM(B768:B771)</f>
        <v>5400</v>
      </c>
      <c r="C772" s="19"/>
      <c r="D772" s="19"/>
      <c r="E772" s="19" t="s">
        <v>48</v>
      </c>
      <c r="F772" s="90"/>
      <c r="G772" s="26"/>
      <c r="H772" s="87">
        <v>0</v>
      </c>
      <c r="I772" s="88">
        <f t="shared" si="31"/>
        <v>11.48936170212766</v>
      </c>
      <c r="M772" s="2">
        <v>470</v>
      </c>
    </row>
    <row r="773" spans="2:13" ht="12.75">
      <c r="B773" s="208"/>
      <c r="D773" s="20"/>
      <c r="F773" s="78"/>
      <c r="H773" s="7">
        <f t="shared" si="32"/>
        <v>0</v>
      </c>
      <c r="I773" s="30">
        <f t="shared" si="31"/>
        <v>0</v>
      </c>
      <c r="M773" s="2">
        <v>470</v>
      </c>
    </row>
    <row r="774" spans="2:13" ht="12.75">
      <c r="B774" s="208"/>
      <c r="D774" s="20"/>
      <c r="F774" s="78"/>
      <c r="H774" s="7">
        <f t="shared" si="32"/>
        <v>0</v>
      </c>
      <c r="I774" s="30">
        <f t="shared" si="31"/>
        <v>0</v>
      </c>
      <c r="M774" s="2">
        <v>470</v>
      </c>
    </row>
    <row r="775" spans="1:13" ht="12.75">
      <c r="A775" s="20"/>
      <c r="B775" s="276">
        <v>5000</v>
      </c>
      <c r="C775" s="20" t="s">
        <v>49</v>
      </c>
      <c r="D775" s="20" t="s">
        <v>17</v>
      </c>
      <c r="E775" s="20" t="s">
        <v>40</v>
      </c>
      <c r="F775" s="93" t="s">
        <v>403</v>
      </c>
      <c r="G775" s="39" t="s">
        <v>176</v>
      </c>
      <c r="H775" s="7">
        <f t="shared" si="32"/>
        <v>-5000</v>
      </c>
      <c r="I775" s="92">
        <v>10</v>
      </c>
      <c r="J775" s="23"/>
      <c r="K775" s="23" t="s">
        <v>62</v>
      </c>
      <c r="L775" s="23">
        <v>19</v>
      </c>
      <c r="M775" s="2">
        <v>470</v>
      </c>
    </row>
    <row r="776" spans="1:13" ht="12.75">
      <c r="A776" s="20"/>
      <c r="B776" s="276">
        <v>5000</v>
      </c>
      <c r="C776" s="20" t="s">
        <v>49</v>
      </c>
      <c r="D776" s="20" t="s">
        <v>17</v>
      </c>
      <c r="E776" s="20" t="s">
        <v>40</v>
      </c>
      <c r="F776" s="93" t="s">
        <v>403</v>
      </c>
      <c r="G776" s="39" t="s">
        <v>179</v>
      </c>
      <c r="H776" s="7">
        <f t="shared" si="32"/>
        <v>-10000</v>
      </c>
      <c r="I776" s="92">
        <v>10</v>
      </c>
      <c r="J776" s="23"/>
      <c r="K776" s="23" t="s">
        <v>62</v>
      </c>
      <c r="L776" s="23">
        <v>19</v>
      </c>
      <c r="M776" s="2">
        <v>470</v>
      </c>
    </row>
    <row r="777" spans="1:13" ht="12.75">
      <c r="A777" s="20"/>
      <c r="B777" s="276">
        <v>5000</v>
      </c>
      <c r="C777" s="20" t="s">
        <v>49</v>
      </c>
      <c r="D777" s="20" t="s">
        <v>17</v>
      </c>
      <c r="E777" s="20" t="s">
        <v>40</v>
      </c>
      <c r="F777" s="93" t="s">
        <v>403</v>
      </c>
      <c r="G777" s="39" t="s">
        <v>181</v>
      </c>
      <c r="H777" s="7">
        <f t="shared" si="32"/>
        <v>-15000</v>
      </c>
      <c r="I777" s="92">
        <v>10</v>
      </c>
      <c r="J777" s="23"/>
      <c r="K777" s="23" t="s">
        <v>62</v>
      </c>
      <c r="L777" s="23">
        <v>19</v>
      </c>
      <c r="M777" s="2">
        <v>470</v>
      </c>
    </row>
    <row r="778" spans="1:13" s="89" customFormat="1" ht="12.75">
      <c r="A778" s="19"/>
      <c r="B778" s="277">
        <f>SUM(B775:B777)</f>
        <v>15000</v>
      </c>
      <c r="C778" s="19" t="s">
        <v>49</v>
      </c>
      <c r="D778" s="19"/>
      <c r="E778" s="19"/>
      <c r="F778" s="90"/>
      <c r="G778" s="26"/>
      <c r="H778" s="87">
        <v>0</v>
      </c>
      <c r="I778" s="88">
        <f t="shared" si="31"/>
        <v>31.914893617021278</v>
      </c>
      <c r="M778" s="2">
        <v>470</v>
      </c>
    </row>
    <row r="779" spans="2:13" ht="12.75">
      <c r="B779" s="208"/>
      <c r="D779" s="20"/>
      <c r="F779" s="78"/>
      <c r="H779" s="7">
        <f t="shared" si="32"/>
        <v>0</v>
      </c>
      <c r="I779" s="30">
        <f t="shared" si="31"/>
        <v>0</v>
      </c>
      <c r="M779" s="2">
        <v>470</v>
      </c>
    </row>
    <row r="780" spans="2:13" ht="12.75">
      <c r="B780" s="208"/>
      <c r="D780" s="20"/>
      <c r="F780" s="78"/>
      <c r="H780" s="7">
        <f t="shared" si="32"/>
        <v>0</v>
      </c>
      <c r="I780" s="30">
        <f t="shared" si="31"/>
        <v>0</v>
      </c>
      <c r="M780" s="2">
        <v>470</v>
      </c>
    </row>
    <row r="781" spans="2:13" ht="12.75">
      <c r="B781" s="208">
        <v>2000</v>
      </c>
      <c r="C781" s="1" t="s">
        <v>51</v>
      </c>
      <c r="D781" s="1" t="s">
        <v>17</v>
      </c>
      <c r="E781" s="1" t="s">
        <v>40</v>
      </c>
      <c r="F781" s="78" t="s">
        <v>402</v>
      </c>
      <c r="G781" s="35" t="s">
        <v>176</v>
      </c>
      <c r="H781" s="7">
        <f t="shared" si="32"/>
        <v>-2000</v>
      </c>
      <c r="I781" s="30">
        <v>4</v>
      </c>
      <c r="K781" t="s">
        <v>62</v>
      </c>
      <c r="L781">
        <v>19</v>
      </c>
      <c r="M781" s="2">
        <v>470</v>
      </c>
    </row>
    <row r="782" spans="2:13" ht="12.75">
      <c r="B782" s="208">
        <v>2000</v>
      </c>
      <c r="C782" s="1" t="s">
        <v>51</v>
      </c>
      <c r="D782" s="1" t="s">
        <v>17</v>
      </c>
      <c r="E782" s="1" t="s">
        <v>40</v>
      </c>
      <c r="F782" s="78" t="s">
        <v>402</v>
      </c>
      <c r="G782" s="35" t="s">
        <v>179</v>
      </c>
      <c r="H782" s="7">
        <f t="shared" si="32"/>
        <v>-4000</v>
      </c>
      <c r="I782" s="30">
        <v>4</v>
      </c>
      <c r="K782" t="s">
        <v>62</v>
      </c>
      <c r="L782">
        <v>19</v>
      </c>
      <c r="M782" s="2">
        <v>470</v>
      </c>
    </row>
    <row r="783" spans="2:13" ht="12.75">
      <c r="B783" s="208">
        <v>2000</v>
      </c>
      <c r="C783" s="1" t="s">
        <v>51</v>
      </c>
      <c r="D783" s="1" t="s">
        <v>17</v>
      </c>
      <c r="E783" s="1" t="s">
        <v>40</v>
      </c>
      <c r="F783" s="78" t="s">
        <v>402</v>
      </c>
      <c r="G783" s="35" t="s">
        <v>181</v>
      </c>
      <c r="H783" s="7">
        <f t="shared" si="32"/>
        <v>-6000</v>
      </c>
      <c r="I783" s="30">
        <v>4</v>
      </c>
      <c r="K783" t="s">
        <v>62</v>
      </c>
      <c r="L783">
        <v>19</v>
      </c>
      <c r="M783" s="2">
        <v>470</v>
      </c>
    </row>
    <row r="784" spans="2:13" ht="12.75">
      <c r="B784" s="208">
        <v>2000</v>
      </c>
      <c r="C784" s="1" t="s">
        <v>51</v>
      </c>
      <c r="D784" s="1" t="s">
        <v>17</v>
      </c>
      <c r="E784" s="1" t="s">
        <v>40</v>
      </c>
      <c r="F784" s="78" t="s">
        <v>402</v>
      </c>
      <c r="G784" s="35" t="s">
        <v>341</v>
      </c>
      <c r="H784" s="7">
        <f>H783-B784</f>
        <v>-8000</v>
      </c>
      <c r="I784" s="30">
        <v>4</v>
      </c>
      <c r="K784" t="s">
        <v>62</v>
      </c>
      <c r="L784">
        <v>19</v>
      </c>
      <c r="M784" s="2">
        <v>470</v>
      </c>
    </row>
    <row r="785" spans="1:13" s="89" customFormat="1" ht="12.75">
      <c r="A785" s="19"/>
      <c r="B785" s="277">
        <f>SUM(B781:B784)</f>
        <v>8000</v>
      </c>
      <c r="C785" s="19" t="s">
        <v>51</v>
      </c>
      <c r="D785" s="19"/>
      <c r="E785" s="19"/>
      <c r="F785" s="90"/>
      <c r="G785" s="26"/>
      <c r="H785" s="87">
        <v>0</v>
      </c>
      <c r="I785" s="88">
        <f t="shared" si="31"/>
        <v>17.02127659574468</v>
      </c>
      <c r="M785" s="2">
        <v>470</v>
      </c>
    </row>
    <row r="786" spans="2:13" ht="12.75">
      <c r="B786" s="208"/>
      <c r="D786" s="20"/>
      <c r="F786" s="78"/>
      <c r="H786" s="7">
        <f t="shared" si="32"/>
        <v>0</v>
      </c>
      <c r="I786" s="30">
        <f t="shared" si="31"/>
        <v>0</v>
      </c>
      <c r="M786" s="2">
        <v>470</v>
      </c>
    </row>
    <row r="787" spans="2:13" ht="12.75">
      <c r="B787" s="208"/>
      <c r="D787" s="20"/>
      <c r="F787" s="78"/>
      <c r="H787" s="7">
        <f t="shared" si="32"/>
        <v>0</v>
      </c>
      <c r="I787" s="30">
        <f t="shared" si="31"/>
        <v>0</v>
      </c>
      <c r="M787" s="2">
        <v>470</v>
      </c>
    </row>
    <row r="788" spans="2:13" ht="12.75">
      <c r="B788" s="208">
        <v>1500</v>
      </c>
      <c r="C788" s="1" t="s">
        <v>52</v>
      </c>
      <c r="D788" s="1" t="s">
        <v>17</v>
      </c>
      <c r="E788" s="1" t="s">
        <v>288</v>
      </c>
      <c r="F788" s="78" t="s">
        <v>402</v>
      </c>
      <c r="G788" s="35" t="s">
        <v>176</v>
      </c>
      <c r="H788" s="7">
        <f t="shared" si="32"/>
        <v>-1500</v>
      </c>
      <c r="I788" s="30">
        <f t="shared" si="31"/>
        <v>3.1914893617021276</v>
      </c>
      <c r="K788" t="s">
        <v>62</v>
      </c>
      <c r="L788">
        <v>19</v>
      </c>
      <c r="M788" s="2">
        <v>470</v>
      </c>
    </row>
    <row r="789" spans="1:13" s="107" customFormat="1" ht="12.75">
      <c r="A789" s="103"/>
      <c r="B789" s="277">
        <f>SUM(B788)</f>
        <v>1500</v>
      </c>
      <c r="C789" s="104"/>
      <c r="D789" s="105"/>
      <c r="E789" s="19" t="s">
        <v>288</v>
      </c>
      <c r="F789" s="106"/>
      <c r="G789" s="96"/>
      <c r="H789" s="87">
        <v>0</v>
      </c>
      <c r="I789" s="88">
        <f t="shared" si="31"/>
        <v>3.1914893617021276</v>
      </c>
      <c r="M789" s="2">
        <v>470</v>
      </c>
    </row>
    <row r="790" spans="2:13" ht="12.75">
      <c r="B790" s="208"/>
      <c r="D790" s="20"/>
      <c r="F790" s="78"/>
      <c r="H790" s="7">
        <f t="shared" si="32"/>
        <v>0</v>
      </c>
      <c r="I790" s="30">
        <f t="shared" si="31"/>
        <v>0</v>
      </c>
      <c r="M790" s="2">
        <v>470</v>
      </c>
    </row>
    <row r="791" spans="2:13" ht="12.75">
      <c r="B791" s="208"/>
      <c r="D791" s="20"/>
      <c r="F791" s="78"/>
      <c r="H791" s="7">
        <f t="shared" si="32"/>
        <v>0</v>
      </c>
      <c r="I791" s="30">
        <f t="shared" si="31"/>
        <v>0</v>
      </c>
      <c r="M791" s="2">
        <v>470</v>
      </c>
    </row>
    <row r="792" spans="2:13" ht="12.75">
      <c r="B792" s="208"/>
      <c r="D792" s="20"/>
      <c r="F792" s="78"/>
      <c r="H792" s="7">
        <f t="shared" si="32"/>
        <v>0</v>
      </c>
      <c r="I792" s="30">
        <f t="shared" si="31"/>
        <v>0</v>
      </c>
      <c r="M792" s="2">
        <v>470</v>
      </c>
    </row>
    <row r="793" spans="2:13" ht="12.75">
      <c r="B793" s="208"/>
      <c r="D793" s="20"/>
      <c r="F793" s="78"/>
      <c r="H793" s="7">
        <f t="shared" si="32"/>
        <v>0</v>
      </c>
      <c r="I793" s="30">
        <f t="shared" si="31"/>
        <v>0</v>
      </c>
      <c r="M793" s="2">
        <v>470</v>
      </c>
    </row>
    <row r="794" spans="1:13" s="89" customFormat="1" ht="12.75">
      <c r="A794" s="19"/>
      <c r="B794" s="277">
        <f>+B800+B805+B810+B814+B819+B823</f>
        <v>27900</v>
      </c>
      <c r="C794" s="83" t="s">
        <v>404</v>
      </c>
      <c r="D794" s="84" t="s">
        <v>394</v>
      </c>
      <c r="E794" s="83" t="s">
        <v>361</v>
      </c>
      <c r="F794" s="85" t="s">
        <v>82</v>
      </c>
      <c r="G794" s="86" t="s">
        <v>128</v>
      </c>
      <c r="H794" s="87"/>
      <c r="I794" s="88">
        <f>+B794/M794</f>
        <v>59.361702127659576</v>
      </c>
      <c r="J794" s="88"/>
      <c r="K794" s="88"/>
      <c r="M794" s="2">
        <v>470</v>
      </c>
    </row>
    <row r="795" spans="2:13" ht="12.75">
      <c r="B795" s="208"/>
      <c r="D795" s="20"/>
      <c r="F795" s="78"/>
      <c r="H795" s="7">
        <f t="shared" si="32"/>
        <v>0</v>
      </c>
      <c r="I795" s="30">
        <f t="shared" si="31"/>
        <v>0</v>
      </c>
      <c r="M795" s="2">
        <v>470</v>
      </c>
    </row>
    <row r="796" spans="2:13" ht="12.75">
      <c r="B796" s="208">
        <v>2000</v>
      </c>
      <c r="C796" s="1" t="s">
        <v>0</v>
      </c>
      <c r="D796" s="1" t="s">
        <v>28</v>
      </c>
      <c r="E796" s="1" t="s">
        <v>129</v>
      </c>
      <c r="F796" s="78" t="s">
        <v>405</v>
      </c>
      <c r="G796" s="35" t="s">
        <v>176</v>
      </c>
      <c r="H796" s="7">
        <f t="shared" si="32"/>
        <v>-2000</v>
      </c>
      <c r="I796" s="30">
        <v>4</v>
      </c>
      <c r="K796" t="s">
        <v>0</v>
      </c>
      <c r="L796">
        <v>20</v>
      </c>
      <c r="M796" s="2">
        <v>470</v>
      </c>
    </row>
    <row r="797" spans="2:13" ht="12.75">
      <c r="B797" s="208">
        <v>2000</v>
      </c>
      <c r="C797" s="1" t="s">
        <v>0</v>
      </c>
      <c r="D797" s="1" t="s">
        <v>28</v>
      </c>
      <c r="E797" s="1" t="s">
        <v>129</v>
      </c>
      <c r="F797" s="78" t="s">
        <v>406</v>
      </c>
      <c r="G797" s="35" t="s">
        <v>179</v>
      </c>
      <c r="H797" s="7">
        <f t="shared" si="32"/>
        <v>-4000</v>
      </c>
      <c r="I797" s="30">
        <v>4</v>
      </c>
      <c r="K797" t="s">
        <v>0</v>
      </c>
      <c r="L797">
        <v>20</v>
      </c>
      <c r="M797" s="2">
        <v>470</v>
      </c>
    </row>
    <row r="798" spans="2:13" ht="12.75">
      <c r="B798" s="208">
        <v>2000</v>
      </c>
      <c r="C798" s="1" t="s">
        <v>0</v>
      </c>
      <c r="D798" s="1" t="s">
        <v>28</v>
      </c>
      <c r="E798" s="1" t="s">
        <v>129</v>
      </c>
      <c r="F798" s="78" t="s">
        <v>407</v>
      </c>
      <c r="G798" s="35" t="s">
        <v>181</v>
      </c>
      <c r="H798" s="7">
        <f t="shared" si="32"/>
        <v>-6000</v>
      </c>
      <c r="I798" s="30">
        <v>4</v>
      </c>
      <c r="K798" t="s">
        <v>0</v>
      </c>
      <c r="L798">
        <v>20</v>
      </c>
      <c r="M798" s="2">
        <v>470</v>
      </c>
    </row>
    <row r="799" spans="2:13" ht="12.75">
      <c r="B799" s="208">
        <v>2000</v>
      </c>
      <c r="C799" s="1" t="s">
        <v>0</v>
      </c>
      <c r="D799" s="1" t="s">
        <v>28</v>
      </c>
      <c r="E799" s="1" t="s">
        <v>129</v>
      </c>
      <c r="F799" s="78" t="s">
        <v>408</v>
      </c>
      <c r="G799" s="35" t="s">
        <v>341</v>
      </c>
      <c r="H799" s="7">
        <f t="shared" si="32"/>
        <v>-8000</v>
      </c>
      <c r="I799" s="30">
        <v>4</v>
      </c>
      <c r="K799" t="s">
        <v>0</v>
      </c>
      <c r="L799">
        <v>20</v>
      </c>
      <c r="M799" s="2">
        <v>470</v>
      </c>
    </row>
    <row r="800" spans="1:13" s="89" customFormat="1" ht="12.75">
      <c r="A800" s="19"/>
      <c r="B800" s="277">
        <f>SUM(B796:B799)</f>
        <v>8000</v>
      </c>
      <c r="C800" s="19" t="s">
        <v>0</v>
      </c>
      <c r="D800" s="19"/>
      <c r="E800" s="19"/>
      <c r="F800" s="90"/>
      <c r="G800" s="26"/>
      <c r="H800" s="87">
        <v>0</v>
      </c>
      <c r="I800" s="88">
        <f t="shared" si="31"/>
        <v>17.02127659574468</v>
      </c>
      <c r="M800" s="2">
        <v>470</v>
      </c>
    </row>
    <row r="801" spans="2:13" ht="12.75">
      <c r="B801" s="208"/>
      <c r="F801" s="78"/>
      <c r="H801" s="7">
        <f aca="true" t="shared" si="33" ref="H801:H864">H800-B801</f>
        <v>0</v>
      </c>
      <c r="I801" s="30">
        <f t="shared" si="31"/>
        <v>0</v>
      </c>
      <c r="M801" s="2">
        <v>470</v>
      </c>
    </row>
    <row r="802" spans="2:13" ht="12.75">
      <c r="B802" s="208"/>
      <c r="F802" s="78"/>
      <c r="H802" s="7">
        <f t="shared" si="33"/>
        <v>0</v>
      </c>
      <c r="I802" s="30">
        <f t="shared" si="31"/>
        <v>0</v>
      </c>
      <c r="M802" s="2">
        <v>470</v>
      </c>
    </row>
    <row r="803" spans="2:13" ht="12.75">
      <c r="B803" s="208">
        <v>3500</v>
      </c>
      <c r="C803" s="1" t="s">
        <v>366</v>
      </c>
      <c r="D803" s="20" t="s">
        <v>17</v>
      </c>
      <c r="E803" s="1" t="s">
        <v>40</v>
      </c>
      <c r="F803" s="78" t="s">
        <v>409</v>
      </c>
      <c r="G803" s="35" t="s">
        <v>179</v>
      </c>
      <c r="H803" s="7">
        <f t="shared" si="33"/>
        <v>-3500</v>
      </c>
      <c r="I803" s="30">
        <f t="shared" si="31"/>
        <v>7.446808510638298</v>
      </c>
      <c r="K803" t="s">
        <v>129</v>
      </c>
      <c r="L803">
        <v>20</v>
      </c>
      <c r="M803" s="2">
        <v>470</v>
      </c>
    </row>
    <row r="804" spans="2:13" ht="12.75">
      <c r="B804" s="208">
        <v>3500</v>
      </c>
      <c r="C804" s="1" t="s">
        <v>147</v>
      </c>
      <c r="D804" s="20" t="s">
        <v>17</v>
      </c>
      <c r="E804" s="1" t="s">
        <v>40</v>
      </c>
      <c r="F804" s="78" t="s">
        <v>410</v>
      </c>
      <c r="G804" s="35" t="s">
        <v>181</v>
      </c>
      <c r="H804" s="7">
        <f t="shared" si="33"/>
        <v>-7000</v>
      </c>
      <c r="I804" s="30">
        <f t="shared" si="31"/>
        <v>7.446808510638298</v>
      </c>
      <c r="K804" t="s">
        <v>129</v>
      </c>
      <c r="L804">
        <v>20</v>
      </c>
      <c r="M804" s="2">
        <v>470</v>
      </c>
    </row>
    <row r="805" spans="1:13" s="89" customFormat="1" ht="12.75">
      <c r="A805" s="19"/>
      <c r="B805" s="277">
        <f>SUM(B803:B804)</f>
        <v>7000</v>
      </c>
      <c r="C805" s="19" t="s">
        <v>46</v>
      </c>
      <c r="D805" s="19"/>
      <c r="E805" s="19"/>
      <c r="F805" s="90"/>
      <c r="G805" s="26"/>
      <c r="H805" s="87">
        <v>0</v>
      </c>
      <c r="I805" s="88">
        <f aca="true" t="shared" si="34" ref="I805:I868">+B805/M805</f>
        <v>14.893617021276595</v>
      </c>
      <c r="M805" s="2">
        <v>470</v>
      </c>
    </row>
    <row r="806" spans="2:13" ht="12.75">
      <c r="B806" s="208"/>
      <c r="F806" s="78"/>
      <c r="H806" s="7">
        <f t="shared" si="33"/>
        <v>0</v>
      </c>
      <c r="I806" s="30">
        <f t="shared" si="34"/>
        <v>0</v>
      </c>
      <c r="M806" s="2">
        <v>470</v>
      </c>
    </row>
    <row r="807" spans="2:13" ht="12.75">
      <c r="B807" s="208"/>
      <c r="F807" s="78"/>
      <c r="H807" s="7">
        <f t="shared" si="33"/>
        <v>0</v>
      </c>
      <c r="I807" s="30">
        <f t="shared" si="34"/>
        <v>0</v>
      </c>
      <c r="M807" s="2">
        <v>470</v>
      </c>
    </row>
    <row r="808" spans="2:13" ht="12.75">
      <c r="B808" s="208">
        <v>1500</v>
      </c>
      <c r="C808" s="1" t="s">
        <v>47</v>
      </c>
      <c r="D808" s="20" t="s">
        <v>17</v>
      </c>
      <c r="E808" s="1" t="s">
        <v>48</v>
      </c>
      <c r="F808" s="78" t="s">
        <v>411</v>
      </c>
      <c r="G808" s="35" t="s">
        <v>179</v>
      </c>
      <c r="H808" s="7">
        <f t="shared" si="33"/>
        <v>-1500</v>
      </c>
      <c r="I808" s="30">
        <v>4</v>
      </c>
      <c r="K808" t="s">
        <v>129</v>
      </c>
      <c r="L808">
        <v>20</v>
      </c>
      <c r="M808" s="2">
        <v>470</v>
      </c>
    </row>
    <row r="809" spans="2:13" ht="12.75">
      <c r="B809" s="208">
        <v>1400</v>
      </c>
      <c r="C809" s="1" t="s">
        <v>47</v>
      </c>
      <c r="D809" s="20" t="s">
        <v>17</v>
      </c>
      <c r="E809" s="1" t="s">
        <v>48</v>
      </c>
      <c r="F809" s="78" t="s">
        <v>411</v>
      </c>
      <c r="G809" s="35" t="s">
        <v>181</v>
      </c>
      <c r="H809" s="7">
        <f t="shared" si="33"/>
        <v>-2900</v>
      </c>
      <c r="I809" s="30">
        <v>3.6</v>
      </c>
      <c r="K809" t="s">
        <v>129</v>
      </c>
      <c r="L809">
        <v>20</v>
      </c>
      <c r="M809" s="2">
        <v>470</v>
      </c>
    </row>
    <row r="810" spans="1:13" s="89" customFormat="1" ht="12.75">
      <c r="A810" s="19"/>
      <c r="B810" s="277">
        <f>SUM(B808:B809)</f>
        <v>2900</v>
      </c>
      <c r="C810" s="19"/>
      <c r="D810" s="19"/>
      <c r="E810" s="19" t="s">
        <v>48</v>
      </c>
      <c r="F810" s="90"/>
      <c r="G810" s="26"/>
      <c r="H810" s="87">
        <v>0</v>
      </c>
      <c r="I810" s="88">
        <f t="shared" si="34"/>
        <v>6.170212765957447</v>
      </c>
      <c r="M810" s="2">
        <v>470</v>
      </c>
    </row>
    <row r="811" spans="2:13" ht="12.75">
      <c r="B811" s="208"/>
      <c r="F811" s="78"/>
      <c r="H811" s="7">
        <f t="shared" si="33"/>
        <v>0</v>
      </c>
      <c r="I811" s="30">
        <f t="shared" si="34"/>
        <v>0</v>
      </c>
      <c r="M811" s="2">
        <v>470</v>
      </c>
    </row>
    <row r="812" spans="2:13" ht="12.75">
      <c r="B812" s="208"/>
      <c r="F812" s="78"/>
      <c r="H812" s="7">
        <f t="shared" si="33"/>
        <v>0</v>
      </c>
      <c r="I812" s="30">
        <f t="shared" si="34"/>
        <v>0</v>
      </c>
      <c r="M812" s="2">
        <v>470</v>
      </c>
    </row>
    <row r="813" spans="2:13" ht="12.75">
      <c r="B813" s="208">
        <v>5000</v>
      </c>
      <c r="C813" s="1" t="s">
        <v>49</v>
      </c>
      <c r="D813" s="20" t="s">
        <v>17</v>
      </c>
      <c r="E813" s="1" t="s">
        <v>40</v>
      </c>
      <c r="F813" s="78" t="s">
        <v>412</v>
      </c>
      <c r="G813" s="35" t="s">
        <v>179</v>
      </c>
      <c r="H813" s="7">
        <f t="shared" si="33"/>
        <v>-5000</v>
      </c>
      <c r="I813" s="30">
        <f t="shared" si="34"/>
        <v>10.638297872340425</v>
      </c>
      <c r="K813" t="s">
        <v>129</v>
      </c>
      <c r="L813">
        <v>20</v>
      </c>
      <c r="M813" s="2">
        <v>470</v>
      </c>
    </row>
    <row r="814" spans="1:13" s="89" customFormat="1" ht="12.75">
      <c r="A814" s="19"/>
      <c r="B814" s="277">
        <f>SUM(B813)</f>
        <v>5000</v>
      </c>
      <c r="C814" s="19" t="s">
        <v>49</v>
      </c>
      <c r="D814" s="19"/>
      <c r="E814" s="19"/>
      <c r="F814" s="90"/>
      <c r="G814" s="26"/>
      <c r="H814" s="87">
        <v>0</v>
      </c>
      <c r="I814" s="88">
        <f t="shared" si="34"/>
        <v>10.638297872340425</v>
      </c>
      <c r="M814" s="2">
        <v>470</v>
      </c>
    </row>
    <row r="815" spans="2:13" ht="12.75">
      <c r="B815" s="208"/>
      <c r="F815" s="78"/>
      <c r="H815" s="7">
        <f t="shared" si="33"/>
        <v>0</v>
      </c>
      <c r="I815" s="30">
        <f t="shared" si="34"/>
        <v>0</v>
      </c>
      <c r="M815" s="2">
        <v>470</v>
      </c>
    </row>
    <row r="816" spans="2:13" ht="12.75">
      <c r="B816" s="208"/>
      <c r="F816" s="78"/>
      <c r="H816" s="7">
        <f t="shared" si="33"/>
        <v>0</v>
      </c>
      <c r="I816" s="30">
        <f t="shared" si="34"/>
        <v>0</v>
      </c>
      <c r="M816" s="2">
        <v>470</v>
      </c>
    </row>
    <row r="817" spans="2:13" ht="12.75">
      <c r="B817" s="208">
        <v>2000</v>
      </c>
      <c r="C817" s="1" t="s">
        <v>51</v>
      </c>
      <c r="D817" s="20" t="s">
        <v>17</v>
      </c>
      <c r="E817" s="1" t="s">
        <v>40</v>
      </c>
      <c r="F817" s="78" t="s">
        <v>411</v>
      </c>
      <c r="G817" s="35" t="s">
        <v>179</v>
      </c>
      <c r="H817" s="7">
        <f t="shared" si="33"/>
        <v>-2000</v>
      </c>
      <c r="I817" s="30">
        <v>4</v>
      </c>
      <c r="K817" t="s">
        <v>129</v>
      </c>
      <c r="L817">
        <v>20</v>
      </c>
      <c r="M817" s="2">
        <v>470</v>
      </c>
    </row>
    <row r="818" spans="2:13" ht="12.75">
      <c r="B818" s="208">
        <v>2000</v>
      </c>
      <c r="C818" s="1" t="s">
        <v>51</v>
      </c>
      <c r="D818" s="20" t="s">
        <v>17</v>
      </c>
      <c r="E818" s="1" t="s">
        <v>40</v>
      </c>
      <c r="F818" s="78" t="s">
        <v>411</v>
      </c>
      <c r="G818" s="35" t="s">
        <v>181</v>
      </c>
      <c r="H818" s="7">
        <f t="shared" si="33"/>
        <v>-4000</v>
      </c>
      <c r="I818" s="30">
        <v>4</v>
      </c>
      <c r="K818" t="s">
        <v>129</v>
      </c>
      <c r="L818">
        <v>20</v>
      </c>
      <c r="M818" s="2">
        <v>470</v>
      </c>
    </row>
    <row r="819" spans="1:13" s="89" customFormat="1" ht="12.75">
      <c r="A819" s="19"/>
      <c r="B819" s="277">
        <f>SUM(B817:B818)</f>
        <v>4000</v>
      </c>
      <c r="C819" s="19" t="s">
        <v>51</v>
      </c>
      <c r="D819" s="19"/>
      <c r="E819" s="19"/>
      <c r="F819" s="90"/>
      <c r="G819" s="26"/>
      <c r="H819" s="87">
        <v>0</v>
      </c>
      <c r="I819" s="88">
        <f t="shared" si="34"/>
        <v>8.51063829787234</v>
      </c>
      <c r="M819" s="2">
        <v>470</v>
      </c>
    </row>
    <row r="820" spans="2:13" ht="12.75">
      <c r="B820" s="208"/>
      <c r="F820" s="78"/>
      <c r="H820" s="7">
        <f t="shared" si="33"/>
        <v>0</v>
      </c>
      <c r="I820" s="30">
        <f t="shared" si="34"/>
        <v>0</v>
      </c>
      <c r="M820" s="2">
        <v>470</v>
      </c>
    </row>
    <row r="821" spans="2:13" ht="12.75">
      <c r="B821" s="208"/>
      <c r="F821" s="78"/>
      <c r="H821" s="7">
        <f t="shared" si="33"/>
        <v>0</v>
      </c>
      <c r="I821" s="30">
        <f t="shared" si="34"/>
        <v>0</v>
      </c>
      <c r="M821" s="2">
        <v>470</v>
      </c>
    </row>
    <row r="822" spans="1:13" ht="12.75">
      <c r="A822" s="20"/>
      <c r="B822" s="276">
        <v>1000</v>
      </c>
      <c r="C822" s="20" t="s">
        <v>52</v>
      </c>
      <c r="D822" s="20" t="s">
        <v>17</v>
      </c>
      <c r="E822" s="20" t="s">
        <v>53</v>
      </c>
      <c r="F822" s="93" t="s">
        <v>411</v>
      </c>
      <c r="G822" s="39" t="s">
        <v>181</v>
      </c>
      <c r="H822" s="38">
        <f t="shared" si="33"/>
        <v>-1000</v>
      </c>
      <c r="I822" s="92">
        <f t="shared" si="34"/>
        <v>2.127659574468085</v>
      </c>
      <c r="J822" s="23"/>
      <c r="K822" s="23" t="s">
        <v>129</v>
      </c>
      <c r="L822" s="23">
        <v>20</v>
      </c>
      <c r="M822" s="2">
        <v>470</v>
      </c>
    </row>
    <row r="823" spans="1:13" s="89" customFormat="1" ht="12.75">
      <c r="A823" s="19"/>
      <c r="B823" s="277">
        <f>SUM(B822)</f>
        <v>1000</v>
      </c>
      <c r="C823" s="19"/>
      <c r="D823" s="19"/>
      <c r="E823" s="19" t="s">
        <v>53</v>
      </c>
      <c r="F823" s="90"/>
      <c r="G823" s="26"/>
      <c r="H823" s="87">
        <v>0</v>
      </c>
      <c r="I823" s="88">
        <f t="shared" si="34"/>
        <v>2.127659574468085</v>
      </c>
      <c r="M823" s="2">
        <v>470</v>
      </c>
    </row>
    <row r="824" spans="2:13" ht="12.75">
      <c r="B824" s="208"/>
      <c r="F824" s="78"/>
      <c r="H824" s="7">
        <f t="shared" si="33"/>
        <v>0</v>
      </c>
      <c r="I824" s="30">
        <f t="shared" si="34"/>
        <v>0</v>
      </c>
      <c r="M824" s="2">
        <v>470</v>
      </c>
    </row>
    <row r="825" spans="2:13" ht="12.75">
      <c r="B825" s="208"/>
      <c r="F825" s="78"/>
      <c r="H825" s="7">
        <f t="shared" si="33"/>
        <v>0</v>
      </c>
      <c r="I825" s="30">
        <f t="shared" si="34"/>
        <v>0</v>
      </c>
      <c r="M825" s="2">
        <v>470</v>
      </c>
    </row>
    <row r="826" spans="2:13" ht="12.75">
      <c r="B826" s="208"/>
      <c r="F826" s="78"/>
      <c r="H826" s="7">
        <f t="shared" si="33"/>
        <v>0</v>
      </c>
      <c r="I826" s="30">
        <f t="shared" si="34"/>
        <v>0</v>
      </c>
      <c r="M826" s="2">
        <v>470</v>
      </c>
    </row>
    <row r="827" spans="2:13" ht="12.75">
      <c r="B827" s="208"/>
      <c r="F827" s="78"/>
      <c r="H827" s="7">
        <f t="shared" si="33"/>
        <v>0</v>
      </c>
      <c r="I827" s="30">
        <f t="shared" si="34"/>
        <v>0</v>
      </c>
      <c r="M827" s="2">
        <v>470</v>
      </c>
    </row>
    <row r="828" spans="1:13" s="89" customFormat="1" ht="12.75">
      <c r="A828" s="19"/>
      <c r="B828" s="277">
        <f>+B834+B845+B852+B859+B866</f>
        <v>51500</v>
      </c>
      <c r="C828" s="83" t="s">
        <v>413</v>
      </c>
      <c r="D828" s="84" t="s">
        <v>414</v>
      </c>
      <c r="E828" s="83" t="s">
        <v>31</v>
      </c>
      <c r="F828" s="85" t="s">
        <v>415</v>
      </c>
      <c r="G828" s="86" t="s">
        <v>416</v>
      </c>
      <c r="H828" s="87"/>
      <c r="I828" s="88">
        <f>+B828/M828</f>
        <v>109.57446808510639</v>
      </c>
      <c r="J828" s="88"/>
      <c r="K828" s="88"/>
      <c r="M828" s="2">
        <v>470</v>
      </c>
    </row>
    <row r="829" spans="2:13" ht="12.75">
      <c r="B829" s="208"/>
      <c r="F829" s="78"/>
      <c r="H829" s="7">
        <f t="shared" si="33"/>
        <v>0</v>
      </c>
      <c r="I829" s="30">
        <f t="shared" si="34"/>
        <v>0</v>
      </c>
      <c r="M829" s="2">
        <v>470</v>
      </c>
    </row>
    <row r="830" spans="2:13" ht="12.75">
      <c r="B830" s="208">
        <v>2500</v>
      </c>
      <c r="C830" s="1" t="s">
        <v>0</v>
      </c>
      <c r="D830" s="1" t="s">
        <v>28</v>
      </c>
      <c r="E830" s="1" t="s">
        <v>417</v>
      </c>
      <c r="F830" s="78" t="s">
        <v>418</v>
      </c>
      <c r="G830" s="35" t="s">
        <v>179</v>
      </c>
      <c r="H830" s="7">
        <f t="shared" si="33"/>
        <v>-2500</v>
      </c>
      <c r="I830" s="30">
        <v>5</v>
      </c>
      <c r="K830" t="s">
        <v>0</v>
      </c>
      <c r="L830">
        <v>21</v>
      </c>
      <c r="M830" s="2">
        <v>470</v>
      </c>
    </row>
    <row r="831" spans="2:13" ht="12.75">
      <c r="B831" s="208">
        <v>2500</v>
      </c>
      <c r="C831" s="1" t="s">
        <v>0</v>
      </c>
      <c r="D831" s="1" t="s">
        <v>28</v>
      </c>
      <c r="E831" s="1" t="s">
        <v>208</v>
      </c>
      <c r="F831" s="78" t="s">
        <v>419</v>
      </c>
      <c r="G831" s="35" t="s">
        <v>181</v>
      </c>
      <c r="H831" s="7">
        <f t="shared" si="33"/>
        <v>-5000</v>
      </c>
      <c r="I831" s="30">
        <v>5</v>
      </c>
      <c r="K831" t="s">
        <v>0</v>
      </c>
      <c r="L831">
        <v>21</v>
      </c>
      <c r="M831" s="2">
        <v>470</v>
      </c>
    </row>
    <row r="832" spans="2:13" ht="12.75">
      <c r="B832" s="208">
        <v>2500</v>
      </c>
      <c r="C832" s="1" t="s">
        <v>0</v>
      </c>
      <c r="D832" s="1" t="s">
        <v>28</v>
      </c>
      <c r="E832" s="1" t="s">
        <v>208</v>
      </c>
      <c r="F832" s="78" t="s">
        <v>420</v>
      </c>
      <c r="G832" s="35" t="s">
        <v>341</v>
      </c>
      <c r="H832" s="7">
        <f t="shared" si="33"/>
        <v>-7500</v>
      </c>
      <c r="I832" s="30">
        <v>5</v>
      </c>
      <c r="K832" t="s">
        <v>0</v>
      </c>
      <c r="L832">
        <v>21</v>
      </c>
      <c r="M832" s="2">
        <v>470</v>
      </c>
    </row>
    <row r="833" spans="2:13" ht="12.75">
      <c r="B833" s="208">
        <v>2500</v>
      </c>
      <c r="C833" s="1" t="s">
        <v>0</v>
      </c>
      <c r="D833" s="1" t="s">
        <v>28</v>
      </c>
      <c r="E833" s="1" t="s">
        <v>208</v>
      </c>
      <c r="F833" s="78" t="s">
        <v>421</v>
      </c>
      <c r="G833" s="35" t="s">
        <v>422</v>
      </c>
      <c r="H833" s="7">
        <f t="shared" si="33"/>
        <v>-10000</v>
      </c>
      <c r="I833" s="30">
        <v>5</v>
      </c>
      <c r="K833" t="s">
        <v>0</v>
      </c>
      <c r="L833">
        <v>21</v>
      </c>
      <c r="M833" s="2">
        <v>470</v>
      </c>
    </row>
    <row r="834" spans="1:13" s="89" customFormat="1" ht="12.75">
      <c r="A834" s="19"/>
      <c r="B834" s="277">
        <f>SUM(B830:B833)</f>
        <v>10000</v>
      </c>
      <c r="C834" s="19" t="s">
        <v>0</v>
      </c>
      <c r="D834" s="19"/>
      <c r="E834" s="19"/>
      <c r="F834" s="90"/>
      <c r="G834" s="26"/>
      <c r="H834" s="87">
        <v>0</v>
      </c>
      <c r="I834" s="88">
        <f t="shared" si="34"/>
        <v>21.27659574468085</v>
      </c>
      <c r="M834" s="2">
        <v>470</v>
      </c>
    </row>
    <row r="835" spans="2:13" ht="12.75">
      <c r="B835" s="208"/>
      <c r="F835" s="78"/>
      <c r="H835" s="7">
        <f t="shared" si="33"/>
        <v>0</v>
      </c>
      <c r="I835" s="30">
        <f t="shared" si="34"/>
        <v>0</v>
      </c>
      <c r="M835" s="2">
        <v>470</v>
      </c>
    </row>
    <row r="836" spans="2:13" ht="12.75">
      <c r="B836" s="208"/>
      <c r="F836" s="78"/>
      <c r="H836" s="7">
        <f t="shared" si="33"/>
        <v>0</v>
      </c>
      <c r="I836" s="30">
        <f t="shared" si="34"/>
        <v>0</v>
      </c>
      <c r="M836" s="2">
        <v>470</v>
      </c>
    </row>
    <row r="837" spans="2:13" ht="12.75">
      <c r="B837" s="208">
        <v>4000</v>
      </c>
      <c r="C837" s="1" t="s">
        <v>423</v>
      </c>
      <c r="D837" s="1" t="s">
        <v>17</v>
      </c>
      <c r="E837" s="1" t="s">
        <v>40</v>
      </c>
      <c r="F837" s="78" t="s">
        <v>424</v>
      </c>
      <c r="G837" s="35" t="s">
        <v>179</v>
      </c>
      <c r="H837" s="7">
        <f t="shared" si="33"/>
        <v>-4000</v>
      </c>
      <c r="I837" s="30">
        <f t="shared" si="34"/>
        <v>8.51063829787234</v>
      </c>
      <c r="K837" s="35" t="s">
        <v>208</v>
      </c>
      <c r="L837">
        <v>21</v>
      </c>
      <c r="M837" s="2">
        <v>470</v>
      </c>
    </row>
    <row r="838" spans="2:13" ht="12.75">
      <c r="B838" s="208">
        <v>5000</v>
      </c>
      <c r="C838" s="1" t="s">
        <v>425</v>
      </c>
      <c r="D838" s="1" t="s">
        <v>17</v>
      </c>
      <c r="E838" s="1" t="s">
        <v>40</v>
      </c>
      <c r="F838" s="78" t="s">
        <v>426</v>
      </c>
      <c r="G838" s="35" t="s">
        <v>181</v>
      </c>
      <c r="H838" s="7">
        <f t="shared" si="33"/>
        <v>-9000</v>
      </c>
      <c r="I838" s="30">
        <f t="shared" si="34"/>
        <v>10.638297872340425</v>
      </c>
      <c r="K838" s="35" t="s">
        <v>208</v>
      </c>
      <c r="L838">
        <v>21</v>
      </c>
      <c r="M838" s="2">
        <v>470</v>
      </c>
    </row>
    <row r="839" spans="2:13" ht="12.75">
      <c r="B839" s="208">
        <v>1000</v>
      </c>
      <c r="C839" s="1" t="s">
        <v>427</v>
      </c>
      <c r="D839" s="1" t="s">
        <v>17</v>
      </c>
      <c r="E839" s="1" t="s">
        <v>40</v>
      </c>
      <c r="F839" s="78" t="s">
        <v>426</v>
      </c>
      <c r="G839" s="35" t="s">
        <v>181</v>
      </c>
      <c r="H839" s="7">
        <f t="shared" si="33"/>
        <v>-10000</v>
      </c>
      <c r="I839" s="30">
        <f t="shared" si="34"/>
        <v>2.127659574468085</v>
      </c>
      <c r="K839" s="35" t="s">
        <v>208</v>
      </c>
      <c r="L839">
        <v>21</v>
      </c>
      <c r="M839" s="2">
        <v>470</v>
      </c>
    </row>
    <row r="840" spans="2:13" ht="12.75">
      <c r="B840" s="208">
        <v>1000</v>
      </c>
      <c r="C840" s="1" t="s">
        <v>428</v>
      </c>
      <c r="D840" s="1" t="s">
        <v>17</v>
      </c>
      <c r="E840" s="1" t="s">
        <v>40</v>
      </c>
      <c r="F840" s="78" t="s">
        <v>426</v>
      </c>
      <c r="G840" s="35" t="s">
        <v>181</v>
      </c>
      <c r="H840" s="7">
        <f t="shared" si="33"/>
        <v>-11000</v>
      </c>
      <c r="I840" s="30">
        <f t="shared" si="34"/>
        <v>2.127659574468085</v>
      </c>
      <c r="K840" s="35" t="s">
        <v>208</v>
      </c>
      <c r="L840">
        <v>21</v>
      </c>
      <c r="M840" s="2">
        <v>470</v>
      </c>
    </row>
    <row r="841" spans="2:13" ht="12.75">
      <c r="B841" s="208">
        <v>5000</v>
      </c>
      <c r="C841" s="1" t="s">
        <v>429</v>
      </c>
      <c r="D841" s="1" t="s">
        <v>17</v>
      </c>
      <c r="E841" s="1" t="s">
        <v>40</v>
      </c>
      <c r="F841" s="78" t="s">
        <v>426</v>
      </c>
      <c r="G841" s="35" t="s">
        <v>181</v>
      </c>
      <c r="H841" s="7">
        <f t="shared" si="33"/>
        <v>-16000</v>
      </c>
      <c r="I841" s="30">
        <f t="shared" si="34"/>
        <v>10.638297872340425</v>
      </c>
      <c r="K841" s="35" t="s">
        <v>208</v>
      </c>
      <c r="L841">
        <v>21</v>
      </c>
      <c r="M841" s="2">
        <v>470</v>
      </c>
    </row>
    <row r="842" spans="2:13" ht="12.75">
      <c r="B842" s="208">
        <v>1000</v>
      </c>
      <c r="C842" s="1" t="s">
        <v>425</v>
      </c>
      <c r="D842" s="1" t="s">
        <v>17</v>
      </c>
      <c r="E842" s="1" t="s">
        <v>40</v>
      </c>
      <c r="F842" s="78" t="s">
        <v>426</v>
      </c>
      <c r="G842" s="35" t="s">
        <v>341</v>
      </c>
      <c r="H842" s="7">
        <f t="shared" si="33"/>
        <v>-17000</v>
      </c>
      <c r="I842" s="30">
        <f t="shared" si="34"/>
        <v>2.127659574468085</v>
      </c>
      <c r="K842" s="35" t="s">
        <v>208</v>
      </c>
      <c r="L842">
        <v>21</v>
      </c>
      <c r="M842" s="2">
        <v>470</v>
      </c>
    </row>
    <row r="843" spans="2:13" ht="12.75">
      <c r="B843" s="208">
        <v>5000</v>
      </c>
      <c r="C843" s="1" t="s">
        <v>429</v>
      </c>
      <c r="D843" s="1" t="s">
        <v>17</v>
      </c>
      <c r="E843" s="1" t="s">
        <v>40</v>
      </c>
      <c r="F843" s="78" t="s">
        <v>426</v>
      </c>
      <c r="G843" s="35" t="s">
        <v>181</v>
      </c>
      <c r="H843" s="7">
        <f t="shared" si="33"/>
        <v>-22000</v>
      </c>
      <c r="I843" s="30">
        <f>+B843/M843</f>
        <v>10.638297872340425</v>
      </c>
      <c r="K843" s="35" t="s">
        <v>208</v>
      </c>
      <c r="L843">
        <v>21</v>
      </c>
      <c r="M843" s="2">
        <v>470</v>
      </c>
    </row>
    <row r="844" spans="2:13" ht="12.75">
      <c r="B844" s="208">
        <v>4000</v>
      </c>
      <c r="C844" s="1" t="s">
        <v>430</v>
      </c>
      <c r="D844" s="1" t="s">
        <v>17</v>
      </c>
      <c r="E844" s="1" t="s">
        <v>40</v>
      </c>
      <c r="F844" s="78" t="s">
        <v>426</v>
      </c>
      <c r="G844" s="35" t="s">
        <v>422</v>
      </c>
      <c r="H844" s="7">
        <f t="shared" si="33"/>
        <v>-26000</v>
      </c>
      <c r="I844" s="30">
        <f t="shared" si="34"/>
        <v>8.51063829787234</v>
      </c>
      <c r="K844" s="35" t="s">
        <v>208</v>
      </c>
      <c r="L844">
        <v>21</v>
      </c>
      <c r="M844" s="2">
        <v>470</v>
      </c>
    </row>
    <row r="845" spans="1:13" s="89" customFormat="1" ht="12.75">
      <c r="A845" s="19"/>
      <c r="B845" s="277">
        <f>SUM(B837:B844)</f>
        <v>26000</v>
      </c>
      <c r="C845" s="19" t="s">
        <v>46</v>
      </c>
      <c r="D845" s="19"/>
      <c r="E845" s="19"/>
      <c r="F845" s="90"/>
      <c r="G845" s="26"/>
      <c r="H845" s="87">
        <v>0</v>
      </c>
      <c r="I845" s="88">
        <f t="shared" si="34"/>
        <v>55.319148936170215</v>
      </c>
      <c r="M845" s="2">
        <v>470</v>
      </c>
    </row>
    <row r="846" spans="2:13" ht="12.75">
      <c r="B846" s="208"/>
      <c r="F846" s="78"/>
      <c r="H846" s="7">
        <f t="shared" si="33"/>
        <v>0</v>
      </c>
      <c r="I846" s="30">
        <f t="shared" si="34"/>
        <v>0</v>
      </c>
      <c r="M846" s="2">
        <v>470</v>
      </c>
    </row>
    <row r="847" spans="2:13" ht="12.75">
      <c r="B847" s="208"/>
      <c r="F847" s="78"/>
      <c r="H847" s="7">
        <f t="shared" si="33"/>
        <v>0</v>
      </c>
      <c r="I847" s="30">
        <f t="shared" si="34"/>
        <v>0</v>
      </c>
      <c r="M847" s="2">
        <v>470</v>
      </c>
    </row>
    <row r="848" spans="2:13" ht="12.75">
      <c r="B848" s="208">
        <v>1500</v>
      </c>
      <c r="C848" s="1" t="s">
        <v>47</v>
      </c>
      <c r="D848" s="1" t="s">
        <v>17</v>
      </c>
      <c r="E848" s="1" t="s">
        <v>48</v>
      </c>
      <c r="F848" s="78" t="s">
        <v>426</v>
      </c>
      <c r="G848" s="35" t="s">
        <v>179</v>
      </c>
      <c r="H848" s="7">
        <f t="shared" si="33"/>
        <v>-1500</v>
      </c>
      <c r="I848" s="30">
        <v>3</v>
      </c>
      <c r="K848" s="35" t="s">
        <v>208</v>
      </c>
      <c r="L848">
        <v>21</v>
      </c>
      <c r="M848" s="2">
        <v>470</v>
      </c>
    </row>
    <row r="849" spans="2:13" ht="12.75">
      <c r="B849" s="208">
        <v>1000</v>
      </c>
      <c r="C849" s="20" t="s">
        <v>47</v>
      </c>
      <c r="D849" s="1" t="s">
        <v>17</v>
      </c>
      <c r="E849" s="1" t="s">
        <v>48</v>
      </c>
      <c r="F849" s="78" t="s">
        <v>426</v>
      </c>
      <c r="G849" s="35" t="s">
        <v>179</v>
      </c>
      <c r="H849" s="7">
        <f t="shared" si="33"/>
        <v>-2500</v>
      </c>
      <c r="I849" s="30">
        <v>2</v>
      </c>
      <c r="K849" s="35" t="s">
        <v>208</v>
      </c>
      <c r="L849">
        <v>21</v>
      </c>
      <c r="M849" s="2">
        <v>470</v>
      </c>
    </row>
    <row r="850" spans="2:13" ht="12.75">
      <c r="B850" s="208">
        <v>1500</v>
      </c>
      <c r="C850" s="1" t="s">
        <v>47</v>
      </c>
      <c r="D850" s="1" t="s">
        <v>17</v>
      </c>
      <c r="E850" s="1" t="s">
        <v>48</v>
      </c>
      <c r="F850" s="78" t="s">
        <v>426</v>
      </c>
      <c r="G850" s="35" t="s">
        <v>341</v>
      </c>
      <c r="H850" s="7">
        <f t="shared" si="33"/>
        <v>-4000</v>
      </c>
      <c r="I850" s="30">
        <v>3</v>
      </c>
      <c r="K850" s="35" t="s">
        <v>208</v>
      </c>
      <c r="L850">
        <v>21</v>
      </c>
      <c r="M850" s="2">
        <v>470</v>
      </c>
    </row>
    <row r="851" spans="2:13" ht="12.75">
      <c r="B851" s="208">
        <v>1500</v>
      </c>
      <c r="C851" s="1" t="s">
        <v>47</v>
      </c>
      <c r="D851" s="1" t="s">
        <v>17</v>
      </c>
      <c r="E851" s="1" t="s">
        <v>48</v>
      </c>
      <c r="F851" s="78" t="s">
        <v>426</v>
      </c>
      <c r="G851" s="35" t="s">
        <v>422</v>
      </c>
      <c r="H851" s="7">
        <f t="shared" si="33"/>
        <v>-5500</v>
      </c>
      <c r="I851" s="30">
        <v>3</v>
      </c>
      <c r="K851" s="35" t="s">
        <v>208</v>
      </c>
      <c r="L851">
        <v>21</v>
      </c>
      <c r="M851" s="2">
        <v>470</v>
      </c>
    </row>
    <row r="852" spans="1:13" s="89" customFormat="1" ht="12.75">
      <c r="A852" s="19"/>
      <c r="B852" s="277">
        <f>SUM(B848:B851)</f>
        <v>5500</v>
      </c>
      <c r="C852" s="19"/>
      <c r="D852" s="19"/>
      <c r="E852" s="19" t="s">
        <v>48</v>
      </c>
      <c r="F852" s="90"/>
      <c r="G852" s="26"/>
      <c r="H852" s="87">
        <v>0</v>
      </c>
      <c r="I852" s="88">
        <f t="shared" si="34"/>
        <v>11.702127659574469</v>
      </c>
      <c r="M852" s="2">
        <v>470</v>
      </c>
    </row>
    <row r="853" spans="2:13" ht="12.75">
      <c r="B853" s="284"/>
      <c r="F853" s="78"/>
      <c r="H853" s="7">
        <f t="shared" si="33"/>
        <v>0</v>
      </c>
      <c r="I853" s="30">
        <f t="shared" si="34"/>
        <v>0</v>
      </c>
      <c r="M853" s="2">
        <v>470</v>
      </c>
    </row>
    <row r="854" spans="2:13" ht="12.75">
      <c r="B854" s="208"/>
      <c r="F854" s="78"/>
      <c r="H854" s="7">
        <f t="shared" si="33"/>
        <v>0</v>
      </c>
      <c r="I854" s="30">
        <f t="shared" si="34"/>
        <v>0</v>
      </c>
      <c r="M854" s="2">
        <v>470</v>
      </c>
    </row>
    <row r="855" spans="2:13" ht="12.75">
      <c r="B855" s="208">
        <v>1500</v>
      </c>
      <c r="C855" s="1" t="s">
        <v>51</v>
      </c>
      <c r="D855" s="1" t="s">
        <v>17</v>
      </c>
      <c r="E855" s="1" t="s">
        <v>40</v>
      </c>
      <c r="F855" s="78" t="s">
        <v>426</v>
      </c>
      <c r="G855" s="35" t="s">
        <v>179</v>
      </c>
      <c r="H855" s="7">
        <f>H854-B855</f>
        <v>-1500</v>
      </c>
      <c r="I855" s="30">
        <v>4</v>
      </c>
      <c r="K855" s="35" t="s">
        <v>208</v>
      </c>
      <c r="L855">
        <v>21</v>
      </c>
      <c r="M855" s="2">
        <v>470</v>
      </c>
    </row>
    <row r="856" spans="2:13" ht="12.75">
      <c r="B856" s="208">
        <v>1500</v>
      </c>
      <c r="C856" s="1" t="s">
        <v>51</v>
      </c>
      <c r="D856" s="1" t="s">
        <v>17</v>
      </c>
      <c r="E856" s="1" t="s">
        <v>40</v>
      </c>
      <c r="F856" s="78" t="s">
        <v>426</v>
      </c>
      <c r="G856" s="35" t="s">
        <v>181</v>
      </c>
      <c r="H856" s="7">
        <f>H855-B856</f>
        <v>-3000</v>
      </c>
      <c r="I856" s="30">
        <v>4</v>
      </c>
      <c r="K856" s="35" t="s">
        <v>208</v>
      </c>
      <c r="L856">
        <v>21</v>
      </c>
      <c r="M856" s="2">
        <v>470</v>
      </c>
    </row>
    <row r="857" spans="1:13" ht="12.75">
      <c r="A857" s="20"/>
      <c r="B857" s="208">
        <v>1500</v>
      </c>
      <c r="C857" s="20" t="s">
        <v>51</v>
      </c>
      <c r="D857" s="20" t="s">
        <v>17</v>
      </c>
      <c r="E857" s="20" t="s">
        <v>40</v>
      </c>
      <c r="F857" s="78" t="s">
        <v>426</v>
      </c>
      <c r="G857" s="39" t="s">
        <v>341</v>
      </c>
      <c r="H857" s="7">
        <f>H856-B857</f>
        <v>-4500</v>
      </c>
      <c r="I857" s="92">
        <v>3</v>
      </c>
      <c r="J857" s="23"/>
      <c r="K857" s="39" t="s">
        <v>208</v>
      </c>
      <c r="L857">
        <v>21</v>
      </c>
      <c r="M857" s="2">
        <v>470</v>
      </c>
    </row>
    <row r="858" spans="2:13" ht="12.75">
      <c r="B858" s="208">
        <v>1500</v>
      </c>
      <c r="C858" s="1" t="s">
        <v>51</v>
      </c>
      <c r="D858" s="1" t="s">
        <v>17</v>
      </c>
      <c r="E858" s="1" t="s">
        <v>40</v>
      </c>
      <c r="F858" s="78" t="s">
        <v>426</v>
      </c>
      <c r="G858" s="35" t="s">
        <v>422</v>
      </c>
      <c r="H858" s="7">
        <f>H857-B858</f>
        <v>-6000</v>
      </c>
      <c r="I858" s="30">
        <v>2</v>
      </c>
      <c r="K858" s="35" t="s">
        <v>208</v>
      </c>
      <c r="L858">
        <v>21</v>
      </c>
      <c r="M858" s="2">
        <v>470</v>
      </c>
    </row>
    <row r="859" spans="1:13" s="89" customFormat="1" ht="12.75">
      <c r="A859" s="19"/>
      <c r="B859" s="277">
        <f>SUM(B855:B858)</f>
        <v>6000</v>
      </c>
      <c r="C859" s="19" t="s">
        <v>51</v>
      </c>
      <c r="D859" s="19"/>
      <c r="E859" s="19"/>
      <c r="F859" s="90"/>
      <c r="G859" s="26"/>
      <c r="H859" s="87">
        <v>0</v>
      </c>
      <c r="I859" s="88">
        <f t="shared" si="34"/>
        <v>12.76595744680851</v>
      </c>
      <c r="M859" s="2">
        <v>470</v>
      </c>
    </row>
    <row r="860" spans="2:13" ht="12.75">
      <c r="B860" s="208"/>
      <c r="F860" s="78"/>
      <c r="H860" s="7">
        <f t="shared" si="33"/>
        <v>0</v>
      </c>
      <c r="I860" s="30">
        <f t="shared" si="34"/>
        <v>0</v>
      </c>
      <c r="M860" s="2">
        <v>470</v>
      </c>
    </row>
    <row r="861" spans="2:13" ht="12.75">
      <c r="B861" s="208"/>
      <c r="F861" s="78"/>
      <c r="H861" s="7">
        <f t="shared" si="33"/>
        <v>0</v>
      </c>
      <c r="I861" s="30">
        <f t="shared" si="34"/>
        <v>0</v>
      </c>
      <c r="M861" s="2">
        <v>470</v>
      </c>
    </row>
    <row r="862" spans="2:13" ht="12.75">
      <c r="B862" s="208">
        <v>1000</v>
      </c>
      <c r="C862" s="1" t="s">
        <v>52</v>
      </c>
      <c r="D862" s="1" t="s">
        <v>17</v>
      </c>
      <c r="E862" s="1" t="s">
        <v>53</v>
      </c>
      <c r="F862" s="78" t="s">
        <v>426</v>
      </c>
      <c r="G862" s="35" t="s">
        <v>179</v>
      </c>
      <c r="H862" s="7">
        <f t="shared" si="33"/>
        <v>-1000</v>
      </c>
      <c r="I862" s="30">
        <v>2</v>
      </c>
      <c r="K862" s="35" t="s">
        <v>208</v>
      </c>
      <c r="L862">
        <v>21</v>
      </c>
      <c r="M862" s="2">
        <v>470</v>
      </c>
    </row>
    <row r="863" spans="2:13" ht="12.75">
      <c r="B863" s="208">
        <v>1000</v>
      </c>
      <c r="C863" s="1" t="s">
        <v>52</v>
      </c>
      <c r="D863" s="1" t="s">
        <v>17</v>
      </c>
      <c r="E863" s="1" t="s">
        <v>53</v>
      </c>
      <c r="F863" s="78" t="s">
        <v>426</v>
      </c>
      <c r="G863" s="35" t="s">
        <v>181</v>
      </c>
      <c r="H863" s="7">
        <f t="shared" si="33"/>
        <v>-2000</v>
      </c>
      <c r="I863" s="30">
        <v>2</v>
      </c>
      <c r="K863" s="35" t="s">
        <v>208</v>
      </c>
      <c r="L863">
        <v>21</v>
      </c>
      <c r="M863" s="2">
        <v>470</v>
      </c>
    </row>
    <row r="864" spans="2:13" ht="12.75">
      <c r="B864" s="208">
        <v>1000</v>
      </c>
      <c r="C864" s="1" t="s">
        <v>52</v>
      </c>
      <c r="D864" s="1" t="s">
        <v>17</v>
      </c>
      <c r="E864" s="1" t="s">
        <v>53</v>
      </c>
      <c r="F864" s="78" t="s">
        <v>426</v>
      </c>
      <c r="G864" s="35" t="s">
        <v>341</v>
      </c>
      <c r="H864" s="7">
        <f t="shared" si="33"/>
        <v>-3000</v>
      </c>
      <c r="I864" s="30">
        <v>2</v>
      </c>
      <c r="K864" s="35" t="s">
        <v>208</v>
      </c>
      <c r="L864">
        <v>21</v>
      </c>
      <c r="M864" s="2">
        <v>470</v>
      </c>
    </row>
    <row r="865" spans="2:13" ht="12.75">
      <c r="B865" s="208">
        <v>1000</v>
      </c>
      <c r="C865" s="1" t="s">
        <v>52</v>
      </c>
      <c r="D865" s="1" t="s">
        <v>17</v>
      </c>
      <c r="E865" s="1" t="s">
        <v>53</v>
      </c>
      <c r="F865" s="78" t="s">
        <v>426</v>
      </c>
      <c r="G865" s="35" t="s">
        <v>422</v>
      </c>
      <c r="H865" s="7">
        <f aca="true" t="shared" si="35" ref="H865:H920">H864-B865</f>
        <v>-4000</v>
      </c>
      <c r="I865" s="30">
        <v>2</v>
      </c>
      <c r="K865" s="35" t="s">
        <v>208</v>
      </c>
      <c r="L865">
        <v>21</v>
      </c>
      <c r="M865" s="2">
        <v>470</v>
      </c>
    </row>
    <row r="866" spans="1:13" s="89" customFormat="1" ht="12.75">
      <c r="A866" s="19"/>
      <c r="B866" s="277">
        <f>SUM(B862:B865)</f>
        <v>4000</v>
      </c>
      <c r="C866" s="19"/>
      <c r="D866" s="19"/>
      <c r="E866" s="19" t="s">
        <v>53</v>
      </c>
      <c r="F866" s="90"/>
      <c r="G866" s="26"/>
      <c r="H866" s="87">
        <v>0</v>
      </c>
      <c r="I866" s="88">
        <f t="shared" si="34"/>
        <v>8.51063829787234</v>
      </c>
      <c r="M866" s="2">
        <v>470</v>
      </c>
    </row>
    <row r="867" spans="2:13" ht="12.75">
      <c r="B867" s="208"/>
      <c r="F867" s="78"/>
      <c r="H867" s="7">
        <f t="shared" si="35"/>
        <v>0</v>
      </c>
      <c r="I867" s="30">
        <f t="shared" si="34"/>
        <v>0</v>
      </c>
      <c r="M867" s="2">
        <v>470</v>
      </c>
    </row>
    <row r="868" spans="2:13" ht="12.75">
      <c r="B868" s="208"/>
      <c r="F868" s="78"/>
      <c r="H868" s="7">
        <f t="shared" si="35"/>
        <v>0</v>
      </c>
      <c r="I868" s="30">
        <f t="shared" si="34"/>
        <v>0</v>
      </c>
      <c r="M868" s="2">
        <v>470</v>
      </c>
    </row>
    <row r="869" spans="2:13" ht="12.75">
      <c r="B869" s="208"/>
      <c r="F869" s="78"/>
      <c r="H869" s="7">
        <f t="shared" si="35"/>
        <v>0</v>
      </c>
      <c r="I869" s="30">
        <f aca="true" t="shared" si="36" ref="I869:I920">+B869/M869</f>
        <v>0</v>
      </c>
      <c r="M869" s="2">
        <v>470</v>
      </c>
    </row>
    <row r="870" spans="2:13" ht="12.75">
      <c r="B870" s="208"/>
      <c r="F870" s="78"/>
      <c r="H870" s="7">
        <f t="shared" si="35"/>
        <v>0</v>
      </c>
      <c r="I870" s="30">
        <f t="shared" si="36"/>
        <v>0</v>
      </c>
      <c r="M870" s="2">
        <v>470</v>
      </c>
    </row>
    <row r="871" spans="1:13" s="89" customFormat="1" ht="12.75">
      <c r="A871" s="19"/>
      <c r="B871" s="277">
        <f>+B875+B884+B889+B894+B899</f>
        <v>17700</v>
      </c>
      <c r="C871" s="83" t="s">
        <v>431</v>
      </c>
      <c r="D871" s="84" t="s">
        <v>432</v>
      </c>
      <c r="E871" s="83" t="s">
        <v>31</v>
      </c>
      <c r="F871" s="85" t="s">
        <v>433</v>
      </c>
      <c r="G871" s="86" t="s">
        <v>83</v>
      </c>
      <c r="H871" s="87"/>
      <c r="I871" s="88">
        <f>+B871/M871</f>
        <v>37.659574468085104</v>
      </c>
      <c r="J871" s="88"/>
      <c r="K871" s="88"/>
      <c r="M871" s="2">
        <v>470</v>
      </c>
    </row>
    <row r="872" spans="2:13" ht="12.75">
      <c r="B872" s="208"/>
      <c r="F872" s="78"/>
      <c r="H872" s="7">
        <f t="shared" si="35"/>
        <v>0</v>
      </c>
      <c r="I872" s="30">
        <f t="shared" si="36"/>
        <v>0</v>
      </c>
      <c r="M872" s="2">
        <v>470</v>
      </c>
    </row>
    <row r="873" spans="2:13" ht="12.75">
      <c r="B873" s="208">
        <v>2500</v>
      </c>
      <c r="C873" s="1" t="s">
        <v>0</v>
      </c>
      <c r="D873" s="1" t="s">
        <v>28</v>
      </c>
      <c r="E873" s="1" t="s">
        <v>208</v>
      </c>
      <c r="F873" s="78" t="s">
        <v>434</v>
      </c>
      <c r="G873" s="35" t="s">
        <v>183</v>
      </c>
      <c r="H873" s="7">
        <f t="shared" si="35"/>
        <v>-2500</v>
      </c>
      <c r="I873" s="30">
        <v>5</v>
      </c>
      <c r="K873" t="s">
        <v>0</v>
      </c>
      <c r="L873">
        <v>22</v>
      </c>
      <c r="M873" s="2">
        <v>470</v>
      </c>
    </row>
    <row r="874" spans="2:13" ht="12.75">
      <c r="B874" s="208">
        <v>2500</v>
      </c>
      <c r="C874" s="1" t="s">
        <v>0</v>
      </c>
      <c r="D874" s="1" t="s">
        <v>28</v>
      </c>
      <c r="E874" s="1" t="s">
        <v>208</v>
      </c>
      <c r="F874" s="78" t="s">
        <v>435</v>
      </c>
      <c r="G874" s="35" t="s">
        <v>185</v>
      </c>
      <c r="H874" s="7">
        <f t="shared" si="35"/>
        <v>-5000</v>
      </c>
      <c r="I874" s="30">
        <v>5</v>
      </c>
      <c r="K874" t="s">
        <v>0</v>
      </c>
      <c r="L874">
        <v>22</v>
      </c>
      <c r="M874" s="2">
        <v>470</v>
      </c>
    </row>
    <row r="875" spans="1:13" s="89" customFormat="1" ht="12.75">
      <c r="A875" s="19"/>
      <c r="B875" s="277">
        <f>SUM(B873:B874)</f>
        <v>5000</v>
      </c>
      <c r="C875" s="19" t="s">
        <v>0</v>
      </c>
      <c r="D875" s="19"/>
      <c r="E875" s="19"/>
      <c r="F875" s="90"/>
      <c r="G875" s="26"/>
      <c r="H875" s="87">
        <v>0</v>
      </c>
      <c r="I875" s="88">
        <f t="shared" si="36"/>
        <v>10.638297872340425</v>
      </c>
      <c r="M875" s="2">
        <v>470</v>
      </c>
    </row>
    <row r="876" spans="2:13" ht="12.75">
      <c r="B876" s="208"/>
      <c r="F876" s="78"/>
      <c r="H876" s="7">
        <f t="shared" si="35"/>
        <v>0</v>
      </c>
      <c r="I876" s="30">
        <f t="shared" si="36"/>
        <v>0</v>
      </c>
      <c r="M876" s="2">
        <v>470</v>
      </c>
    </row>
    <row r="877" spans="2:13" ht="12.75">
      <c r="B877" s="208"/>
      <c r="F877" s="78"/>
      <c r="H877" s="7">
        <f t="shared" si="35"/>
        <v>0</v>
      </c>
      <c r="I877" s="30">
        <f t="shared" si="36"/>
        <v>0</v>
      </c>
      <c r="M877" s="2">
        <v>470</v>
      </c>
    </row>
    <row r="878" spans="2:13" ht="12.75">
      <c r="B878" s="276">
        <v>2000</v>
      </c>
      <c r="C878" s="1" t="s">
        <v>436</v>
      </c>
      <c r="D878" s="1" t="s">
        <v>17</v>
      </c>
      <c r="E878" s="1" t="s">
        <v>40</v>
      </c>
      <c r="F878" s="78" t="s">
        <v>437</v>
      </c>
      <c r="G878" s="35" t="s">
        <v>183</v>
      </c>
      <c r="H878" s="7">
        <f t="shared" si="35"/>
        <v>-2000</v>
      </c>
      <c r="I878" s="30">
        <f t="shared" si="36"/>
        <v>4.25531914893617</v>
      </c>
      <c r="K878" s="35" t="s">
        <v>208</v>
      </c>
      <c r="L878">
        <v>22</v>
      </c>
      <c r="M878" s="2">
        <v>470</v>
      </c>
    </row>
    <row r="879" spans="2:13" ht="12.75">
      <c r="B879" s="208">
        <v>500</v>
      </c>
      <c r="C879" s="1" t="s">
        <v>438</v>
      </c>
      <c r="D879" s="1" t="s">
        <v>17</v>
      </c>
      <c r="E879" s="1" t="s">
        <v>40</v>
      </c>
      <c r="F879" s="78" t="s">
        <v>437</v>
      </c>
      <c r="G879" s="35" t="s">
        <v>183</v>
      </c>
      <c r="H879" s="7">
        <f t="shared" si="35"/>
        <v>-2500</v>
      </c>
      <c r="I879" s="30">
        <f t="shared" si="36"/>
        <v>1.0638297872340425</v>
      </c>
      <c r="K879" s="35" t="s">
        <v>208</v>
      </c>
      <c r="L879">
        <v>22</v>
      </c>
      <c r="M879" s="2">
        <v>470</v>
      </c>
    </row>
    <row r="880" spans="2:13" ht="12.75">
      <c r="B880" s="208">
        <v>500</v>
      </c>
      <c r="C880" s="1" t="s">
        <v>439</v>
      </c>
      <c r="D880" s="1" t="s">
        <v>17</v>
      </c>
      <c r="E880" s="1" t="s">
        <v>40</v>
      </c>
      <c r="F880" s="78" t="s">
        <v>437</v>
      </c>
      <c r="G880" s="35" t="s">
        <v>183</v>
      </c>
      <c r="H880" s="7">
        <f t="shared" si="35"/>
        <v>-3000</v>
      </c>
      <c r="I880" s="30">
        <f t="shared" si="36"/>
        <v>1.0638297872340425</v>
      </c>
      <c r="K880" s="35" t="s">
        <v>208</v>
      </c>
      <c r="L880">
        <v>22</v>
      </c>
      <c r="M880" s="2">
        <v>470</v>
      </c>
    </row>
    <row r="881" spans="2:13" ht="12.75">
      <c r="B881" s="208">
        <v>500</v>
      </c>
      <c r="C881" s="1" t="s">
        <v>438</v>
      </c>
      <c r="D881" s="1" t="s">
        <v>17</v>
      </c>
      <c r="E881" s="1" t="s">
        <v>40</v>
      </c>
      <c r="F881" s="78" t="s">
        <v>437</v>
      </c>
      <c r="G881" s="35" t="s">
        <v>185</v>
      </c>
      <c r="H881" s="7">
        <f t="shared" si="35"/>
        <v>-3500</v>
      </c>
      <c r="I881" s="30">
        <f t="shared" si="36"/>
        <v>1.0638297872340425</v>
      </c>
      <c r="K881" s="35" t="s">
        <v>208</v>
      </c>
      <c r="L881">
        <v>22</v>
      </c>
      <c r="M881" s="2">
        <v>470</v>
      </c>
    </row>
    <row r="882" spans="2:13" ht="12.75">
      <c r="B882" s="208">
        <v>500</v>
      </c>
      <c r="C882" s="1" t="s">
        <v>440</v>
      </c>
      <c r="D882" s="1" t="s">
        <v>17</v>
      </c>
      <c r="E882" s="1" t="s">
        <v>40</v>
      </c>
      <c r="F882" s="78" t="s">
        <v>437</v>
      </c>
      <c r="G882" s="35" t="s">
        <v>185</v>
      </c>
      <c r="H882" s="7">
        <f t="shared" si="35"/>
        <v>-4000</v>
      </c>
      <c r="I882" s="30">
        <f t="shared" si="36"/>
        <v>1.0638297872340425</v>
      </c>
      <c r="K882" s="35" t="s">
        <v>208</v>
      </c>
      <c r="L882">
        <v>22</v>
      </c>
      <c r="M882" s="2">
        <v>470</v>
      </c>
    </row>
    <row r="883" spans="2:13" ht="12.75">
      <c r="B883" s="276">
        <v>1700</v>
      </c>
      <c r="C883" s="1" t="s">
        <v>441</v>
      </c>
      <c r="D883" s="1" t="s">
        <v>17</v>
      </c>
      <c r="E883" s="1" t="s">
        <v>40</v>
      </c>
      <c r="F883" s="78" t="s">
        <v>437</v>
      </c>
      <c r="G883" s="35" t="s">
        <v>185</v>
      </c>
      <c r="H883" s="7">
        <f t="shared" si="35"/>
        <v>-5700</v>
      </c>
      <c r="I883" s="30">
        <f t="shared" si="36"/>
        <v>3.617021276595745</v>
      </c>
      <c r="K883" s="35" t="s">
        <v>208</v>
      </c>
      <c r="L883">
        <v>22</v>
      </c>
      <c r="M883" s="2">
        <v>470</v>
      </c>
    </row>
    <row r="884" spans="1:13" s="89" customFormat="1" ht="12.75">
      <c r="A884" s="19"/>
      <c r="B884" s="277">
        <f>SUM(B878:B883)</f>
        <v>5700</v>
      </c>
      <c r="C884" s="19" t="s">
        <v>46</v>
      </c>
      <c r="D884" s="19"/>
      <c r="E884" s="19"/>
      <c r="F884" s="90"/>
      <c r="G884" s="26"/>
      <c r="H884" s="87">
        <v>0</v>
      </c>
      <c r="I884" s="88">
        <f t="shared" si="36"/>
        <v>12.127659574468085</v>
      </c>
      <c r="M884" s="2">
        <v>470</v>
      </c>
    </row>
    <row r="885" spans="2:13" ht="12.75">
      <c r="B885" s="208"/>
      <c r="F885" s="78"/>
      <c r="H885" s="7">
        <f t="shared" si="35"/>
        <v>0</v>
      </c>
      <c r="I885" s="30">
        <f t="shared" si="36"/>
        <v>0</v>
      </c>
      <c r="M885" s="2">
        <v>470</v>
      </c>
    </row>
    <row r="886" spans="2:13" ht="12.75">
      <c r="B886" s="208"/>
      <c r="F886" s="78"/>
      <c r="H886" s="7">
        <f t="shared" si="35"/>
        <v>0</v>
      </c>
      <c r="I886" s="30">
        <f t="shared" si="36"/>
        <v>0</v>
      </c>
      <c r="M886" s="2">
        <v>470</v>
      </c>
    </row>
    <row r="887" spans="2:13" ht="12.75">
      <c r="B887" s="208">
        <v>1500</v>
      </c>
      <c r="C887" s="1" t="s">
        <v>47</v>
      </c>
      <c r="D887" s="1" t="s">
        <v>17</v>
      </c>
      <c r="E887" s="1" t="s">
        <v>48</v>
      </c>
      <c r="F887" s="78" t="s">
        <v>437</v>
      </c>
      <c r="G887" s="35" t="s">
        <v>183</v>
      </c>
      <c r="H887" s="7">
        <f t="shared" si="35"/>
        <v>-1500</v>
      </c>
      <c r="I887" s="30">
        <v>3</v>
      </c>
      <c r="K887" s="35" t="s">
        <v>208</v>
      </c>
      <c r="L887">
        <v>22</v>
      </c>
      <c r="M887" s="2">
        <v>470</v>
      </c>
    </row>
    <row r="888" spans="2:13" ht="12.75">
      <c r="B888" s="208">
        <v>1500</v>
      </c>
      <c r="C888" s="1" t="s">
        <v>47</v>
      </c>
      <c r="D888" s="1" t="s">
        <v>17</v>
      </c>
      <c r="E888" s="1" t="s">
        <v>48</v>
      </c>
      <c r="F888" s="78" t="s">
        <v>437</v>
      </c>
      <c r="G888" s="35" t="s">
        <v>185</v>
      </c>
      <c r="H888" s="7">
        <f t="shared" si="35"/>
        <v>-3000</v>
      </c>
      <c r="I888" s="30">
        <v>3</v>
      </c>
      <c r="K888" s="35" t="s">
        <v>208</v>
      </c>
      <c r="L888">
        <v>22</v>
      </c>
      <c r="M888" s="2">
        <v>470</v>
      </c>
    </row>
    <row r="889" spans="1:13" s="89" customFormat="1" ht="12.75">
      <c r="A889" s="19"/>
      <c r="B889" s="277">
        <f>SUM(B887:B888)</f>
        <v>3000</v>
      </c>
      <c r="C889" s="19"/>
      <c r="D889" s="19"/>
      <c r="E889" s="19" t="s">
        <v>48</v>
      </c>
      <c r="F889" s="90"/>
      <c r="G889" s="26"/>
      <c r="H889" s="87">
        <v>0</v>
      </c>
      <c r="I889" s="88">
        <f t="shared" si="36"/>
        <v>6.382978723404255</v>
      </c>
      <c r="M889" s="2">
        <v>470</v>
      </c>
    </row>
    <row r="890" spans="2:13" ht="12.75">
      <c r="B890" s="208"/>
      <c r="F890" s="78"/>
      <c r="H890" s="7">
        <f t="shared" si="35"/>
        <v>0</v>
      </c>
      <c r="I890" s="30">
        <f t="shared" si="36"/>
        <v>0</v>
      </c>
      <c r="M890" s="2">
        <v>470</v>
      </c>
    </row>
    <row r="891" spans="2:13" ht="12.75">
      <c r="B891" s="208"/>
      <c r="F891" s="78"/>
      <c r="H891" s="7">
        <f t="shared" si="35"/>
        <v>0</v>
      </c>
      <c r="I891" s="30">
        <f t="shared" si="36"/>
        <v>0</v>
      </c>
      <c r="M891" s="2">
        <v>470</v>
      </c>
    </row>
    <row r="892" spans="2:13" ht="12.75">
      <c r="B892" s="208">
        <v>1000</v>
      </c>
      <c r="C892" s="1" t="s">
        <v>51</v>
      </c>
      <c r="D892" s="1" t="s">
        <v>17</v>
      </c>
      <c r="E892" s="1" t="s">
        <v>40</v>
      </c>
      <c r="F892" s="78" t="s">
        <v>437</v>
      </c>
      <c r="G892" s="35" t="s">
        <v>183</v>
      </c>
      <c r="H892" s="7">
        <f t="shared" si="35"/>
        <v>-1000</v>
      </c>
      <c r="I892" s="30">
        <v>2</v>
      </c>
      <c r="K892" s="35" t="s">
        <v>208</v>
      </c>
      <c r="L892">
        <v>22</v>
      </c>
      <c r="M892" s="2">
        <v>470</v>
      </c>
    </row>
    <row r="893" spans="2:13" ht="12.75">
      <c r="B893" s="208">
        <v>1000</v>
      </c>
      <c r="C893" s="1" t="s">
        <v>51</v>
      </c>
      <c r="D893" s="1" t="s">
        <v>17</v>
      </c>
      <c r="E893" s="1" t="s">
        <v>40</v>
      </c>
      <c r="F893" s="78" t="s">
        <v>437</v>
      </c>
      <c r="G893" s="35" t="s">
        <v>185</v>
      </c>
      <c r="H893" s="7">
        <f t="shared" si="35"/>
        <v>-2000</v>
      </c>
      <c r="I893" s="30">
        <v>2</v>
      </c>
      <c r="K893" s="35" t="s">
        <v>208</v>
      </c>
      <c r="L893">
        <v>22</v>
      </c>
      <c r="M893" s="2">
        <v>470</v>
      </c>
    </row>
    <row r="894" spans="1:13" s="89" customFormat="1" ht="12.75">
      <c r="A894" s="19"/>
      <c r="B894" s="277">
        <f>SUM(B892:B893)</f>
        <v>2000</v>
      </c>
      <c r="C894" s="19" t="s">
        <v>51</v>
      </c>
      <c r="D894" s="19"/>
      <c r="E894" s="19"/>
      <c r="F894" s="90"/>
      <c r="G894" s="26"/>
      <c r="H894" s="87">
        <v>0</v>
      </c>
      <c r="I894" s="88">
        <f t="shared" si="36"/>
        <v>4.25531914893617</v>
      </c>
      <c r="M894" s="2">
        <v>470</v>
      </c>
    </row>
    <row r="895" spans="2:13" ht="12.75">
      <c r="B895" s="208"/>
      <c r="F895" s="78"/>
      <c r="H895" s="7">
        <f t="shared" si="35"/>
        <v>0</v>
      </c>
      <c r="I895" s="30">
        <f t="shared" si="36"/>
        <v>0</v>
      </c>
      <c r="M895" s="2">
        <v>470</v>
      </c>
    </row>
    <row r="896" spans="2:13" ht="12.75">
      <c r="B896" s="208"/>
      <c r="F896" s="78"/>
      <c r="H896" s="7">
        <f t="shared" si="35"/>
        <v>0</v>
      </c>
      <c r="I896" s="30">
        <f t="shared" si="36"/>
        <v>0</v>
      </c>
      <c r="M896" s="2">
        <v>470</v>
      </c>
    </row>
    <row r="897" spans="2:13" ht="12.75">
      <c r="B897" s="208">
        <v>1000</v>
      </c>
      <c r="C897" s="1" t="s">
        <v>52</v>
      </c>
      <c r="D897" s="1" t="s">
        <v>17</v>
      </c>
      <c r="E897" s="1" t="s">
        <v>53</v>
      </c>
      <c r="F897" s="78" t="s">
        <v>437</v>
      </c>
      <c r="G897" s="35" t="s">
        <v>183</v>
      </c>
      <c r="H897" s="7">
        <f t="shared" si="35"/>
        <v>-1000</v>
      </c>
      <c r="I897" s="30">
        <v>2</v>
      </c>
      <c r="K897" s="35" t="s">
        <v>208</v>
      </c>
      <c r="L897">
        <v>22</v>
      </c>
      <c r="M897" s="2">
        <v>470</v>
      </c>
    </row>
    <row r="898" spans="2:13" ht="12.75">
      <c r="B898" s="208">
        <v>1000</v>
      </c>
      <c r="C898" s="1" t="s">
        <v>52</v>
      </c>
      <c r="D898" s="1" t="s">
        <v>17</v>
      </c>
      <c r="E898" s="1" t="s">
        <v>53</v>
      </c>
      <c r="F898" s="78" t="s">
        <v>437</v>
      </c>
      <c r="G898" s="35" t="s">
        <v>185</v>
      </c>
      <c r="H898" s="7">
        <f t="shared" si="35"/>
        <v>-2000</v>
      </c>
      <c r="I898" s="30">
        <v>2</v>
      </c>
      <c r="K898" s="35" t="s">
        <v>208</v>
      </c>
      <c r="L898">
        <v>22</v>
      </c>
      <c r="M898" s="2">
        <v>470</v>
      </c>
    </row>
    <row r="899" spans="1:13" s="89" customFormat="1" ht="12.75">
      <c r="A899" s="19"/>
      <c r="B899" s="277">
        <f>SUM(B897:B898)</f>
        <v>2000</v>
      </c>
      <c r="C899" s="19"/>
      <c r="D899" s="19"/>
      <c r="E899" s="19" t="s">
        <v>53</v>
      </c>
      <c r="F899" s="90"/>
      <c r="G899" s="26"/>
      <c r="H899" s="87">
        <v>0</v>
      </c>
      <c r="I899" s="88">
        <f t="shared" si="36"/>
        <v>4.25531914893617</v>
      </c>
      <c r="M899" s="2">
        <v>470</v>
      </c>
    </row>
    <row r="900" spans="2:13" ht="12.75">
      <c r="B900" s="208"/>
      <c r="F900" s="78"/>
      <c r="H900" s="7">
        <f t="shared" si="35"/>
        <v>0</v>
      </c>
      <c r="I900" s="30">
        <f t="shared" si="36"/>
        <v>0</v>
      </c>
      <c r="M900" s="2">
        <v>470</v>
      </c>
    </row>
    <row r="901" spans="2:13" ht="12.75">
      <c r="B901" s="208"/>
      <c r="F901" s="78"/>
      <c r="H901" s="7">
        <f t="shared" si="35"/>
        <v>0</v>
      </c>
      <c r="I901" s="30">
        <f t="shared" si="36"/>
        <v>0</v>
      </c>
      <c r="M901" s="2">
        <v>470</v>
      </c>
    </row>
    <row r="902" spans="2:13" ht="12.75">
      <c r="B902" s="208"/>
      <c r="F902" s="78"/>
      <c r="H902" s="7">
        <f t="shared" si="35"/>
        <v>0</v>
      </c>
      <c r="I902" s="30">
        <f t="shared" si="36"/>
        <v>0</v>
      </c>
      <c r="M902" s="2">
        <v>470</v>
      </c>
    </row>
    <row r="903" spans="2:13" ht="12.75">
      <c r="B903" s="208"/>
      <c r="F903" s="78"/>
      <c r="H903" s="7">
        <f t="shared" si="35"/>
        <v>0</v>
      </c>
      <c r="I903" s="30">
        <f t="shared" si="36"/>
        <v>0</v>
      </c>
      <c r="M903" s="2">
        <v>470</v>
      </c>
    </row>
    <row r="904" spans="1:13" s="89" customFormat="1" ht="12.75">
      <c r="A904" s="19"/>
      <c r="B904" s="277">
        <f>+B910+B922+B930+B938+B944</f>
        <v>40400</v>
      </c>
      <c r="C904" s="83" t="s">
        <v>442</v>
      </c>
      <c r="D904" s="84" t="s">
        <v>443</v>
      </c>
      <c r="E904" s="83" t="s">
        <v>126</v>
      </c>
      <c r="F904" s="85" t="s">
        <v>444</v>
      </c>
      <c r="G904" s="86" t="s">
        <v>128</v>
      </c>
      <c r="H904" s="87"/>
      <c r="I904" s="88">
        <f>+B904/M904</f>
        <v>85.95744680851064</v>
      </c>
      <c r="J904" s="88"/>
      <c r="K904" s="88"/>
      <c r="M904" s="2">
        <v>470</v>
      </c>
    </row>
    <row r="905" spans="2:13" ht="12.75">
      <c r="B905" s="208"/>
      <c r="F905" s="78"/>
      <c r="H905" s="7">
        <f t="shared" si="35"/>
        <v>0</v>
      </c>
      <c r="I905" s="30">
        <f t="shared" si="36"/>
        <v>0</v>
      </c>
      <c r="M905" s="2">
        <v>470</v>
      </c>
    </row>
    <row r="906" spans="2:13" ht="12.75">
      <c r="B906" s="208">
        <v>2500</v>
      </c>
      <c r="C906" s="1" t="s">
        <v>0</v>
      </c>
      <c r="D906" s="1" t="s">
        <v>28</v>
      </c>
      <c r="E906" s="1" t="s">
        <v>109</v>
      </c>
      <c r="F906" s="78" t="s">
        <v>445</v>
      </c>
      <c r="G906" s="35" t="s">
        <v>422</v>
      </c>
      <c r="H906" s="7">
        <f t="shared" si="35"/>
        <v>-2500</v>
      </c>
      <c r="I906" s="30">
        <v>5</v>
      </c>
      <c r="K906" t="s">
        <v>0</v>
      </c>
      <c r="L906">
        <v>23</v>
      </c>
      <c r="M906" s="2">
        <v>470</v>
      </c>
    </row>
    <row r="907" spans="2:13" ht="12.75">
      <c r="B907" s="208">
        <v>2500</v>
      </c>
      <c r="C907" s="1" t="s">
        <v>0</v>
      </c>
      <c r="D907" s="1" t="s">
        <v>28</v>
      </c>
      <c r="E907" s="1" t="s">
        <v>109</v>
      </c>
      <c r="F907" s="78" t="s">
        <v>446</v>
      </c>
      <c r="G907" s="35" t="s">
        <v>447</v>
      </c>
      <c r="H907" s="7">
        <f t="shared" si="35"/>
        <v>-5000</v>
      </c>
      <c r="I907" s="30">
        <v>5</v>
      </c>
      <c r="K907" t="s">
        <v>0</v>
      </c>
      <c r="L907">
        <v>23</v>
      </c>
      <c r="M907" s="2">
        <v>470</v>
      </c>
    </row>
    <row r="908" spans="2:13" ht="12.75">
      <c r="B908" s="208">
        <v>2500</v>
      </c>
      <c r="C908" s="1" t="s">
        <v>0</v>
      </c>
      <c r="D908" s="1" t="s">
        <v>28</v>
      </c>
      <c r="E908" s="1" t="s">
        <v>109</v>
      </c>
      <c r="F908" s="78" t="s">
        <v>448</v>
      </c>
      <c r="G908" s="35" t="s">
        <v>449</v>
      </c>
      <c r="H908" s="7">
        <f t="shared" si="35"/>
        <v>-7500</v>
      </c>
      <c r="I908" s="30">
        <v>5</v>
      </c>
      <c r="K908" t="s">
        <v>0</v>
      </c>
      <c r="L908">
        <v>23</v>
      </c>
      <c r="M908" s="2">
        <v>470</v>
      </c>
    </row>
    <row r="909" spans="2:13" ht="12.75">
      <c r="B909" s="208">
        <v>2500</v>
      </c>
      <c r="C909" s="1" t="s">
        <v>0</v>
      </c>
      <c r="D909" s="1" t="s">
        <v>28</v>
      </c>
      <c r="E909" s="1" t="s">
        <v>109</v>
      </c>
      <c r="F909" s="78" t="s">
        <v>450</v>
      </c>
      <c r="G909" s="35" t="s">
        <v>185</v>
      </c>
      <c r="H909" s="7">
        <f t="shared" si="35"/>
        <v>-10000</v>
      </c>
      <c r="I909" s="30">
        <v>5</v>
      </c>
      <c r="K909" t="s">
        <v>0</v>
      </c>
      <c r="L909">
        <v>23</v>
      </c>
      <c r="M909" s="2">
        <v>470</v>
      </c>
    </row>
    <row r="910" spans="1:13" s="89" customFormat="1" ht="12.75">
      <c r="A910" s="19"/>
      <c r="B910" s="277">
        <f>SUM(B906:B909)</f>
        <v>10000</v>
      </c>
      <c r="C910" s="19" t="s">
        <v>0</v>
      </c>
      <c r="D910" s="19"/>
      <c r="E910" s="19"/>
      <c r="F910" s="90"/>
      <c r="G910" s="26"/>
      <c r="H910" s="87">
        <v>0</v>
      </c>
      <c r="I910" s="88">
        <f t="shared" si="36"/>
        <v>21.27659574468085</v>
      </c>
      <c r="M910" s="2">
        <v>470</v>
      </c>
    </row>
    <row r="911" spans="2:13" ht="12.75">
      <c r="B911" s="208"/>
      <c r="F911" s="78"/>
      <c r="H911" s="7">
        <f t="shared" si="35"/>
        <v>0</v>
      </c>
      <c r="I911" s="30">
        <f t="shared" si="36"/>
        <v>0</v>
      </c>
      <c r="M911" s="2">
        <v>470</v>
      </c>
    </row>
    <row r="912" spans="2:13" ht="12.75">
      <c r="B912" s="208"/>
      <c r="F912" s="78"/>
      <c r="H912" s="7">
        <f t="shared" si="35"/>
        <v>0</v>
      </c>
      <c r="I912" s="30">
        <f t="shared" si="36"/>
        <v>0</v>
      </c>
      <c r="M912" s="2">
        <v>470</v>
      </c>
    </row>
    <row r="913" spans="2:13" ht="12.75">
      <c r="B913" s="208">
        <v>5000</v>
      </c>
      <c r="C913" s="1" t="s">
        <v>451</v>
      </c>
      <c r="D913" s="20" t="s">
        <v>17</v>
      </c>
      <c r="E913" s="1" t="s">
        <v>40</v>
      </c>
      <c r="F913" s="78" t="s">
        <v>452</v>
      </c>
      <c r="G913" s="35" t="s">
        <v>341</v>
      </c>
      <c r="H913" s="7">
        <f t="shared" si="35"/>
        <v>-5000</v>
      </c>
      <c r="I913" s="30">
        <f t="shared" si="36"/>
        <v>10.638297872340425</v>
      </c>
      <c r="K913" t="s">
        <v>109</v>
      </c>
      <c r="L913">
        <v>23</v>
      </c>
      <c r="M913" s="2">
        <v>470</v>
      </c>
    </row>
    <row r="914" spans="2:13" ht="12.75">
      <c r="B914" s="208">
        <v>3000</v>
      </c>
      <c r="C914" s="1" t="s">
        <v>453</v>
      </c>
      <c r="D914" s="20" t="s">
        <v>17</v>
      </c>
      <c r="E914" s="1" t="s">
        <v>40</v>
      </c>
      <c r="F914" s="78" t="s">
        <v>454</v>
      </c>
      <c r="G914" s="35" t="s">
        <v>341</v>
      </c>
      <c r="H914" s="7">
        <f t="shared" si="35"/>
        <v>-8000</v>
      </c>
      <c r="I914" s="30">
        <f t="shared" si="36"/>
        <v>6.382978723404255</v>
      </c>
      <c r="K914" t="s">
        <v>109</v>
      </c>
      <c r="L914">
        <v>23</v>
      </c>
      <c r="M914" s="2">
        <v>470</v>
      </c>
    </row>
    <row r="915" spans="2:13" ht="12.75">
      <c r="B915" s="208">
        <v>300</v>
      </c>
      <c r="C915" s="1" t="s">
        <v>455</v>
      </c>
      <c r="D915" s="20" t="s">
        <v>17</v>
      </c>
      <c r="E915" s="1" t="s">
        <v>40</v>
      </c>
      <c r="F915" s="78" t="s">
        <v>456</v>
      </c>
      <c r="G915" s="35" t="s">
        <v>422</v>
      </c>
      <c r="H915" s="7">
        <f t="shared" si="35"/>
        <v>-8300</v>
      </c>
      <c r="I915" s="30">
        <f t="shared" si="36"/>
        <v>0.6382978723404256</v>
      </c>
      <c r="K915" t="s">
        <v>109</v>
      </c>
      <c r="L915">
        <v>23</v>
      </c>
      <c r="M915" s="2">
        <v>470</v>
      </c>
    </row>
    <row r="916" spans="2:13" ht="12.75">
      <c r="B916" s="208">
        <v>300</v>
      </c>
      <c r="C916" s="1" t="s">
        <v>457</v>
      </c>
      <c r="D916" s="20" t="s">
        <v>17</v>
      </c>
      <c r="E916" s="1" t="s">
        <v>40</v>
      </c>
      <c r="F916" s="78" t="s">
        <v>456</v>
      </c>
      <c r="G916" s="35" t="s">
        <v>422</v>
      </c>
      <c r="H916" s="7">
        <f t="shared" si="35"/>
        <v>-8600</v>
      </c>
      <c r="I916" s="30">
        <f t="shared" si="36"/>
        <v>0.6382978723404256</v>
      </c>
      <c r="K916" t="s">
        <v>109</v>
      </c>
      <c r="L916">
        <v>23</v>
      </c>
      <c r="M916" s="2">
        <v>470</v>
      </c>
    </row>
    <row r="917" spans="2:13" ht="12.75">
      <c r="B917" s="208">
        <v>500</v>
      </c>
      <c r="C917" s="1" t="s">
        <v>458</v>
      </c>
      <c r="D917" s="20" t="s">
        <v>17</v>
      </c>
      <c r="E917" s="1" t="s">
        <v>40</v>
      </c>
      <c r="F917" s="78" t="s">
        <v>456</v>
      </c>
      <c r="G917" s="35" t="s">
        <v>447</v>
      </c>
      <c r="H917" s="7">
        <f t="shared" si="35"/>
        <v>-9100</v>
      </c>
      <c r="I917" s="30">
        <f t="shared" si="36"/>
        <v>1.0638297872340425</v>
      </c>
      <c r="K917" t="s">
        <v>109</v>
      </c>
      <c r="L917">
        <v>23</v>
      </c>
      <c r="M917" s="2">
        <v>470</v>
      </c>
    </row>
    <row r="918" spans="2:13" ht="12.75">
      <c r="B918" s="208">
        <v>500</v>
      </c>
      <c r="C918" s="1" t="s">
        <v>459</v>
      </c>
      <c r="D918" s="20" t="s">
        <v>17</v>
      </c>
      <c r="E918" s="1" t="s">
        <v>40</v>
      </c>
      <c r="F918" s="78" t="s">
        <v>456</v>
      </c>
      <c r="G918" s="35" t="s">
        <v>447</v>
      </c>
      <c r="H918" s="7">
        <f t="shared" si="35"/>
        <v>-9600</v>
      </c>
      <c r="I918" s="30">
        <f t="shared" si="36"/>
        <v>1.0638297872340425</v>
      </c>
      <c r="K918" t="s">
        <v>109</v>
      </c>
      <c r="L918">
        <v>23</v>
      </c>
      <c r="M918" s="2">
        <v>470</v>
      </c>
    </row>
    <row r="919" spans="2:13" ht="12.75">
      <c r="B919" s="208">
        <v>500</v>
      </c>
      <c r="C919" s="1" t="s">
        <v>458</v>
      </c>
      <c r="D919" s="20" t="s">
        <v>17</v>
      </c>
      <c r="E919" s="1" t="s">
        <v>40</v>
      </c>
      <c r="F919" s="78" t="s">
        <v>456</v>
      </c>
      <c r="G919" s="35" t="s">
        <v>449</v>
      </c>
      <c r="H919" s="7">
        <f t="shared" si="35"/>
        <v>-10100</v>
      </c>
      <c r="I919" s="30">
        <f t="shared" si="36"/>
        <v>1.0638297872340425</v>
      </c>
      <c r="K919" t="s">
        <v>109</v>
      </c>
      <c r="L919">
        <v>23</v>
      </c>
      <c r="M919" s="2">
        <v>470</v>
      </c>
    </row>
    <row r="920" spans="2:13" ht="12.75">
      <c r="B920" s="208">
        <v>500</v>
      </c>
      <c r="C920" s="1" t="s">
        <v>459</v>
      </c>
      <c r="D920" s="20" t="s">
        <v>17</v>
      </c>
      <c r="E920" s="1" t="s">
        <v>40</v>
      </c>
      <c r="F920" s="78" t="s">
        <v>456</v>
      </c>
      <c r="G920" s="35" t="s">
        <v>449</v>
      </c>
      <c r="H920" s="7">
        <f t="shared" si="35"/>
        <v>-10600</v>
      </c>
      <c r="I920" s="30">
        <f t="shared" si="36"/>
        <v>1.0638297872340425</v>
      </c>
      <c r="K920" t="s">
        <v>109</v>
      </c>
      <c r="L920">
        <v>23</v>
      </c>
      <c r="M920" s="2">
        <v>470</v>
      </c>
    </row>
    <row r="921" spans="2:13" ht="12.75">
      <c r="B921" s="208">
        <v>3000</v>
      </c>
      <c r="C921" s="1" t="s">
        <v>460</v>
      </c>
      <c r="D921" s="20" t="s">
        <v>17</v>
      </c>
      <c r="E921" s="1" t="s">
        <v>40</v>
      </c>
      <c r="F921" s="78" t="s">
        <v>461</v>
      </c>
      <c r="G921" s="35" t="s">
        <v>462</v>
      </c>
      <c r="H921" s="7">
        <f>H920-B921</f>
        <v>-13600</v>
      </c>
      <c r="I921" s="30">
        <f>+B921/M921</f>
        <v>6.382978723404255</v>
      </c>
      <c r="K921" t="s">
        <v>109</v>
      </c>
      <c r="L921">
        <v>23</v>
      </c>
      <c r="M921" s="2">
        <v>470</v>
      </c>
    </row>
    <row r="922" spans="1:13" s="89" customFormat="1" ht="12.75">
      <c r="A922" s="19"/>
      <c r="B922" s="283">
        <f>SUM(B913:B921)</f>
        <v>13600</v>
      </c>
      <c r="C922" s="19" t="s">
        <v>481</v>
      </c>
      <c r="D922" s="19"/>
      <c r="E922" s="19"/>
      <c r="F922" s="90"/>
      <c r="G922" s="26"/>
      <c r="H922" s="87">
        <v>0</v>
      </c>
      <c r="I922" s="88">
        <f>+B922/M922</f>
        <v>28.93617021276596</v>
      </c>
      <c r="M922" s="2">
        <v>470</v>
      </c>
    </row>
    <row r="923" spans="2:13" ht="12.75">
      <c r="B923" s="284"/>
      <c r="F923" s="78"/>
      <c r="H923" s="7">
        <f aca="true" t="shared" si="37" ref="H923:H929">H922-B923</f>
        <v>0</v>
      </c>
      <c r="I923" s="30">
        <f>+B923/M923</f>
        <v>0</v>
      </c>
      <c r="M923" s="2">
        <v>470</v>
      </c>
    </row>
    <row r="924" spans="2:13" ht="12.75">
      <c r="B924" s="284"/>
      <c r="F924" s="78"/>
      <c r="H924" s="7">
        <f t="shared" si="37"/>
        <v>0</v>
      </c>
      <c r="I924" s="30">
        <f>+B924/M924</f>
        <v>0</v>
      </c>
      <c r="M924" s="2">
        <v>470</v>
      </c>
    </row>
    <row r="925" spans="1:13" ht="12.75">
      <c r="A925" s="42"/>
      <c r="B925" s="276">
        <v>600</v>
      </c>
      <c r="C925" s="42" t="s">
        <v>47</v>
      </c>
      <c r="D925" s="42" t="s">
        <v>17</v>
      </c>
      <c r="E925" s="42" t="s">
        <v>48</v>
      </c>
      <c r="F925" s="68" t="s">
        <v>456</v>
      </c>
      <c r="G925" s="40" t="s">
        <v>341</v>
      </c>
      <c r="H925" s="7">
        <f t="shared" si="37"/>
        <v>-600</v>
      </c>
      <c r="I925" s="112">
        <v>1.2</v>
      </c>
      <c r="J925" s="110"/>
      <c r="K925" s="113" t="s">
        <v>109</v>
      </c>
      <c r="L925">
        <v>23</v>
      </c>
      <c r="M925" s="2">
        <v>470</v>
      </c>
    </row>
    <row r="926" spans="2:13" ht="12.75">
      <c r="B926" s="208">
        <v>1000</v>
      </c>
      <c r="C926" s="1" t="s">
        <v>47</v>
      </c>
      <c r="D926" s="20" t="s">
        <v>17</v>
      </c>
      <c r="E926" s="1" t="s">
        <v>48</v>
      </c>
      <c r="F926" s="78" t="s">
        <v>456</v>
      </c>
      <c r="G926" s="35" t="s">
        <v>422</v>
      </c>
      <c r="H926" s="7">
        <f t="shared" si="37"/>
        <v>-1600</v>
      </c>
      <c r="I926" s="30">
        <v>2</v>
      </c>
      <c r="K926" t="s">
        <v>109</v>
      </c>
      <c r="L926">
        <v>23</v>
      </c>
      <c r="M926" s="2">
        <v>470</v>
      </c>
    </row>
    <row r="927" spans="2:13" ht="12.75">
      <c r="B927" s="208">
        <v>400</v>
      </c>
      <c r="C927" s="1" t="s">
        <v>47</v>
      </c>
      <c r="D927" s="20" t="s">
        <v>17</v>
      </c>
      <c r="E927" s="1" t="s">
        <v>48</v>
      </c>
      <c r="F927" s="78" t="s">
        <v>456</v>
      </c>
      <c r="G927" s="35" t="s">
        <v>447</v>
      </c>
      <c r="H927" s="7">
        <f t="shared" si="37"/>
        <v>-2000</v>
      </c>
      <c r="I927" s="30">
        <v>0.8</v>
      </c>
      <c r="K927" t="s">
        <v>109</v>
      </c>
      <c r="L927">
        <v>23</v>
      </c>
      <c r="M927" s="2">
        <v>470</v>
      </c>
    </row>
    <row r="928" spans="2:13" ht="12.75">
      <c r="B928" s="208">
        <v>1000</v>
      </c>
      <c r="C928" s="1" t="s">
        <v>47</v>
      </c>
      <c r="D928" s="20" t="s">
        <v>17</v>
      </c>
      <c r="E928" s="1" t="s">
        <v>48</v>
      </c>
      <c r="F928" s="78" t="s">
        <v>456</v>
      </c>
      <c r="G928" s="35" t="s">
        <v>449</v>
      </c>
      <c r="H928" s="7">
        <f t="shared" si="37"/>
        <v>-3000</v>
      </c>
      <c r="I928" s="30">
        <v>2</v>
      </c>
      <c r="K928" t="s">
        <v>109</v>
      </c>
      <c r="L928">
        <v>23</v>
      </c>
      <c r="M928" s="2">
        <v>470</v>
      </c>
    </row>
    <row r="929" spans="2:13" ht="12.75">
      <c r="B929" s="208">
        <v>300</v>
      </c>
      <c r="C929" s="1" t="s">
        <v>47</v>
      </c>
      <c r="D929" s="20" t="s">
        <v>17</v>
      </c>
      <c r="E929" s="1" t="s">
        <v>48</v>
      </c>
      <c r="F929" s="78" t="s">
        <v>456</v>
      </c>
      <c r="G929" s="35" t="s">
        <v>462</v>
      </c>
      <c r="H929" s="7">
        <f t="shared" si="37"/>
        <v>-3300</v>
      </c>
      <c r="I929" s="30">
        <v>0.6</v>
      </c>
      <c r="K929" t="s">
        <v>109</v>
      </c>
      <c r="L929">
        <v>23</v>
      </c>
      <c r="M929" s="2">
        <v>470</v>
      </c>
    </row>
    <row r="930" spans="1:13" s="89" customFormat="1" ht="12.75">
      <c r="A930" s="19"/>
      <c r="B930" s="277">
        <f>SUM(B925:B929)</f>
        <v>3300</v>
      </c>
      <c r="C930" s="19"/>
      <c r="D930" s="19"/>
      <c r="E930" s="19" t="s">
        <v>48</v>
      </c>
      <c r="F930" s="90"/>
      <c r="G930" s="26"/>
      <c r="H930" s="87">
        <v>0</v>
      </c>
      <c r="I930" s="88">
        <f>+B930/M930</f>
        <v>7.0212765957446805</v>
      </c>
      <c r="M930" s="2">
        <v>470</v>
      </c>
    </row>
    <row r="931" spans="2:13" ht="12.75">
      <c r="B931" s="208"/>
      <c r="F931" s="78"/>
      <c r="H931" s="7">
        <f aca="true" t="shared" si="38" ref="H931:H989">H930-B931</f>
        <v>0</v>
      </c>
      <c r="I931" s="30">
        <f>+B931/M931</f>
        <v>0</v>
      </c>
      <c r="M931" s="2">
        <v>470</v>
      </c>
    </row>
    <row r="932" spans="2:13" ht="12.75">
      <c r="B932" s="208"/>
      <c r="F932" s="78"/>
      <c r="H932" s="7">
        <f t="shared" si="38"/>
        <v>0</v>
      </c>
      <c r="I932" s="30">
        <f>+B932/M932</f>
        <v>0</v>
      </c>
      <c r="M932" s="2">
        <v>470</v>
      </c>
    </row>
    <row r="933" spans="2:13" ht="12.75">
      <c r="B933" s="208">
        <v>2000</v>
      </c>
      <c r="C933" s="1" t="s">
        <v>51</v>
      </c>
      <c r="D933" s="20" t="s">
        <v>17</v>
      </c>
      <c r="E933" s="1" t="s">
        <v>40</v>
      </c>
      <c r="F933" s="78" t="s">
        <v>456</v>
      </c>
      <c r="G933" s="35" t="s">
        <v>341</v>
      </c>
      <c r="H933" s="7">
        <f t="shared" si="38"/>
        <v>-2000</v>
      </c>
      <c r="I933" s="30">
        <v>4</v>
      </c>
      <c r="K933" t="s">
        <v>109</v>
      </c>
      <c r="L933">
        <v>23</v>
      </c>
      <c r="M933" s="2">
        <v>470</v>
      </c>
    </row>
    <row r="934" spans="2:13" ht="12.75">
      <c r="B934" s="208">
        <v>2000</v>
      </c>
      <c r="C934" s="1" t="s">
        <v>51</v>
      </c>
      <c r="D934" s="20" t="s">
        <v>17</v>
      </c>
      <c r="E934" s="1" t="s">
        <v>40</v>
      </c>
      <c r="F934" s="78" t="s">
        <v>456</v>
      </c>
      <c r="G934" s="35" t="s">
        <v>422</v>
      </c>
      <c r="H934" s="7">
        <f t="shared" si="38"/>
        <v>-4000</v>
      </c>
      <c r="I934" s="30">
        <v>4</v>
      </c>
      <c r="K934" t="s">
        <v>109</v>
      </c>
      <c r="L934">
        <v>23</v>
      </c>
      <c r="M934" s="2">
        <v>470</v>
      </c>
    </row>
    <row r="935" spans="2:13" ht="12.75">
      <c r="B935" s="208">
        <v>2000</v>
      </c>
      <c r="C935" s="1" t="s">
        <v>51</v>
      </c>
      <c r="D935" s="20" t="s">
        <v>17</v>
      </c>
      <c r="E935" s="1" t="s">
        <v>40</v>
      </c>
      <c r="F935" s="78" t="s">
        <v>456</v>
      </c>
      <c r="G935" s="35" t="s">
        <v>447</v>
      </c>
      <c r="H935" s="7">
        <f t="shared" si="38"/>
        <v>-6000</v>
      </c>
      <c r="I935" s="30">
        <v>4</v>
      </c>
      <c r="K935" t="s">
        <v>109</v>
      </c>
      <c r="L935">
        <v>23</v>
      </c>
      <c r="M935" s="2">
        <v>470</v>
      </c>
    </row>
    <row r="936" spans="2:13" ht="12.75">
      <c r="B936" s="208">
        <v>2000</v>
      </c>
      <c r="C936" s="1" t="s">
        <v>51</v>
      </c>
      <c r="D936" s="20" t="s">
        <v>17</v>
      </c>
      <c r="E936" s="1" t="s">
        <v>40</v>
      </c>
      <c r="F936" s="78" t="s">
        <v>456</v>
      </c>
      <c r="G936" s="35" t="s">
        <v>449</v>
      </c>
      <c r="H936" s="7">
        <f t="shared" si="38"/>
        <v>-8000</v>
      </c>
      <c r="I936" s="30">
        <v>4</v>
      </c>
      <c r="K936" t="s">
        <v>109</v>
      </c>
      <c r="L936">
        <v>23</v>
      </c>
      <c r="M936" s="2">
        <v>470</v>
      </c>
    </row>
    <row r="937" spans="2:13" ht="12.75">
      <c r="B937" s="208">
        <v>2000</v>
      </c>
      <c r="C937" s="1" t="s">
        <v>51</v>
      </c>
      <c r="D937" s="20" t="s">
        <v>17</v>
      </c>
      <c r="E937" s="1" t="s">
        <v>40</v>
      </c>
      <c r="F937" s="78" t="s">
        <v>456</v>
      </c>
      <c r="G937" s="35" t="s">
        <v>462</v>
      </c>
      <c r="H937" s="7">
        <f t="shared" si="38"/>
        <v>-10000</v>
      </c>
      <c r="I937" s="30">
        <v>4</v>
      </c>
      <c r="K937" t="s">
        <v>109</v>
      </c>
      <c r="L937">
        <v>23</v>
      </c>
      <c r="M937" s="2">
        <v>470</v>
      </c>
    </row>
    <row r="938" spans="1:13" s="89" customFormat="1" ht="12.75">
      <c r="A938" s="19"/>
      <c r="B938" s="283">
        <f>SUM(B933:B937)</f>
        <v>10000</v>
      </c>
      <c r="C938" s="19" t="s">
        <v>51</v>
      </c>
      <c r="D938" s="19"/>
      <c r="E938" s="19"/>
      <c r="F938" s="90"/>
      <c r="G938" s="26"/>
      <c r="H938" s="87">
        <v>0</v>
      </c>
      <c r="I938" s="88">
        <f>+B938/M938</f>
        <v>21.27659574468085</v>
      </c>
      <c r="M938" s="2">
        <v>470</v>
      </c>
    </row>
    <row r="939" spans="2:13" ht="12.75">
      <c r="B939" s="208"/>
      <c r="F939" s="78"/>
      <c r="H939" s="7">
        <f t="shared" si="38"/>
        <v>0</v>
      </c>
      <c r="I939" s="30">
        <f>+B939/M939</f>
        <v>0</v>
      </c>
      <c r="M939" s="2">
        <v>470</v>
      </c>
    </row>
    <row r="940" spans="2:13" ht="12.75">
      <c r="B940" s="208"/>
      <c r="F940" s="78"/>
      <c r="H940" s="7">
        <f t="shared" si="38"/>
        <v>0</v>
      </c>
      <c r="I940" s="30">
        <f>+B940/M940</f>
        <v>0</v>
      </c>
      <c r="M940" s="2">
        <v>470</v>
      </c>
    </row>
    <row r="941" spans="2:13" ht="12.75">
      <c r="B941" s="208">
        <v>1500</v>
      </c>
      <c r="C941" s="1" t="s">
        <v>52</v>
      </c>
      <c r="D941" s="20" t="s">
        <v>17</v>
      </c>
      <c r="E941" s="1" t="s">
        <v>53</v>
      </c>
      <c r="F941" s="78" t="s">
        <v>456</v>
      </c>
      <c r="G941" s="35" t="s">
        <v>422</v>
      </c>
      <c r="H941" s="7">
        <f t="shared" si="38"/>
        <v>-1500</v>
      </c>
      <c r="I941" s="30">
        <v>3</v>
      </c>
      <c r="K941" t="s">
        <v>109</v>
      </c>
      <c r="L941">
        <v>23</v>
      </c>
      <c r="M941" s="2">
        <v>470</v>
      </c>
    </row>
    <row r="942" spans="2:13" ht="12.75">
      <c r="B942" s="208">
        <v>1000</v>
      </c>
      <c r="C942" s="1" t="s">
        <v>52</v>
      </c>
      <c r="D942" s="20" t="s">
        <v>17</v>
      </c>
      <c r="E942" s="1" t="s">
        <v>53</v>
      </c>
      <c r="F942" s="78" t="s">
        <v>456</v>
      </c>
      <c r="G942" s="35" t="s">
        <v>447</v>
      </c>
      <c r="H942" s="7">
        <f t="shared" si="38"/>
        <v>-2500</v>
      </c>
      <c r="I942" s="30">
        <v>2</v>
      </c>
      <c r="K942" t="s">
        <v>109</v>
      </c>
      <c r="L942">
        <v>23</v>
      </c>
      <c r="M942" s="2">
        <v>470</v>
      </c>
    </row>
    <row r="943" spans="2:13" ht="12.75">
      <c r="B943" s="208">
        <v>1000</v>
      </c>
      <c r="C943" s="1" t="s">
        <v>52</v>
      </c>
      <c r="D943" s="20" t="s">
        <v>17</v>
      </c>
      <c r="E943" s="1" t="s">
        <v>53</v>
      </c>
      <c r="F943" s="78" t="s">
        <v>456</v>
      </c>
      <c r="G943" s="35" t="s">
        <v>449</v>
      </c>
      <c r="H943" s="7">
        <f t="shared" si="38"/>
        <v>-3500</v>
      </c>
      <c r="I943" s="30">
        <v>2</v>
      </c>
      <c r="K943" t="s">
        <v>109</v>
      </c>
      <c r="L943">
        <v>23</v>
      </c>
      <c r="M943" s="2">
        <v>470</v>
      </c>
    </row>
    <row r="944" spans="1:13" s="89" customFormat="1" ht="12.75">
      <c r="A944" s="19"/>
      <c r="B944" s="277">
        <f>SUM(B941:B943)</f>
        <v>3500</v>
      </c>
      <c r="C944" s="19"/>
      <c r="D944" s="19"/>
      <c r="E944" s="19" t="s">
        <v>53</v>
      </c>
      <c r="F944" s="90"/>
      <c r="G944" s="26"/>
      <c r="H944" s="87">
        <v>0</v>
      </c>
      <c r="I944" s="88">
        <f aca="true" t="shared" si="39" ref="I944:I951">+B944/M944</f>
        <v>7.446808510638298</v>
      </c>
      <c r="M944" s="2">
        <v>470</v>
      </c>
    </row>
    <row r="945" spans="2:13" ht="12.75">
      <c r="B945" s="208"/>
      <c r="F945" s="78"/>
      <c r="H945" s="7">
        <f t="shared" si="38"/>
        <v>0</v>
      </c>
      <c r="I945" s="30">
        <f t="shared" si="39"/>
        <v>0</v>
      </c>
      <c r="M945" s="2">
        <v>470</v>
      </c>
    </row>
    <row r="946" spans="2:13" ht="12.75">
      <c r="B946" s="208"/>
      <c r="F946" s="78"/>
      <c r="H946" s="7">
        <f t="shared" si="38"/>
        <v>0</v>
      </c>
      <c r="I946" s="30">
        <f t="shared" si="39"/>
        <v>0</v>
      </c>
      <c r="M946" s="2">
        <v>470</v>
      </c>
    </row>
    <row r="947" spans="2:13" ht="12.75">
      <c r="B947" s="208"/>
      <c r="F947" s="78"/>
      <c r="H947" s="7">
        <f t="shared" si="38"/>
        <v>0</v>
      </c>
      <c r="I947" s="30">
        <f t="shared" si="39"/>
        <v>0</v>
      </c>
      <c r="M947" s="2">
        <v>470</v>
      </c>
    </row>
    <row r="948" spans="2:13" ht="12.75">
      <c r="B948" s="208"/>
      <c r="F948" s="78"/>
      <c r="H948" s="7">
        <f t="shared" si="38"/>
        <v>0</v>
      </c>
      <c r="I948" s="30">
        <f t="shared" si="39"/>
        <v>0</v>
      </c>
      <c r="M948" s="2">
        <v>470</v>
      </c>
    </row>
    <row r="949" spans="1:13" s="89" customFormat="1" ht="12.75">
      <c r="A949" s="19"/>
      <c r="B949" s="289">
        <f>+B958+B967+B972+B984+B990+B998+B1005</f>
        <v>121200</v>
      </c>
      <c r="C949" s="83" t="s">
        <v>463</v>
      </c>
      <c r="D949" s="84" t="s">
        <v>443</v>
      </c>
      <c r="E949" s="83" t="s">
        <v>464</v>
      </c>
      <c r="F949" s="85" t="s">
        <v>465</v>
      </c>
      <c r="G949" s="86" t="s">
        <v>153</v>
      </c>
      <c r="H949" s="87"/>
      <c r="I949" s="88">
        <f t="shared" si="39"/>
        <v>257.8723404255319</v>
      </c>
      <c r="J949" s="88"/>
      <c r="K949" s="88"/>
      <c r="M949" s="2">
        <v>470</v>
      </c>
    </row>
    <row r="950" spans="2:13" ht="12.75">
      <c r="B950" s="288"/>
      <c r="F950" s="78"/>
      <c r="H950" s="7">
        <f t="shared" si="38"/>
        <v>0</v>
      </c>
      <c r="I950" s="30">
        <f t="shared" si="39"/>
        <v>0</v>
      </c>
      <c r="M950" s="2">
        <v>470</v>
      </c>
    </row>
    <row r="951" spans="2:13" ht="12.75">
      <c r="B951" s="288"/>
      <c r="F951" s="78"/>
      <c r="H951" s="7">
        <f t="shared" si="38"/>
        <v>0</v>
      </c>
      <c r="I951" s="30">
        <f t="shared" si="39"/>
        <v>0</v>
      </c>
      <c r="M951" s="2">
        <v>470</v>
      </c>
    </row>
    <row r="952" spans="2:13" ht="12.75">
      <c r="B952" s="288">
        <v>2500</v>
      </c>
      <c r="C952" s="1" t="s">
        <v>0</v>
      </c>
      <c r="D952" s="1" t="s">
        <v>28</v>
      </c>
      <c r="E952" s="1" t="s">
        <v>84</v>
      </c>
      <c r="F952" s="78" t="s">
        <v>466</v>
      </c>
      <c r="G952" s="35" t="s">
        <v>341</v>
      </c>
      <c r="H952" s="7">
        <f t="shared" si="38"/>
        <v>-2500</v>
      </c>
      <c r="I952" s="30">
        <v>5</v>
      </c>
      <c r="K952" t="s">
        <v>0</v>
      </c>
      <c r="L952">
        <v>24</v>
      </c>
      <c r="M952" s="2">
        <v>470</v>
      </c>
    </row>
    <row r="953" spans="2:13" ht="12.75">
      <c r="B953" s="288">
        <v>2500</v>
      </c>
      <c r="C953" s="1" t="s">
        <v>0</v>
      </c>
      <c r="D953" s="1" t="s">
        <v>28</v>
      </c>
      <c r="E953" s="1" t="s">
        <v>467</v>
      </c>
      <c r="F953" s="78" t="s">
        <v>468</v>
      </c>
      <c r="G953" s="35" t="s">
        <v>422</v>
      </c>
      <c r="H953" s="7">
        <f t="shared" si="38"/>
        <v>-5000</v>
      </c>
      <c r="I953" s="30">
        <v>5</v>
      </c>
      <c r="K953" t="s">
        <v>0</v>
      </c>
      <c r="L953">
        <v>24</v>
      </c>
      <c r="M953" s="2">
        <v>470</v>
      </c>
    </row>
    <row r="954" spans="2:13" ht="12.75">
      <c r="B954" s="288">
        <v>5000</v>
      </c>
      <c r="C954" s="1" t="s">
        <v>0</v>
      </c>
      <c r="D954" s="1" t="s">
        <v>28</v>
      </c>
      <c r="E954" s="1" t="s">
        <v>177</v>
      </c>
      <c r="F954" s="78" t="s">
        <v>469</v>
      </c>
      <c r="G954" s="35" t="s">
        <v>422</v>
      </c>
      <c r="H954" s="7">
        <f t="shared" si="38"/>
        <v>-10000</v>
      </c>
      <c r="I954" s="30">
        <v>10</v>
      </c>
      <c r="K954" t="s">
        <v>0</v>
      </c>
      <c r="L954">
        <v>24</v>
      </c>
      <c r="M954" s="2">
        <v>470</v>
      </c>
    </row>
    <row r="955" spans="2:13" ht="12.75">
      <c r="B955" s="288">
        <v>7500</v>
      </c>
      <c r="C955" s="1" t="s">
        <v>0</v>
      </c>
      <c r="D955" s="1" t="s">
        <v>28</v>
      </c>
      <c r="E955" s="1" t="s">
        <v>84</v>
      </c>
      <c r="F955" s="78" t="s">
        <v>470</v>
      </c>
      <c r="G955" s="35" t="s">
        <v>447</v>
      </c>
      <c r="H955" s="7">
        <f t="shared" si="38"/>
        <v>-17500</v>
      </c>
      <c r="I955" s="30">
        <v>15</v>
      </c>
      <c r="K955" t="s">
        <v>0</v>
      </c>
      <c r="L955">
        <v>24</v>
      </c>
      <c r="M955" s="2">
        <v>470</v>
      </c>
    </row>
    <row r="956" spans="2:13" ht="12.75">
      <c r="B956" s="288">
        <v>2500</v>
      </c>
      <c r="C956" s="1" t="s">
        <v>0</v>
      </c>
      <c r="D956" s="1" t="s">
        <v>28</v>
      </c>
      <c r="E956" s="1" t="s">
        <v>84</v>
      </c>
      <c r="F956" s="78" t="s">
        <v>471</v>
      </c>
      <c r="G956" s="35" t="s">
        <v>449</v>
      </c>
      <c r="H956" s="7">
        <f t="shared" si="38"/>
        <v>-20000</v>
      </c>
      <c r="I956" s="30">
        <v>5</v>
      </c>
      <c r="K956" t="s">
        <v>0</v>
      </c>
      <c r="L956">
        <v>24</v>
      </c>
      <c r="M956" s="2">
        <v>470</v>
      </c>
    </row>
    <row r="957" spans="2:13" ht="12.75">
      <c r="B957" s="288">
        <v>2500</v>
      </c>
      <c r="C957" s="1" t="s">
        <v>0</v>
      </c>
      <c r="D957" s="1" t="s">
        <v>28</v>
      </c>
      <c r="E957" s="1" t="s">
        <v>177</v>
      </c>
      <c r="F957" s="78" t="s">
        <v>472</v>
      </c>
      <c r="G957" s="35" t="s">
        <v>462</v>
      </c>
      <c r="H957" s="7">
        <f t="shared" si="38"/>
        <v>-22500</v>
      </c>
      <c r="I957" s="30">
        <v>5</v>
      </c>
      <c r="K957" t="s">
        <v>0</v>
      </c>
      <c r="L957">
        <v>24</v>
      </c>
      <c r="M957" s="2">
        <v>470</v>
      </c>
    </row>
    <row r="958" spans="1:13" s="89" customFormat="1" ht="12.75">
      <c r="A958" s="19"/>
      <c r="B958" s="289">
        <f>SUM(B952:B957)</f>
        <v>22500</v>
      </c>
      <c r="C958" s="19" t="s">
        <v>0</v>
      </c>
      <c r="D958" s="19"/>
      <c r="E958" s="19"/>
      <c r="F958" s="90"/>
      <c r="G958" s="26"/>
      <c r="H958" s="87">
        <v>0</v>
      </c>
      <c r="I958" s="88">
        <f>+B958/M958</f>
        <v>47.87234042553192</v>
      </c>
      <c r="M958" s="2">
        <v>470</v>
      </c>
    </row>
    <row r="959" spans="2:13" ht="12.75">
      <c r="B959" s="288"/>
      <c r="F959" s="78"/>
      <c r="H959" s="7">
        <f t="shared" si="38"/>
        <v>0</v>
      </c>
      <c r="I959" s="30">
        <f>+B959/M959</f>
        <v>0</v>
      </c>
      <c r="M959" s="2">
        <v>470</v>
      </c>
    </row>
    <row r="960" spans="2:13" ht="12.75">
      <c r="B960" s="288"/>
      <c r="F960" s="78"/>
      <c r="H960" s="7">
        <f t="shared" si="38"/>
        <v>0</v>
      </c>
      <c r="I960" s="30">
        <f>+B960/M960</f>
        <v>0</v>
      </c>
      <c r="M960" s="2">
        <v>470</v>
      </c>
    </row>
    <row r="961" spans="1:13" ht="12.75">
      <c r="A961" s="20"/>
      <c r="B961" s="292">
        <v>2000</v>
      </c>
      <c r="C961" s="20" t="s">
        <v>254</v>
      </c>
      <c r="D961" s="20" t="s">
        <v>91</v>
      </c>
      <c r="E961" s="20" t="s">
        <v>213</v>
      </c>
      <c r="F961" s="93" t="s">
        <v>473</v>
      </c>
      <c r="G961" s="39" t="s">
        <v>422</v>
      </c>
      <c r="H961" s="7">
        <f t="shared" si="38"/>
        <v>-2000</v>
      </c>
      <c r="I961" s="92">
        <v>4</v>
      </c>
      <c r="J961" s="23"/>
      <c r="K961" s="23" t="s">
        <v>84</v>
      </c>
      <c r="L961" s="23">
        <v>24</v>
      </c>
      <c r="M961" s="2">
        <v>470</v>
      </c>
    </row>
    <row r="962" spans="2:13" ht="12.75">
      <c r="B962" s="288">
        <v>1500</v>
      </c>
      <c r="C962" s="1" t="s">
        <v>474</v>
      </c>
      <c r="D962" s="20" t="s">
        <v>91</v>
      </c>
      <c r="E962" s="1" t="s">
        <v>213</v>
      </c>
      <c r="F962" s="78" t="s">
        <v>475</v>
      </c>
      <c r="G962" s="35" t="s">
        <v>422</v>
      </c>
      <c r="H962" s="7">
        <f t="shared" si="38"/>
        <v>-3500</v>
      </c>
      <c r="I962" s="30">
        <v>3</v>
      </c>
      <c r="K962" s="23" t="s">
        <v>84</v>
      </c>
      <c r="L962">
        <v>24</v>
      </c>
      <c r="M962" s="2">
        <v>470</v>
      </c>
    </row>
    <row r="963" spans="1:13" ht="12.75">
      <c r="A963" s="20"/>
      <c r="B963" s="292">
        <v>2000</v>
      </c>
      <c r="C963" s="20" t="s">
        <v>254</v>
      </c>
      <c r="D963" s="20" t="s">
        <v>91</v>
      </c>
      <c r="E963" s="20" t="s">
        <v>213</v>
      </c>
      <c r="F963" s="93" t="s">
        <v>473</v>
      </c>
      <c r="G963" s="39" t="s">
        <v>447</v>
      </c>
      <c r="H963" s="7">
        <f t="shared" si="38"/>
        <v>-5500</v>
      </c>
      <c r="I963" s="92">
        <v>4</v>
      </c>
      <c r="J963" s="23"/>
      <c r="K963" s="23" t="s">
        <v>84</v>
      </c>
      <c r="L963" s="23">
        <v>24</v>
      </c>
      <c r="M963" s="2">
        <v>470</v>
      </c>
    </row>
    <row r="964" spans="2:13" ht="12.75">
      <c r="B964" s="288">
        <v>1800</v>
      </c>
      <c r="C964" s="1" t="s">
        <v>254</v>
      </c>
      <c r="D964" s="20" t="s">
        <v>91</v>
      </c>
      <c r="E964" s="1" t="s">
        <v>213</v>
      </c>
      <c r="F964" s="78" t="s">
        <v>475</v>
      </c>
      <c r="G964" s="35" t="s">
        <v>447</v>
      </c>
      <c r="H964" s="7">
        <f t="shared" si="38"/>
        <v>-7300</v>
      </c>
      <c r="I964" s="30">
        <v>3.6</v>
      </c>
      <c r="K964" s="23" t="s">
        <v>84</v>
      </c>
      <c r="L964">
        <v>24</v>
      </c>
      <c r="M964" s="2">
        <v>470</v>
      </c>
    </row>
    <row r="965" spans="1:13" ht="12.75">
      <c r="A965" s="20"/>
      <c r="B965" s="292">
        <v>2000</v>
      </c>
      <c r="C965" s="20" t="s">
        <v>254</v>
      </c>
      <c r="D965" s="20" t="s">
        <v>91</v>
      </c>
      <c r="E965" s="20" t="s">
        <v>213</v>
      </c>
      <c r="F965" s="93" t="s">
        <v>473</v>
      </c>
      <c r="G965" s="39" t="s">
        <v>449</v>
      </c>
      <c r="H965" s="7">
        <f t="shared" si="38"/>
        <v>-9300</v>
      </c>
      <c r="I965" s="92">
        <v>4</v>
      </c>
      <c r="J965" s="23"/>
      <c r="K965" s="23" t="s">
        <v>84</v>
      </c>
      <c r="L965" s="23">
        <v>24</v>
      </c>
      <c r="M965" s="2">
        <v>470</v>
      </c>
    </row>
    <row r="966" spans="2:13" ht="12.75">
      <c r="B966" s="288">
        <v>1500</v>
      </c>
      <c r="C966" s="1" t="s">
        <v>474</v>
      </c>
      <c r="D966" s="20" t="s">
        <v>91</v>
      </c>
      <c r="E966" s="1" t="s">
        <v>213</v>
      </c>
      <c r="F966" s="78" t="s">
        <v>475</v>
      </c>
      <c r="G966" s="35" t="s">
        <v>449</v>
      </c>
      <c r="H966" s="7">
        <f t="shared" si="38"/>
        <v>-10800</v>
      </c>
      <c r="I966" s="30">
        <v>3</v>
      </c>
      <c r="K966" s="23" t="s">
        <v>84</v>
      </c>
      <c r="L966">
        <v>24</v>
      </c>
      <c r="M966" s="2">
        <v>470</v>
      </c>
    </row>
    <row r="967" spans="1:13" s="89" customFormat="1" ht="12.75">
      <c r="A967" s="19"/>
      <c r="B967" s="289">
        <f>SUM(B961:B966)</f>
        <v>10800</v>
      </c>
      <c r="C967" s="19" t="s">
        <v>1</v>
      </c>
      <c r="D967" s="19"/>
      <c r="E967" s="19"/>
      <c r="F967" s="90"/>
      <c r="G967" s="26"/>
      <c r="H967" s="87">
        <v>0</v>
      </c>
      <c r="I967" s="88">
        <f aca="true" t="shared" si="40" ref="I967:I974">+B967/M967</f>
        <v>22.97872340425532</v>
      </c>
      <c r="M967" s="2">
        <v>470</v>
      </c>
    </row>
    <row r="968" spans="2:13" ht="12.75">
      <c r="B968" s="288"/>
      <c r="F968" s="78"/>
      <c r="H968" s="7">
        <f t="shared" si="38"/>
        <v>0</v>
      </c>
      <c r="I968" s="30">
        <f t="shared" si="40"/>
        <v>0</v>
      </c>
      <c r="M968" s="2">
        <v>470</v>
      </c>
    </row>
    <row r="969" spans="2:13" ht="12.75">
      <c r="B969" s="288"/>
      <c r="F969" s="78"/>
      <c r="H969" s="7">
        <f t="shared" si="38"/>
        <v>0</v>
      </c>
      <c r="I969" s="30">
        <f t="shared" si="40"/>
        <v>0</v>
      </c>
      <c r="M969" s="2">
        <v>470</v>
      </c>
    </row>
    <row r="970" spans="2:13" ht="12.75">
      <c r="B970" s="288">
        <v>5000</v>
      </c>
      <c r="C970" s="1" t="s">
        <v>476</v>
      </c>
      <c r="D970" s="20" t="s">
        <v>91</v>
      </c>
      <c r="E970" s="1" t="s">
        <v>477</v>
      </c>
      <c r="F970" s="78" t="s">
        <v>478</v>
      </c>
      <c r="G970" s="35" t="s">
        <v>341</v>
      </c>
      <c r="H970" s="7">
        <f t="shared" si="38"/>
        <v>-5000</v>
      </c>
      <c r="I970" s="30">
        <f t="shared" si="40"/>
        <v>10.638297872340425</v>
      </c>
      <c r="K970" s="23" t="s">
        <v>84</v>
      </c>
      <c r="L970">
        <v>24</v>
      </c>
      <c r="M970" s="2">
        <v>470</v>
      </c>
    </row>
    <row r="971" spans="2:13" ht="12.75">
      <c r="B971" s="288">
        <v>5000</v>
      </c>
      <c r="C971" s="1" t="s">
        <v>479</v>
      </c>
      <c r="D971" s="20" t="s">
        <v>91</v>
      </c>
      <c r="E971" s="1" t="s">
        <v>477</v>
      </c>
      <c r="F971" s="78" t="s">
        <v>480</v>
      </c>
      <c r="G971" s="35" t="s">
        <v>462</v>
      </c>
      <c r="H971" s="7">
        <f t="shared" si="38"/>
        <v>-10000</v>
      </c>
      <c r="I971" s="30">
        <f t="shared" si="40"/>
        <v>10.638297872340425</v>
      </c>
      <c r="K971" s="23" t="s">
        <v>84</v>
      </c>
      <c r="L971">
        <v>24</v>
      </c>
      <c r="M971" s="2">
        <v>470</v>
      </c>
    </row>
    <row r="972" spans="1:13" s="89" customFormat="1" ht="12.75">
      <c r="A972" s="19"/>
      <c r="B972" s="289">
        <f>SUM(B970:B971)</f>
        <v>10000</v>
      </c>
      <c r="C972" s="19" t="s">
        <v>481</v>
      </c>
      <c r="D972" s="19"/>
      <c r="E972" s="19"/>
      <c r="F972" s="90"/>
      <c r="G972" s="26"/>
      <c r="H972" s="87">
        <v>0</v>
      </c>
      <c r="I972" s="88">
        <f t="shared" si="40"/>
        <v>21.27659574468085</v>
      </c>
      <c r="M972" s="2">
        <v>470</v>
      </c>
    </row>
    <row r="973" spans="2:13" ht="12.75">
      <c r="B973" s="288"/>
      <c r="F973" s="78"/>
      <c r="H973" s="7">
        <f t="shared" si="38"/>
        <v>0</v>
      </c>
      <c r="I973" s="30">
        <f t="shared" si="40"/>
        <v>0</v>
      </c>
      <c r="M973" s="2">
        <v>470</v>
      </c>
    </row>
    <row r="974" spans="2:13" ht="12.75">
      <c r="B974" s="288"/>
      <c r="F974" s="78"/>
      <c r="H974" s="7">
        <f t="shared" si="38"/>
        <v>0</v>
      </c>
      <c r="I974" s="30">
        <f t="shared" si="40"/>
        <v>0</v>
      </c>
      <c r="M974" s="2">
        <v>470</v>
      </c>
    </row>
    <row r="975" spans="2:13" ht="12.75">
      <c r="B975" s="288">
        <v>1700</v>
      </c>
      <c r="C975" s="1" t="s">
        <v>47</v>
      </c>
      <c r="D975" s="20" t="s">
        <v>91</v>
      </c>
      <c r="E975" s="1" t="s">
        <v>98</v>
      </c>
      <c r="F975" s="78" t="s">
        <v>475</v>
      </c>
      <c r="G975" s="35" t="s">
        <v>422</v>
      </c>
      <c r="H975" s="7">
        <f t="shared" si="38"/>
        <v>-1700</v>
      </c>
      <c r="I975" s="30">
        <v>3.4</v>
      </c>
      <c r="K975" s="23" t="s">
        <v>84</v>
      </c>
      <c r="L975">
        <v>24</v>
      </c>
      <c r="M975" s="2">
        <v>470</v>
      </c>
    </row>
    <row r="976" spans="2:13" ht="12.75">
      <c r="B976" s="288">
        <v>1000</v>
      </c>
      <c r="C976" s="1" t="s">
        <v>47</v>
      </c>
      <c r="D976" s="20" t="s">
        <v>91</v>
      </c>
      <c r="E976" s="1" t="s">
        <v>98</v>
      </c>
      <c r="F976" s="78" t="s">
        <v>482</v>
      </c>
      <c r="G976" s="35" t="s">
        <v>422</v>
      </c>
      <c r="H976" s="7">
        <f t="shared" si="38"/>
        <v>-2700</v>
      </c>
      <c r="I976" s="30">
        <v>2</v>
      </c>
      <c r="K976" s="23" t="s">
        <v>84</v>
      </c>
      <c r="L976">
        <v>24</v>
      </c>
      <c r="M976" s="2">
        <v>470</v>
      </c>
    </row>
    <row r="977" spans="2:13" ht="12.75">
      <c r="B977" s="288">
        <v>1000</v>
      </c>
      <c r="C977" s="1" t="s">
        <v>47</v>
      </c>
      <c r="D977" s="20" t="s">
        <v>91</v>
      </c>
      <c r="E977" s="1" t="s">
        <v>98</v>
      </c>
      <c r="F977" s="78" t="s">
        <v>475</v>
      </c>
      <c r="G977" s="35" t="s">
        <v>447</v>
      </c>
      <c r="H977" s="7">
        <f t="shared" si="38"/>
        <v>-3700</v>
      </c>
      <c r="I977" s="30">
        <v>2</v>
      </c>
      <c r="K977" s="23" t="s">
        <v>84</v>
      </c>
      <c r="L977">
        <v>24</v>
      </c>
      <c r="M977" s="2">
        <v>470</v>
      </c>
    </row>
    <row r="978" spans="2:13" ht="12.75">
      <c r="B978" s="288">
        <v>5000</v>
      </c>
      <c r="C978" s="1" t="s">
        <v>483</v>
      </c>
      <c r="D978" s="20" t="s">
        <v>91</v>
      </c>
      <c r="E978" s="20" t="s">
        <v>98</v>
      </c>
      <c r="F978" s="78" t="s">
        <v>475</v>
      </c>
      <c r="G978" s="35" t="s">
        <v>447</v>
      </c>
      <c r="H978" s="7">
        <f t="shared" si="38"/>
        <v>-8700</v>
      </c>
      <c r="I978" s="30">
        <f>+B978/M978</f>
        <v>10.638297872340425</v>
      </c>
      <c r="K978" s="23" t="s">
        <v>84</v>
      </c>
      <c r="L978">
        <v>24</v>
      </c>
      <c r="M978" s="2">
        <v>470</v>
      </c>
    </row>
    <row r="979" spans="2:13" ht="12.75">
      <c r="B979" s="288">
        <v>1000</v>
      </c>
      <c r="C979" s="1" t="s">
        <v>47</v>
      </c>
      <c r="D979" s="20" t="s">
        <v>91</v>
      </c>
      <c r="E979" s="1" t="s">
        <v>98</v>
      </c>
      <c r="F979" s="78" t="s">
        <v>482</v>
      </c>
      <c r="G979" s="35" t="s">
        <v>447</v>
      </c>
      <c r="H979" s="7">
        <f t="shared" si="38"/>
        <v>-9700</v>
      </c>
      <c r="I979" s="30">
        <v>2</v>
      </c>
      <c r="K979" s="23" t="s">
        <v>84</v>
      </c>
      <c r="L979">
        <v>24</v>
      </c>
      <c r="M979" s="2">
        <v>470</v>
      </c>
    </row>
    <row r="980" spans="2:13" ht="12.75">
      <c r="B980" s="288">
        <v>1000</v>
      </c>
      <c r="C980" s="1" t="s">
        <v>47</v>
      </c>
      <c r="D980" s="20" t="s">
        <v>91</v>
      </c>
      <c r="E980" s="1" t="s">
        <v>98</v>
      </c>
      <c r="F980" s="78" t="s">
        <v>482</v>
      </c>
      <c r="G980" s="35" t="s">
        <v>449</v>
      </c>
      <c r="H980" s="7">
        <f t="shared" si="38"/>
        <v>-10700</v>
      </c>
      <c r="I980" s="30">
        <v>2</v>
      </c>
      <c r="K980" s="23" t="s">
        <v>84</v>
      </c>
      <c r="L980">
        <v>24</v>
      </c>
      <c r="M980" s="2">
        <v>470</v>
      </c>
    </row>
    <row r="981" spans="2:13" ht="12.75">
      <c r="B981" s="288">
        <v>5000</v>
      </c>
      <c r="C981" s="1" t="s">
        <v>483</v>
      </c>
      <c r="D981" s="20" t="s">
        <v>91</v>
      </c>
      <c r="E981" s="20" t="s">
        <v>98</v>
      </c>
      <c r="F981" s="78" t="s">
        <v>475</v>
      </c>
      <c r="G981" s="35" t="s">
        <v>449</v>
      </c>
      <c r="H981" s="7">
        <f t="shared" si="38"/>
        <v>-15700</v>
      </c>
      <c r="I981" s="30">
        <f>+B981/M981</f>
        <v>10.638297872340425</v>
      </c>
      <c r="K981" s="23" t="s">
        <v>84</v>
      </c>
      <c r="L981">
        <v>24</v>
      </c>
      <c r="M981" s="2">
        <v>470</v>
      </c>
    </row>
    <row r="982" spans="1:13" s="89" customFormat="1" ht="12.75">
      <c r="A982" s="1"/>
      <c r="B982" s="288">
        <v>800</v>
      </c>
      <c r="C982" s="1" t="s">
        <v>47</v>
      </c>
      <c r="D982" s="20" t="s">
        <v>91</v>
      </c>
      <c r="E982" s="1" t="s">
        <v>98</v>
      </c>
      <c r="F982" s="78" t="s">
        <v>475</v>
      </c>
      <c r="G982" s="35" t="s">
        <v>449</v>
      </c>
      <c r="H982" s="7">
        <f t="shared" si="38"/>
        <v>-16500</v>
      </c>
      <c r="I982" s="30">
        <v>1.6</v>
      </c>
      <c r="J982"/>
      <c r="K982" s="23" t="s">
        <v>84</v>
      </c>
      <c r="L982">
        <v>24</v>
      </c>
      <c r="M982" s="2">
        <v>470</v>
      </c>
    </row>
    <row r="983" spans="2:13" ht="12.75">
      <c r="B983" s="288">
        <v>1400</v>
      </c>
      <c r="C983" s="1" t="s">
        <v>47</v>
      </c>
      <c r="D983" s="20" t="s">
        <v>91</v>
      </c>
      <c r="E983" s="1" t="s">
        <v>98</v>
      </c>
      <c r="F983" s="78" t="s">
        <v>475</v>
      </c>
      <c r="G983" s="35" t="s">
        <v>462</v>
      </c>
      <c r="H983" s="7">
        <f t="shared" si="38"/>
        <v>-17900</v>
      </c>
      <c r="I983" s="30">
        <v>2.8</v>
      </c>
      <c r="K983" s="23" t="s">
        <v>84</v>
      </c>
      <c r="L983">
        <v>24</v>
      </c>
      <c r="M983" s="2">
        <v>470</v>
      </c>
    </row>
    <row r="984" spans="1:13" ht="12.75">
      <c r="A984" s="19"/>
      <c r="B984" s="289">
        <f>SUM(B975:B983)</f>
        <v>17900</v>
      </c>
      <c r="C984" s="19"/>
      <c r="D984" s="19"/>
      <c r="E984" s="19" t="s">
        <v>98</v>
      </c>
      <c r="F984" s="90"/>
      <c r="G984" s="26"/>
      <c r="H984" s="87">
        <v>0</v>
      </c>
      <c r="I984" s="88">
        <f aca="true" t="shared" si="41" ref="I984:I1047">+B984/M984</f>
        <v>38.08510638297872</v>
      </c>
      <c r="J984" s="89"/>
      <c r="K984" s="89"/>
      <c r="L984" s="89"/>
      <c r="M984" s="2">
        <v>470</v>
      </c>
    </row>
    <row r="985" spans="2:13" ht="12.75">
      <c r="B985" s="288"/>
      <c r="F985" s="78"/>
      <c r="H985" s="7">
        <f t="shared" si="38"/>
        <v>0</v>
      </c>
      <c r="I985" s="30">
        <f t="shared" si="41"/>
        <v>0</v>
      </c>
      <c r="M985" s="2">
        <v>470</v>
      </c>
    </row>
    <row r="986" spans="2:13" ht="12.75">
      <c r="B986" s="288"/>
      <c r="F986" s="78"/>
      <c r="H986" s="7">
        <f t="shared" si="38"/>
        <v>0</v>
      </c>
      <c r="I986" s="30">
        <f t="shared" si="41"/>
        <v>0</v>
      </c>
      <c r="M986" s="2">
        <v>470</v>
      </c>
    </row>
    <row r="987" spans="2:13" ht="12.75">
      <c r="B987" s="288">
        <v>5000</v>
      </c>
      <c r="C987" s="1" t="s">
        <v>49</v>
      </c>
      <c r="D987" s="20" t="s">
        <v>91</v>
      </c>
      <c r="E987" s="1" t="s">
        <v>477</v>
      </c>
      <c r="F987" s="78" t="s">
        <v>484</v>
      </c>
      <c r="G987" s="35" t="s">
        <v>422</v>
      </c>
      <c r="H987" s="7">
        <f t="shared" si="38"/>
        <v>-5000</v>
      </c>
      <c r="I987" s="30">
        <v>10</v>
      </c>
      <c r="K987" s="23" t="s">
        <v>84</v>
      </c>
      <c r="L987">
        <v>24</v>
      </c>
      <c r="M987" s="2">
        <v>470</v>
      </c>
    </row>
    <row r="988" spans="1:13" s="89" customFormat="1" ht="12.75">
      <c r="A988" s="1"/>
      <c r="B988" s="288">
        <v>5000</v>
      </c>
      <c r="C988" s="1" t="s">
        <v>49</v>
      </c>
      <c r="D988" s="20" t="s">
        <v>91</v>
      </c>
      <c r="E988" s="1" t="s">
        <v>477</v>
      </c>
      <c r="F988" s="78" t="s">
        <v>484</v>
      </c>
      <c r="G988" s="35" t="s">
        <v>447</v>
      </c>
      <c r="H988" s="7">
        <f t="shared" si="38"/>
        <v>-10000</v>
      </c>
      <c r="I988" s="30">
        <v>10</v>
      </c>
      <c r="J988"/>
      <c r="K988" s="23" t="s">
        <v>84</v>
      </c>
      <c r="L988">
        <v>24</v>
      </c>
      <c r="M988" s="2">
        <v>470</v>
      </c>
    </row>
    <row r="989" spans="2:13" ht="12.75">
      <c r="B989" s="288">
        <v>5000</v>
      </c>
      <c r="C989" s="1" t="s">
        <v>49</v>
      </c>
      <c r="D989" s="20" t="s">
        <v>91</v>
      </c>
      <c r="E989" s="1" t="s">
        <v>477</v>
      </c>
      <c r="F989" s="78" t="s">
        <v>485</v>
      </c>
      <c r="G989" s="35" t="s">
        <v>449</v>
      </c>
      <c r="H989" s="7">
        <f t="shared" si="38"/>
        <v>-15000</v>
      </c>
      <c r="I989" s="30">
        <v>10</v>
      </c>
      <c r="K989" s="23" t="s">
        <v>84</v>
      </c>
      <c r="L989">
        <v>24</v>
      </c>
      <c r="M989" s="2">
        <v>470</v>
      </c>
    </row>
    <row r="990" spans="1:13" ht="12.75">
      <c r="A990" s="19"/>
      <c r="B990" s="289">
        <f>SUM(B987:B989)</f>
        <v>15000</v>
      </c>
      <c r="C990" s="19" t="s">
        <v>49</v>
      </c>
      <c r="D990" s="19"/>
      <c r="E990" s="19"/>
      <c r="F990" s="90"/>
      <c r="G990" s="26"/>
      <c r="H990" s="87">
        <v>0</v>
      </c>
      <c r="I990" s="88">
        <f t="shared" si="41"/>
        <v>31.914893617021278</v>
      </c>
      <c r="J990" s="89"/>
      <c r="K990" s="89"/>
      <c r="L990" s="89"/>
      <c r="M990" s="2">
        <v>470</v>
      </c>
    </row>
    <row r="991" spans="2:13" ht="12.75">
      <c r="B991" s="288"/>
      <c r="F991" s="78"/>
      <c r="H991" s="7">
        <f aca="true" t="shared" si="42" ref="H991:H1057">H990-B991</f>
        <v>0</v>
      </c>
      <c r="I991" s="30">
        <f t="shared" si="41"/>
        <v>0</v>
      </c>
      <c r="M991" s="2">
        <v>470</v>
      </c>
    </row>
    <row r="992" spans="2:13" ht="12.75">
      <c r="B992" s="288"/>
      <c r="F992" s="78"/>
      <c r="H992" s="7">
        <f t="shared" si="42"/>
        <v>0</v>
      </c>
      <c r="I992" s="30">
        <f t="shared" si="41"/>
        <v>0</v>
      </c>
      <c r="M992" s="2">
        <v>470</v>
      </c>
    </row>
    <row r="993" spans="2:13" ht="12.75">
      <c r="B993" s="288">
        <v>2000</v>
      </c>
      <c r="C993" s="1" t="s">
        <v>51</v>
      </c>
      <c r="D993" s="20" t="s">
        <v>91</v>
      </c>
      <c r="E993" s="1" t="s">
        <v>477</v>
      </c>
      <c r="F993" s="78" t="s">
        <v>475</v>
      </c>
      <c r="G993" s="35" t="s">
        <v>341</v>
      </c>
      <c r="H993" s="7">
        <f t="shared" si="42"/>
        <v>-2000</v>
      </c>
      <c r="I993" s="30">
        <v>4</v>
      </c>
      <c r="K993" s="23" t="s">
        <v>84</v>
      </c>
      <c r="L993">
        <v>24</v>
      </c>
      <c r="M993" s="2">
        <v>470</v>
      </c>
    </row>
    <row r="994" spans="2:13" ht="12.75">
      <c r="B994" s="288">
        <v>2000</v>
      </c>
      <c r="C994" s="1" t="s">
        <v>51</v>
      </c>
      <c r="D994" s="20" t="s">
        <v>91</v>
      </c>
      <c r="E994" s="1" t="s">
        <v>477</v>
      </c>
      <c r="F994" s="78" t="s">
        <v>475</v>
      </c>
      <c r="G994" s="35" t="s">
        <v>422</v>
      </c>
      <c r="H994" s="7">
        <f t="shared" si="42"/>
        <v>-4000</v>
      </c>
      <c r="I994" s="30">
        <v>4</v>
      </c>
      <c r="K994" s="23" t="s">
        <v>84</v>
      </c>
      <c r="L994">
        <v>24</v>
      </c>
      <c r="M994" s="2">
        <v>470</v>
      </c>
    </row>
    <row r="995" spans="2:13" ht="12.75">
      <c r="B995" s="288">
        <v>2000</v>
      </c>
      <c r="C995" s="1" t="s">
        <v>51</v>
      </c>
      <c r="D995" s="20" t="s">
        <v>91</v>
      </c>
      <c r="E995" s="1" t="s">
        <v>477</v>
      </c>
      <c r="F995" s="78" t="s">
        <v>475</v>
      </c>
      <c r="G995" s="35" t="s">
        <v>447</v>
      </c>
      <c r="H995" s="7">
        <f t="shared" si="42"/>
        <v>-6000</v>
      </c>
      <c r="I995" s="30">
        <v>4</v>
      </c>
      <c r="K995" s="23" t="s">
        <v>84</v>
      </c>
      <c r="L995">
        <v>24</v>
      </c>
      <c r="M995" s="2">
        <v>470</v>
      </c>
    </row>
    <row r="996" spans="1:13" s="89" customFormat="1" ht="12.75">
      <c r="A996" s="1"/>
      <c r="B996" s="288">
        <v>2000</v>
      </c>
      <c r="C996" s="1" t="s">
        <v>51</v>
      </c>
      <c r="D996" s="20" t="s">
        <v>91</v>
      </c>
      <c r="E996" s="1" t="s">
        <v>477</v>
      </c>
      <c r="F996" s="78" t="s">
        <v>475</v>
      </c>
      <c r="G996" s="35" t="s">
        <v>449</v>
      </c>
      <c r="H996" s="7">
        <f t="shared" si="42"/>
        <v>-8000</v>
      </c>
      <c r="I996" s="30">
        <v>4</v>
      </c>
      <c r="J996"/>
      <c r="K996" s="23" t="s">
        <v>84</v>
      </c>
      <c r="L996">
        <v>24</v>
      </c>
      <c r="M996" s="2">
        <v>470</v>
      </c>
    </row>
    <row r="997" spans="2:13" ht="12.75">
      <c r="B997" s="288">
        <v>2000</v>
      </c>
      <c r="C997" s="1" t="s">
        <v>51</v>
      </c>
      <c r="D997" s="20" t="s">
        <v>91</v>
      </c>
      <c r="E997" s="1" t="s">
        <v>477</v>
      </c>
      <c r="F997" s="78" t="s">
        <v>475</v>
      </c>
      <c r="G997" s="35" t="s">
        <v>462</v>
      </c>
      <c r="H997" s="7">
        <f t="shared" si="42"/>
        <v>-10000</v>
      </c>
      <c r="I997" s="30">
        <v>4</v>
      </c>
      <c r="K997" s="23" t="s">
        <v>84</v>
      </c>
      <c r="L997">
        <v>24</v>
      </c>
      <c r="M997" s="2">
        <v>470</v>
      </c>
    </row>
    <row r="998" spans="1:13" ht="12.75">
      <c r="A998" s="19"/>
      <c r="B998" s="289">
        <f>SUM(B993:B997)</f>
        <v>10000</v>
      </c>
      <c r="C998" s="19" t="s">
        <v>51</v>
      </c>
      <c r="D998" s="19"/>
      <c r="E998" s="19"/>
      <c r="F998" s="90"/>
      <c r="G998" s="26"/>
      <c r="H998" s="87">
        <v>0</v>
      </c>
      <c r="I998" s="88">
        <f t="shared" si="41"/>
        <v>21.27659574468085</v>
      </c>
      <c r="J998" s="89"/>
      <c r="K998" s="89"/>
      <c r="L998" s="89"/>
      <c r="M998" s="2">
        <v>470</v>
      </c>
    </row>
    <row r="999" spans="2:13" ht="12.75">
      <c r="B999" s="288"/>
      <c r="F999" s="78"/>
      <c r="H999" s="7">
        <f t="shared" si="42"/>
        <v>0</v>
      </c>
      <c r="I999" s="30">
        <f t="shared" si="41"/>
        <v>0</v>
      </c>
      <c r="M999" s="2">
        <v>470</v>
      </c>
    </row>
    <row r="1000" spans="2:13" ht="12.75">
      <c r="B1000" s="288"/>
      <c r="F1000" s="78"/>
      <c r="H1000" s="7">
        <f t="shared" si="42"/>
        <v>0</v>
      </c>
      <c r="I1000" s="30">
        <f t="shared" si="41"/>
        <v>0</v>
      </c>
      <c r="M1000" s="2">
        <v>470</v>
      </c>
    </row>
    <row r="1001" spans="2:13" ht="12.75">
      <c r="B1001" s="288">
        <v>10000</v>
      </c>
      <c r="C1001" s="1" t="s">
        <v>237</v>
      </c>
      <c r="D1001" s="20" t="s">
        <v>91</v>
      </c>
      <c r="E1001" s="1" t="s">
        <v>277</v>
      </c>
      <c r="F1001" s="78" t="s">
        <v>486</v>
      </c>
      <c r="G1001" s="35" t="s">
        <v>449</v>
      </c>
      <c r="H1001" s="7">
        <f t="shared" si="42"/>
        <v>-10000</v>
      </c>
      <c r="I1001" s="30">
        <f t="shared" si="41"/>
        <v>21.27659574468085</v>
      </c>
      <c r="K1001" s="23" t="s">
        <v>84</v>
      </c>
      <c r="L1001">
        <v>24</v>
      </c>
      <c r="M1001" s="2">
        <v>470</v>
      </c>
    </row>
    <row r="1002" spans="2:13" ht="12.75">
      <c r="B1002" s="288">
        <v>10000</v>
      </c>
      <c r="C1002" s="1" t="s">
        <v>237</v>
      </c>
      <c r="D1002" s="20" t="s">
        <v>91</v>
      </c>
      <c r="E1002" s="1" t="s">
        <v>277</v>
      </c>
      <c r="F1002" s="78" t="s">
        <v>487</v>
      </c>
      <c r="G1002" s="35" t="s">
        <v>449</v>
      </c>
      <c r="H1002" s="7">
        <f t="shared" si="42"/>
        <v>-20000</v>
      </c>
      <c r="I1002" s="30">
        <f t="shared" si="41"/>
        <v>21.27659574468085</v>
      </c>
      <c r="K1002" s="23" t="s">
        <v>84</v>
      </c>
      <c r="L1002">
        <v>24</v>
      </c>
      <c r="M1002" s="2">
        <v>470</v>
      </c>
    </row>
    <row r="1003" spans="1:13" s="89" customFormat="1" ht="12.75">
      <c r="A1003" s="1"/>
      <c r="B1003" s="288">
        <v>10000</v>
      </c>
      <c r="C1003" s="1" t="s">
        <v>237</v>
      </c>
      <c r="D1003" s="20" t="s">
        <v>91</v>
      </c>
      <c r="E1003" s="1" t="s">
        <v>277</v>
      </c>
      <c r="F1003" s="78" t="s">
        <v>488</v>
      </c>
      <c r="G1003" s="35" t="s">
        <v>449</v>
      </c>
      <c r="H1003" s="7">
        <f t="shared" si="42"/>
        <v>-30000</v>
      </c>
      <c r="I1003" s="30">
        <f t="shared" si="41"/>
        <v>21.27659574468085</v>
      </c>
      <c r="J1003"/>
      <c r="K1003" s="23" t="s">
        <v>84</v>
      </c>
      <c r="L1003">
        <v>24</v>
      </c>
      <c r="M1003" s="2">
        <v>470</v>
      </c>
    </row>
    <row r="1004" spans="2:13" ht="12.75">
      <c r="B1004" s="288">
        <v>5000</v>
      </c>
      <c r="C1004" s="1" t="s">
        <v>237</v>
      </c>
      <c r="D1004" s="20" t="s">
        <v>91</v>
      </c>
      <c r="E1004" s="1" t="s">
        <v>277</v>
      </c>
      <c r="F1004" s="78" t="s">
        <v>489</v>
      </c>
      <c r="G1004" s="35" t="s">
        <v>449</v>
      </c>
      <c r="H1004" s="7">
        <f t="shared" si="42"/>
        <v>-35000</v>
      </c>
      <c r="I1004" s="30">
        <f t="shared" si="41"/>
        <v>10.638297872340425</v>
      </c>
      <c r="K1004" s="23" t="s">
        <v>84</v>
      </c>
      <c r="L1004">
        <v>24</v>
      </c>
      <c r="M1004" s="2">
        <v>470</v>
      </c>
    </row>
    <row r="1005" spans="1:13" ht="12.75">
      <c r="A1005" s="19"/>
      <c r="B1005" s="289">
        <f>SUM(B1001:B1004)</f>
        <v>35000</v>
      </c>
      <c r="C1005" s="19"/>
      <c r="D1005" s="19"/>
      <c r="E1005" s="19" t="s">
        <v>277</v>
      </c>
      <c r="F1005" s="90"/>
      <c r="G1005" s="26"/>
      <c r="H1005" s="87">
        <v>0</v>
      </c>
      <c r="I1005" s="88">
        <f t="shared" si="41"/>
        <v>74.46808510638297</v>
      </c>
      <c r="J1005" s="89"/>
      <c r="K1005" s="89"/>
      <c r="L1005" s="89"/>
      <c r="M1005" s="2">
        <v>470</v>
      </c>
    </row>
    <row r="1006" spans="2:13" ht="12.75">
      <c r="B1006" s="288"/>
      <c r="F1006" s="78"/>
      <c r="H1006" s="7">
        <f t="shared" si="42"/>
        <v>0</v>
      </c>
      <c r="I1006" s="30">
        <f t="shared" si="41"/>
        <v>0</v>
      </c>
      <c r="M1006" s="2">
        <v>470</v>
      </c>
    </row>
    <row r="1007" spans="2:13" ht="12.75">
      <c r="B1007" s="288"/>
      <c r="F1007" s="78"/>
      <c r="H1007" s="7">
        <f t="shared" si="42"/>
        <v>0</v>
      </c>
      <c r="I1007" s="30">
        <f t="shared" si="41"/>
        <v>0</v>
      </c>
      <c r="M1007" s="2">
        <v>470</v>
      </c>
    </row>
    <row r="1008" spans="2:13" ht="12.75">
      <c r="B1008" s="288"/>
      <c r="F1008" s="78"/>
      <c r="H1008" s="7">
        <f t="shared" si="42"/>
        <v>0</v>
      </c>
      <c r="I1008" s="30">
        <f t="shared" si="41"/>
        <v>0</v>
      </c>
      <c r="M1008" s="2">
        <v>470</v>
      </c>
    </row>
    <row r="1009" spans="2:13" ht="12.75">
      <c r="B1009" s="288"/>
      <c r="F1009" s="78"/>
      <c r="H1009" s="7">
        <f t="shared" si="42"/>
        <v>0</v>
      </c>
      <c r="I1009" s="30">
        <f t="shared" si="41"/>
        <v>0</v>
      </c>
      <c r="M1009" s="2">
        <v>470</v>
      </c>
    </row>
    <row r="1010" spans="1:13" s="89" customFormat="1" ht="12.75">
      <c r="A1010" s="19"/>
      <c r="B1010" s="289">
        <f>+B1015+B1024+B1029+B1033+B1038+B1043</f>
        <v>27400</v>
      </c>
      <c r="C1010" s="83" t="s">
        <v>490</v>
      </c>
      <c r="D1010" s="84" t="s">
        <v>491</v>
      </c>
      <c r="E1010" s="83" t="s">
        <v>464</v>
      </c>
      <c r="F1010" s="85" t="s">
        <v>492</v>
      </c>
      <c r="G1010" s="86" t="s">
        <v>33</v>
      </c>
      <c r="H1010" s="87"/>
      <c r="I1010" s="88">
        <f>+B1010/M1010</f>
        <v>58.297872340425535</v>
      </c>
      <c r="J1010" s="88"/>
      <c r="K1010" s="88"/>
      <c r="M1010" s="2">
        <v>470</v>
      </c>
    </row>
    <row r="1011" spans="2:13" ht="12.75">
      <c r="B1011" s="288"/>
      <c r="F1011" s="78"/>
      <c r="H1011" s="7">
        <f t="shared" si="42"/>
        <v>0</v>
      </c>
      <c r="I1011" s="30">
        <f t="shared" si="41"/>
        <v>0</v>
      </c>
      <c r="M1011" s="2">
        <v>470</v>
      </c>
    </row>
    <row r="1012" spans="2:13" ht="12.75">
      <c r="B1012" s="288">
        <v>3000</v>
      </c>
      <c r="C1012" s="1" t="s">
        <v>0</v>
      </c>
      <c r="D1012" s="1" t="s">
        <v>28</v>
      </c>
      <c r="E1012" s="1" t="s">
        <v>129</v>
      </c>
      <c r="F1012" s="78" t="s">
        <v>493</v>
      </c>
      <c r="G1012" s="35" t="s">
        <v>462</v>
      </c>
      <c r="H1012" s="7">
        <f t="shared" si="42"/>
        <v>-3000</v>
      </c>
      <c r="I1012" s="30">
        <v>6</v>
      </c>
      <c r="K1012" t="s">
        <v>0</v>
      </c>
      <c r="L1012">
        <v>25</v>
      </c>
      <c r="M1012" s="2">
        <v>470</v>
      </c>
    </row>
    <row r="1013" spans="2:13" ht="12.75">
      <c r="B1013" s="288">
        <v>2000</v>
      </c>
      <c r="C1013" s="1" t="s">
        <v>0</v>
      </c>
      <c r="D1013" s="1" t="s">
        <v>28</v>
      </c>
      <c r="E1013" s="1" t="s">
        <v>129</v>
      </c>
      <c r="F1013" s="78" t="s">
        <v>494</v>
      </c>
      <c r="G1013" s="35" t="s">
        <v>183</v>
      </c>
      <c r="H1013" s="7">
        <f t="shared" si="42"/>
        <v>-5000</v>
      </c>
      <c r="I1013" s="30">
        <v>4</v>
      </c>
      <c r="K1013" t="s">
        <v>0</v>
      </c>
      <c r="L1013">
        <v>25</v>
      </c>
      <c r="M1013" s="2">
        <v>470</v>
      </c>
    </row>
    <row r="1014" spans="2:13" ht="12.75">
      <c r="B1014" s="288">
        <v>2000</v>
      </c>
      <c r="C1014" s="1" t="s">
        <v>0</v>
      </c>
      <c r="D1014" s="1" t="s">
        <v>28</v>
      </c>
      <c r="E1014" s="1" t="s">
        <v>129</v>
      </c>
      <c r="F1014" s="78" t="s">
        <v>495</v>
      </c>
      <c r="G1014" s="35" t="s">
        <v>185</v>
      </c>
      <c r="H1014" s="7">
        <f t="shared" si="42"/>
        <v>-7000</v>
      </c>
      <c r="I1014" s="30">
        <v>4</v>
      </c>
      <c r="K1014" t="s">
        <v>0</v>
      </c>
      <c r="L1014">
        <v>25</v>
      </c>
      <c r="M1014" s="2">
        <v>470</v>
      </c>
    </row>
    <row r="1015" spans="1:13" s="89" customFormat="1" ht="12.75">
      <c r="A1015" s="19"/>
      <c r="B1015" s="289">
        <f>SUM(B1012:B1014)</f>
        <v>7000</v>
      </c>
      <c r="C1015" s="19" t="s">
        <v>0</v>
      </c>
      <c r="D1015" s="19"/>
      <c r="E1015" s="19"/>
      <c r="F1015" s="90"/>
      <c r="G1015" s="26"/>
      <c r="H1015" s="87">
        <v>0</v>
      </c>
      <c r="I1015" s="88">
        <f t="shared" si="41"/>
        <v>14.893617021276595</v>
      </c>
      <c r="M1015" s="2">
        <v>470</v>
      </c>
    </row>
    <row r="1016" spans="2:13" ht="12.75">
      <c r="B1016" s="288"/>
      <c r="F1016" s="78"/>
      <c r="H1016" s="7">
        <f t="shared" si="42"/>
        <v>0</v>
      </c>
      <c r="I1016" s="30">
        <f t="shared" si="41"/>
        <v>0</v>
      </c>
      <c r="M1016" s="2">
        <v>470</v>
      </c>
    </row>
    <row r="1017" spans="2:13" ht="12.75">
      <c r="B1017" s="288"/>
      <c r="F1017" s="78"/>
      <c r="H1017" s="7">
        <f t="shared" si="42"/>
        <v>0</v>
      </c>
      <c r="I1017" s="30">
        <f t="shared" si="41"/>
        <v>0</v>
      </c>
      <c r="M1017" s="2">
        <v>470</v>
      </c>
    </row>
    <row r="1018" spans="2:13" ht="12.75">
      <c r="B1018" s="288">
        <v>700</v>
      </c>
      <c r="C1018" s="20" t="s">
        <v>228</v>
      </c>
      <c r="D1018" s="20" t="s">
        <v>17</v>
      </c>
      <c r="E1018" s="1" t="s">
        <v>40</v>
      </c>
      <c r="F1018" s="78" t="s">
        <v>496</v>
      </c>
      <c r="G1018" s="35" t="s">
        <v>183</v>
      </c>
      <c r="H1018" s="7">
        <f t="shared" si="42"/>
        <v>-700</v>
      </c>
      <c r="I1018" s="30">
        <f t="shared" si="41"/>
        <v>1.4893617021276595</v>
      </c>
      <c r="K1018" t="s">
        <v>129</v>
      </c>
      <c r="L1018">
        <v>25</v>
      </c>
      <c r="M1018" s="2">
        <v>470</v>
      </c>
    </row>
    <row r="1019" spans="2:13" ht="12.75">
      <c r="B1019" s="288">
        <v>1000</v>
      </c>
      <c r="C1019" s="1" t="s">
        <v>497</v>
      </c>
      <c r="D1019" s="20" t="s">
        <v>17</v>
      </c>
      <c r="E1019" s="1" t="s">
        <v>40</v>
      </c>
      <c r="F1019" s="78" t="s">
        <v>496</v>
      </c>
      <c r="G1019" s="35" t="s">
        <v>183</v>
      </c>
      <c r="H1019" s="7">
        <f t="shared" si="42"/>
        <v>-1700</v>
      </c>
      <c r="I1019" s="30">
        <f t="shared" si="41"/>
        <v>2.127659574468085</v>
      </c>
      <c r="K1019" t="s">
        <v>129</v>
      </c>
      <c r="L1019">
        <v>25</v>
      </c>
      <c r="M1019" s="2">
        <v>470</v>
      </c>
    </row>
    <row r="1020" spans="2:13" ht="12.75">
      <c r="B1020" s="288">
        <v>2000</v>
      </c>
      <c r="C1020" s="1" t="s">
        <v>498</v>
      </c>
      <c r="D1020" s="20" t="s">
        <v>17</v>
      </c>
      <c r="E1020" s="1" t="s">
        <v>40</v>
      </c>
      <c r="F1020" s="78" t="s">
        <v>496</v>
      </c>
      <c r="G1020" s="35" t="s">
        <v>183</v>
      </c>
      <c r="H1020" s="7">
        <f t="shared" si="42"/>
        <v>-3700</v>
      </c>
      <c r="I1020" s="30">
        <f t="shared" si="41"/>
        <v>4.25531914893617</v>
      </c>
      <c r="K1020" t="s">
        <v>129</v>
      </c>
      <c r="L1020">
        <v>25</v>
      </c>
      <c r="M1020" s="2">
        <v>470</v>
      </c>
    </row>
    <row r="1021" spans="2:13" ht="12.75">
      <c r="B1021" s="288">
        <v>2000</v>
      </c>
      <c r="C1021" s="1" t="s">
        <v>499</v>
      </c>
      <c r="D1021" s="20" t="s">
        <v>17</v>
      </c>
      <c r="E1021" s="1" t="s">
        <v>40</v>
      </c>
      <c r="F1021" s="78" t="s">
        <v>496</v>
      </c>
      <c r="G1021" s="35" t="s">
        <v>185</v>
      </c>
      <c r="H1021" s="7">
        <f t="shared" si="42"/>
        <v>-5700</v>
      </c>
      <c r="I1021" s="30">
        <f t="shared" si="41"/>
        <v>4.25531914893617</v>
      </c>
      <c r="K1021" t="s">
        <v>129</v>
      </c>
      <c r="L1021">
        <v>25</v>
      </c>
      <c r="M1021" s="2">
        <v>470</v>
      </c>
    </row>
    <row r="1022" spans="2:13" ht="12.75">
      <c r="B1022" s="288">
        <v>1000</v>
      </c>
      <c r="C1022" s="1" t="s">
        <v>500</v>
      </c>
      <c r="D1022" s="20" t="s">
        <v>17</v>
      </c>
      <c r="E1022" s="1" t="s">
        <v>40</v>
      </c>
      <c r="F1022" s="78" t="s">
        <v>496</v>
      </c>
      <c r="G1022" s="35" t="s">
        <v>185</v>
      </c>
      <c r="H1022" s="7">
        <f t="shared" si="42"/>
        <v>-6700</v>
      </c>
      <c r="I1022" s="30">
        <f t="shared" si="41"/>
        <v>2.127659574468085</v>
      </c>
      <c r="K1022" t="s">
        <v>129</v>
      </c>
      <c r="L1022">
        <v>25</v>
      </c>
      <c r="M1022" s="2">
        <v>470</v>
      </c>
    </row>
    <row r="1023" spans="2:13" ht="12.75">
      <c r="B1023" s="288">
        <v>700</v>
      </c>
      <c r="C1023" s="1" t="s">
        <v>230</v>
      </c>
      <c r="D1023" s="20" t="s">
        <v>17</v>
      </c>
      <c r="E1023" s="1" t="s">
        <v>40</v>
      </c>
      <c r="F1023" s="78" t="s">
        <v>496</v>
      </c>
      <c r="G1023" s="35" t="s">
        <v>185</v>
      </c>
      <c r="H1023" s="7">
        <f t="shared" si="42"/>
        <v>-7400</v>
      </c>
      <c r="I1023" s="30">
        <f t="shared" si="41"/>
        <v>1.4893617021276595</v>
      </c>
      <c r="K1023" t="s">
        <v>129</v>
      </c>
      <c r="L1023">
        <v>25</v>
      </c>
      <c r="M1023" s="2">
        <v>470</v>
      </c>
    </row>
    <row r="1024" spans="1:13" s="89" customFormat="1" ht="12.75">
      <c r="A1024" s="19"/>
      <c r="B1024" s="289">
        <f>SUM(B1018:B1023)</f>
        <v>7400</v>
      </c>
      <c r="C1024" s="19" t="s">
        <v>46</v>
      </c>
      <c r="D1024" s="19"/>
      <c r="E1024" s="19"/>
      <c r="F1024" s="90"/>
      <c r="G1024" s="26"/>
      <c r="H1024" s="87">
        <v>0</v>
      </c>
      <c r="I1024" s="88">
        <f t="shared" si="41"/>
        <v>15.74468085106383</v>
      </c>
      <c r="M1024" s="2">
        <v>470</v>
      </c>
    </row>
    <row r="1025" spans="2:13" ht="12.75">
      <c r="B1025" s="288"/>
      <c r="F1025" s="78"/>
      <c r="H1025" s="7">
        <f t="shared" si="42"/>
        <v>0</v>
      </c>
      <c r="I1025" s="30">
        <f t="shared" si="41"/>
        <v>0</v>
      </c>
      <c r="M1025" s="2">
        <v>470</v>
      </c>
    </row>
    <row r="1026" spans="2:13" ht="12.75">
      <c r="B1026" s="288"/>
      <c r="F1026" s="78"/>
      <c r="H1026" s="7">
        <f t="shared" si="42"/>
        <v>0</v>
      </c>
      <c r="I1026" s="30">
        <f t="shared" si="41"/>
        <v>0</v>
      </c>
      <c r="M1026" s="2">
        <v>470</v>
      </c>
    </row>
    <row r="1027" spans="2:13" ht="12.75">
      <c r="B1027" s="288">
        <v>1500</v>
      </c>
      <c r="C1027" s="1" t="s">
        <v>47</v>
      </c>
      <c r="D1027" s="20" t="s">
        <v>17</v>
      </c>
      <c r="E1027" s="1" t="s">
        <v>48</v>
      </c>
      <c r="F1027" s="78" t="s">
        <v>496</v>
      </c>
      <c r="G1027" s="35" t="s">
        <v>183</v>
      </c>
      <c r="H1027" s="7">
        <f t="shared" si="42"/>
        <v>-1500</v>
      </c>
      <c r="I1027" s="30">
        <v>3</v>
      </c>
      <c r="K1027" t="s">
        <v>129</v>
      </c>
      <c r="L1027">
        <v>25</v>
      </c>
      <c r="M1027" s="2">
        <v>470</v>
      </c>
    </row>
    <row r="1028" spans="2:13" ht="12.75">
      <c r="B1028" s="288">
        <v>1500</v>
      </c>
      <c r="C1028" s="1" t="s">
        <v>47</v>
      </c>
      <c r="D1028" s="20" t="s">
        <v>17</v>
      </c>
      <c r="E1028" s="1" t="s">
        <v>48</v>
      </c>
      <c r="F1028" s="78" t="s">
        <v>496</v>
      </c>
      <c r="G1028" s="35" t="s">
        <v>185</v>
      </c>
      <c r="H1028" s="7">
        <f t="shared" si="42"/>
        <v>-3000</v>
      </c>
      <c r="I1028" s="30">
        <v>3</v>
      </c>
      <c r="K1028" t="s">
        <v>129</v>
      </c>
      <c r="L1028">
        <v>25</v>
      </c>
      <c r="M1028" s="2">
        <v>470</v>
      </c>
    </row>
    <row r="1029" spans="1:13" s="89" customFormat="1" ht="12.75">
      <c r="A1029" s="19"/>
      <c r="B1029" s="289">
        <f>SUM(B1027:B1028)</f>
        <v>3000</v>
      </c>
      <c r="C1029" s="19"/>
      <c r="D1029" s="19"/>
      <c r="E1029" s="19" t="s">
        <v>98</v>
      </c>
      <c r="F1029" s="90"/>
      <c r="G1029" s="26"/>
      <c r="H1029" s="87">
        <v>0</v>
      </c>
      <c r="I1029" s="88">
        <f t="shared" si="41"/>
        <v>6.382978723404255</v>
      </c>
      <c r="M1029" s="2">
        <v>470</v>
      </c>
    </row>
    <row r="1030" spans="2:13" ht="12.75">
      <c r="B1030" s="288"/>
      <c r="F1030" s="78"/>
      <c r="H1030" s="7">
        <f t="shared" si="42"/>
        <v>0</v>
      </c>
      <c r="I1030" s="30">
        <f t="shared" si="41"/>
        <v>0</v>
      </c>
      <c r="M1030" s="2">
        <v>470</v>
      </c>
    </row>
    <row r="1031" spans="2:13" ht="12.75">
      <c r="B1031" s="288"/>
      <c r="F1031" s="78"/>
      <c r="H1031" s="7">
        <f t="shared" si="42"/>
        <v>0</v>
      </c>
      <c r="I1031" s="30">
        <f t="shared" si="41"/>
        <v>0</v>
      </c>
      <c r="M1031" s="2">
        <v>470</v>
      </c>
    </row>
    <row r="1032" spans="2:13" ht="12.75">
      <c r="B1032" s="288">
        <v>5000</v>
      </c>
      <c r="C1032" s="1" t="s">
        <v>49</v>
      </c>
      <c r="D1032" s="20" t="s">
        <v>17</v>
      </c>
      <c r="E1032" s="1" t="s">
        <v>40</v>
      </c>
      <c r="F1032" s="78" t="s">
        <v>501</v>
      </c>
      <c r="G1032" s="35" t="s">
        <v>183</v>
      </c>
      <c r="H1032" s="7">
        <f t="shared" si="42"/>
        <v>-5000</v>
      </c>
      <c r="I1032" s="30">
        <f t="shared" si="41"/>
        <v>10.638297872340425</v>
      </c>
      <c r="K1032" t="s">
        <v>129</v>
      </c>
      <c r="L1032">
        <v>25</v>
      </c>
      <c r="M1032" s="2">
        <v>470</v>
      </c>
    </row>
    <row r="1033" spans="1:13" s="89" customFormat="1" ht="12.75">
      <c r="A1033" s="19"/>
      <c r="B1033" s="289">
        <f>SUM(B1032)</f>
        <v>5000</v>
      </c>
      <c r="C1033" s="19" t="s">
        <v>49</v>
      </c>
      <c r="D1033" s="19"/>
      <c r="E1033" s="19"/>
      <c r="F1033" s="90"/>
      <c r="G1033" s="26"/>
      <c r="H1033" s="87">
        <v>0</v>
      </c>
      <c r="I1033" s="88">
        <f t="shared" si="41"/>
        <v>10.638297872340425</v>
      </c>
      <c r="M1033" s="2">
        <v>470</v>
      </c>
    </row>
    <row r="1034" spans="2:13" ht="12.75">
      <c r="B1034" s="288"/>
      <c r="F1034" s="78"/>
      <c r="H1034" s="7">
        <f t="shared" si="42"/>
        <v>0</v>
      </c>
      <c r="I1034" s="30">
        <f t="shared" si="41"/>
        <v>0</v>
      </c>
      <c r="M1034" s="2">
        <v>470</v>
      </c>
    </row>
    <row r="1035" spans="2:13" ht="12.75">
      <c r="B1035" s="288"/>
      <c r="F1035" s="78"/>
      <c r="H1035" s="7">
        <f t="shared" si="42"/>
        <v>0</v>
      </c>
      <c r="I1035" s="30">
        <f t="shared" si="41"/>
        <v>0</v>
      </c>
      <c r="M1035" s="2">
        <v>470</v>
      </c>
    </row>
    <row r="1036" spans="2:13" ht="12.75">
      <c r="B1036" s="288">
        <v>2000</v>
      </c>
      <c r="C1036" s="1" t="s">
        <v>51</v>
      </c>
      <c r="D1036" s="20" t="s">
        <v>17</v>
      </c>
      <c r="E1036" s="1" t="s">
        <v>40</v>
      </c>
      <c r="F1036" s="78" t="s">
        <v>496</v>
      </c>
      <c r="G1036" s="35" t="s">
        <v>183</v>
      </c>
      <c r="H1036" s="7">
        <f t="shared" si="42"/>
        <v>-2000</v>
      </c>
      <c r="I1036" s="30">
        <v>4</v>
      </c>
      <c r="K1036" t="s">
        <v>129</v>
      </c>
      <c r="L1036">
        <v>25</v>
      </c>
      <c r="M1036" s="2">
        <v>470</v>
      </c>
    </row>
    <row r="1037" spans="2:13" ht="12.75">
      <c r="B1037" s="288">
        <v>2000</v>
      </c>
      <c r="C1037" s="1" t="s">
        <v>51</v>
      </c>
      <c r="D1037" s="20" t="s">
        <v>17</v>
      </c>
      <c r="E1037" s="1" t="s">
        <v>40</v>
      </c>
      <c r="F1037" s="78" t="s">
        <v>496</v>
      </c>
      <c r="G1037" s="35" t="s">
        <v>185</v>
      </c>
      <c r="H1037" s="7">
        <f t="shared" si="42"/>
        <v>-4000</v>
      </c>
      <c r="I1037" s="30">
        <v>4</v>
      </c>
      <c r="K1037" t="s">
        <v>129</v>
      </c>
      <c r="L1037">
        <v>25</v>
      </c>
      <c r="M1037" s="2">
        <v>470</v>
      </c>
    </row>
    <row r="1038" spans="1:13" s="89" customFormat="1" ht="12.75">
      <c r="A1038" s="19"/>
      <c r="B1038" s="289">
        <f>SUM(B1036:B1037)</f>
        <v>4000</v>
      </c>
      <c r="C1038" s="19" t="s">
        <v>51</v>
      </c>
      <c r="D1038" s="19"/>
      <c r="E1038" s="19"/>
      <c r="F1038" s="90"/>
      <c r="G1038" s="26"/>
      <c r="H1038" s="87">
        <v>0</v>
      </c>
      <c r="I1038" s="88">
        <f t="shared" si="41"/>
        <v>8.51063829787234</v>
      </c>
      <c r="M1038" s="2">
        <v>470</v>
      </c>
    </row>
    <row r="1039" spans="2:13" ht="12.75">
      <c r="B1039" s="288"/>
      <c r="F1039" s="78"/>
      <c r="H1039" s="7">
        <f t="shared" si="42"/>
        <v>0</v>
      </c>
      <c r="I1039" s="30">
        <f t="shared" si="41"/>
        <v>0</v>
      </c>
      <c r="M1039" s="2">
        <v>470</v>
      </c>
    </row>
    <row r="1040" spans="2:13" ht="12.75">
      <c r="B1040" s="288"/>
      <c r="F1040" s="78"/>
      <c r="H1040" s="7">
        <f t="shared" si="42"/>
        <v>0</v>
      </c>
      <c r="I1040" s="30">
        <f t="shared" si="41"/>
        <v>0</v>
      </c>
      <c r="M1040" s="2">
        <v>470</v>
      </c>
    </row>
    <row r="1041" spans="2:13" ht="12.75">
      <c r="B1041" s="288">
        <v>500</v>
      </c>
      <c r="C1041" s="1" t="s">
        <v>52</v>
      </c>
      <c r="D1041" s="20" t="s">
        <v>17</v>
      </c>
      <c r="E1041" s="1" t="s">
        <v>53</v>
      </c>
      <c r="F1041" s="78" t="s">
        <v>496</v>
      </c>
      <c r="G1041" s="35" t="s">
        <v>183</v>
      </c>
      <c r="H1041" s="7">
        <f t="shared" si="42"/>
        <v>-500</v>
      </c>
      <c r="I1041" s="30">
        <v>1</v>
      </c>
      <c r="K1041" t="s">
        <v>129</v>
      </c>
      <c r="L1041">
        <v>25</v>
      </c>
      <c r="M1041" s="2">
        <v>470</v>
      </c>
    </row>
    <row r="1042" spans="1:13" ht="12.75">
      <c r="A1042" s="20"/>
      <c r="B1042" s="292">
        <v>500</v>
      </c>
      <c r="C1042" s="20" t="s">
        <v>52</v>
      </c>
      <c r="D1042" s="20" t="s">
        <v>17</v>
      </c>
      <c r="E1042" s="20" t="s">
        <v>53</v>
      </c>
      <c r="F1042" s="93" t="s">
        <v>496</v>
      </c>
      <c r="G1042" s="39" t="s">
        <v>185</v>
      </c>
      <c r="H1042" s="7">
        <f t="shared" si="42"/>
        <v>-1000</v>
      </c>
      <c r="I1042" s="92">
        <v>1</v>
      </c>
      <c r="J1042" s="23"/>
      <c r="K1042" s="23" t="s">
        <v>129</v>
      </c>
      <c r="L1042" s="23">
        <v>25</v>
      </c>
      <c r="M1042" s="2">
        <v>470</v>
      </c>
    </row>
    <row r="1043" spans="1:13" s="89" customFormat="1" ht="12.75">
      <c r="A1043" s="19"/>
      <c r="B1043" s="289">
        <f>SUM(B1041:B1042)</f>
        <v>1000</v>
      </c>
      <c r="C1043" s="19"/>
      <c r="D1043" s="19"/>
      <c r="E1043" s="19" t="s">
        <v>53</v>
      </c>
      <c r="F1043" s="90"/>
      <c r="G1043" s="26"/>
      <c r="H1043" s="87">
        <v>0</v>
      </c>
      <c r="I1043" s="88">
        <f t="shared" si="41"/>
        <v>2.127659574468085</v>
      </c>
      <c r="M1043" s="2">
        <v>470</v>
      </c>
    </row>
    <row r="1044" spans="2:13" ht="12.75">
      <c r="B1044" s="288"/>
      <c r="F1044" s="78"/>
      <c r="H1044" s="7">
        <f t="shared" si="42"/>
        <v>0</v>
      </c>
      <c r="I1044" s="30">
        <f t="shared" si="41"/>
        <v>0</v>
      </c>
      <c r="M1044" s="2">
        <v>470</v>
      </c>
    </row>
    <row r="1045" spans="2:13" ht="12.75">
      <c r="B1045" s="288"/>
      <c r="F1045" s="78"/>
      <c r="H1045" s="7">
        <f t="shared" si="42"/>
        <v>0</v>
      </c>
      <c r="I1045" s="30">
        <f t="shared" si="41"/>
        <v>0</v>
      </c>
      <c r="M1045" s="2">
        <v>470</v>
      </c>
    </row>
    <row r="1046" spans="2:13" ht="12.75">
      <c r="B1046" s="288"/>
      <c r="F1046" s="78"/>
      <c r="H1046" s="7">
        <f t="shared" si="42"/>
        <v>0</v>
      </c>
      <c r="I1046" s="30">
        <f t="shared" si="41"/>
        <v>0</v>
      </c>
      <c r="M1046" s="2">
        <v>470</v>
      </c>
    </row>
    <row r="1047" spans="2:13" ht="12.75">
      <c r="B1047" s="288"/>
      <c r="F1047" s="78"/>
      <c r="H1047" s="7">
        <f t="shared" si="42"/>
        <v>0</v>
      </c>
      <c r="I1047" s="30">
        <f t="shared" si="41"/>
        <v>0</v>
      </c>
      <c r="M1047" s="2">
        <v>470</v>
      </c>
    </row>
    <row r="1048" spans="1:13" s="89" customFormat="1" ht="12.75">
      <c r="A1048" s="19"/>
      <c r="B1048" s="289">
        <f>+B1051+B1058</f>
        <v>7000</v>
      </c>
      <c r="C1048" s="83" t="s">
        <v>502</v>
      </c>
      <c r="D1048" s="84" t="s">
        <v>503</v>
      </c>
      <c r="E1048" s="83" t="s">
        <v>59</v>
      </c>
      <c r="F1048" s="85" t="s">
        <v>152</v>
      </c>
      <c r="G1048" s="86" t="s">
        <v>83</v>
      </c>
      <c r="H1048" s="87"/>
      <c r="I1048" s="88">
        <f aca="true" t="shared" si="43" ref="I1048:I1053">+B1048/M1048</f>
        <v>14.893617021276595</v>
      </c>
      <c r="J1048" s="88"/>
      <c r="K1048" s="88"/>
      <c r="M1048" s="2">
        <v>470</v>
      </c>
    </row>
    <row r="1049" spans="2:13" ht="12.75">
      <c r="B1049" s="288"/>
      <c r="F1049" s="78"/>
      <c r="H1049" s="7">
        <f t="shared" si="42"/>
        <v>0</v>
      </c>
      <c r="I1049" s="30">
        <f t="shared" si="43"/>
        <v>0</v>
      </c>
      <c r="M1049" s="2">
        <v>470</v>
      </c>
    </row>
    <row r="1050" spans="2:13" ht="12.75">
      <c r="B1050" s="288">
        <v>2500</v>
      </c>
      <c r="C1050" s="1" t="s">
        <v>0</v>
      </c>
      <c r="D1050" s="1" t="s">
        <v>28</v>
      </c>
      <c r="E1050" s="1" t="s">
        <v>109</v>
      </c>
      <c r="F1050" s="78" t="s">
        <v>504</v>
      </c>
      <c r="G1050" s="35" t="s">
        <v>181</v>
      </c>
      <c r="H1050" s="7">
        <f t="shared" si="42"/>
        <v>-2500</v>
      </c>
      <c r="I1050" s="30">
        <f t="shared" si="43"/>
        <v>5.319148936170213</v>
      </c>
      <c r="K1050" t="s">
        <v>0</v>
      </c>
      <c r="L1050">
        <v>26</v>
      </c>
      <c r="M1050" s="2">
        <v>470</v>
      </c>
    </row>
    <row r="1051" spans="1:13" s="89" customFormat="1" ht="12.75">
      <c r="A1051" s="19"/>
      <c r="B1051" s="289">
        <f>SUM(B1050)</f>
        <v>2500</v>
      </c>
      <c r="C1051" s="19" t="s">
        <v>0</v>
      </c>
      <c r="D1051" s="19"/>
      <c r="E1051" s="19"/>
      <c r="F1051" s="90"/>
      <c r="G1051" s="26"/>
      <c r="H1051" s="87">
        <v>0</v>
      </c>
      <c r="I1051" s="88">
        <f t="shared" si="43"/>
        <v>5.319148936170213</v>
      </c>
      <c r="M1051" s="2">
        <v>470</v>
      </c>
    </row>
    <row r="1052" spans="2:13" ht="12.75">
      <c r="B1052" s="288"/>
      <c r="F1052" s="78"/>
      <c r="H1052" s="7">
        <f t="shared" si="42"/>
        <v>0</v>
      </c>
      <c r="I1052" s="30">
        <f t="shared" si="43"/>
        <v>0</v>
      </c>
      <c r="M1052" s="2">
        <v>470</v>
      </c>
    </row>
    <row r="1053" spans="2:13" ht="12.75">
      <c r="B1053" s="288"/>
      <c r="F1053" s="78"/>
      <c r="H1053" s="7">
        <f t="shared" si="42"/>
        <v>0</v>
      </c>
      <c r="I1053" s="30">
        <f t="shared" si="43"/>
        <v>0</v>
      </c>
      <c r="M1053" s="2">
        <v>470</v>
      </c>
    </row>
    <row r="1054" spans="2:13" ht="12.75">
      <c r="B1054" s="288">
        <v>800</v>
      </c>
      <c r="C1054" s="1" t="s">
        <v>47</v>
      </c>
      <c r="D1054" s="20" t="s">
        <v>17</v>
      </c>
      <c r="E1054" s="1" t="s">
        <v>48</v>
      </c>
      <c r="F1054" s="78" t="s">
        <v>505</v>
      </c>
      <c r="G1054" s="35" t="s">
        <v>179</v>
      </c>
      <c r="H1054" s="7">
        <f t="shared" si="42"/>
        <v>-800</v>
      </c>
      <c r="I1054" s="30">
        <v>1.6</v>
      </c>
      <c r="K1054" t="s">
        <v>109</v>
      </c>
      <c r="L1054">
        <v>26</v>
      </c>
      <c r="M1054" s="2">
        <v>470</v>
      </c>
    </row>
    <row r="1055" spans="2:13" ht="12.75">
      <c r="B1055" s="288">
        <v>1000</v>
      </c>
      <c r="C1055" s="1" t="s">
        <v>47</v>
      </c>
      <c r="D1055" s="20" t="s">
        <v>17</v>
      </c>
      <c r="E1055" s="1" t="s">
        <v>48</v>
      </c>
      <c r="F1055" s="78" t="s">
        <v>505</v>
      </c>
      <c r="G1055" s="35" t="s">
        <v>181</v>
      </c>
      <c r="H1055" s="7">
        <f t="shared" si="42"/>
        <v>-1800</v>
      </c>
      <c r="I1055" s="30">
        <v>2</v>
      </c>
      <c r="K1055" t="s">
        <v>109</v>
      </c>
      <c r="L1055">
        <v>26</v>
      </c>
      <c r="M1055" s="2">
        <v>470</v>
      </c>
    </row>
    <row r="1056" spans="2:13" ht="12.75">
      <c r="B1056" s="288">
        <v>1500</v>
      </c>
      <c r="C1056" s="1" t="s">
        <v>47</v>
      </c>
      <c r="D1056" s="20" t="s">
        <v>17</v>
      </c>
      <c r="E1056" s="1" t="s">
        <v>48</v>
      </c>
      <c r="F1056" s="78" t="s">
        <v>505</v>
      </c>
      <c r="G1056" s="35" t="s">
        <v>183</v>
      </c>
      <c r="H1056" s="7">
        <f t="shared" si="42"/>
        <v>-3300</v>
      </c>
      <c r="I1056" s="30">
        <v>3</v>
      </c>
      <c r="K1056" t="s">
        <v>109</v>
      </c>
      <c r="L1056">
        <v>26</v>
      </c>
      <c r="M1056" s="2">
        <v>470</v>
      </c>
    </row>
    <row r="1057" spans="2:13" ht="12.75">
      <c r="B1057" s="288">
        <v>1200</v>
      </c>
      <c r="C1057" s="1" t="s">
        <v>47</v>
      </c>
      <c r="D1057" s="20" t="s">
        <v>17</v>
      </c>
      <c r="E1057" s="1" t="s">
        <v>48</v>
      </c>
      <c r="F1057" s="78" t="s">
        <v>505</v>
      </c>
      <c r="G1057" s="35" t="s">
        <v>185</v>
      </c>
      <c r="H1057" s="7">
        <f t="shared" si="42"/>
        <v>-4500</v>
      </c>
      <c r="I1057" s="30">
        <v>2.4</v>
      </c>
      <c r="K1057" t="s">
        <v>109</v>
      </c>
      <c r="L1057">
        <v>26</v>
      </c>
      <c r="M1057" s="2">
        <v>470</v>
      </c>
    </row>
    <row r="1058" spans="1:13" s="89" customFormat="1" ht="12.75">
      <c r="A1058" s="19"/>
      <c r="B1058" s="289">
        <f>SUM(B1054:B1057)</f>
        <v>4500</v>
      </c>
      <c r="C1058" s="19"/>
      <c r="D1058" s="19"/>
      <c r="E1058" s="19" t="s">
        <v>48</v>
      </c>
      <c r="F1058" s="90"/>
      <c r="G1058" s="26"/>
      <c r="H1058" s="87">
        <v>0</v>
      </c>
      <c r="I1058" s="88">
        <f>+B1058/M1058</f>
        <v>9.574468085106384</v>
      </c>
      <c r="M1058" s="2">
        <v>470</v>
      </c>
    </row>
    <row r="1059" spans="2:13" ht="12.75">
      <c r="B1059" s="276"/>
      <c r="D1059" s="20"/>
      <c r="F1059" s="78"/>
      <c r="G1059" s="40"/>
      <c r="H1059" s="7">
        <f aca="true" t="shared" si="44" ref="H1059:H1098">H1058-B1059</f>
        <v>0</v>
      </c>
      <c r="I1059" s="30">
        <f aca="true" t="shared" si="45" ref="I1059:I1116">+B1059/M1059</f>
        <v>0</v>
      </c>
      <c r="M1059" s="2">
        <v>470</v>
      </c>
    </row>
    <row r="1060" spans="2:13" ht="12.75">
      <c r="B1060" s="276"/>
      <c r="D1060" s="20"/>
      <c r="F1060" s="78"/>
      <c r="G1060" s="40"/>
      <c r="H1060" s="7">
        <f>H1059-B1060</f>
        <v>0</v>
      </c>
      <c r="I1060" s="30">
        <f>+B1060/M1060</f>
        <v>0</v>
      </c>
      <c r="M1060" s="2">
        <v>470</v>
      </c>
    </row>
    <row r="1061" spans="2:13" ht="12.75">
      <c r="B1061" s="276"/>
      <c r="D1061" s="20"/>
      <c r="F1061" s="78"/>
      <c r="G1061" s="40"/>
      <c r="H1061" s="7">
        <f>H1060-B1061</f>
        <v>0</v>
      </c>
      <c r="I1061" s="30">
        <f>+B1061/M1061</f>
        <v>0</v>
      </c>
      <c r="M1061" s="2">
        <v>470</v>
      </c>
    </row>
    <row r="1062" spans="2:13" ht="12.75">
      <c r="B1062" s="276"/>
      <c r="C1062" s="42"/>
      <c r="D1062" s="20"/>
      <c r="E1062" s="42"/>
      <c r="F1062" s="78"/>
      <c r="G1062" s="40"/>
      <c r="H1062" s="7">
        <f>H1059-B1062</f>
        <v>0</v>
      </c>
      <c r="I1062" s="30">
        <f t="shared" si="45"/>
        <v>0</v>
      </c>
      <c r="M1062" s="2">
        <v>470</v>
      </c>
    </row>
    <row r="1063" spans="1:13" s="89" customFormat="1" ht="12.75">
      <c r="A1063" s="19"/>
      <c r="B1063" s="289">
        <f>+B1068+B1075+B1080+B1084+B1089+B1093</f>
        <v>27500</v>
      </c>
      <c r="C1063" s="83" t="s">
        <v>506</v>
      </c>
      <c r="D1063" s="84" t="s">
        <v>491</v>
      </c>
      <c r="E1063" s="83" t="s">
        <v>31</v>
      </c>
      <c r="F1063" s="85" t="s">
        <v>507</v>
      </c>
      <c r="G1063" s="86" t="s">
        <v>61</v>
      </c>
      <c r="H1063" s="87"/>
      <c r="I1063" s="88">
        <f>+B1063/M1063</f>
        <v>58.51063829787234</v>
      </c>
      <c r="J1063" s="88"/>
      <c r="K1063" s="88"/>
      <c r="M1063" s="2">
        <v>470</v>
      </c>
    </row>
    <row r="1064" spans="2:13" ht="12.75">
      <c r="B1064" s="292"/>
      <c r="C1064" s="20"/>
      <c r="D1064" s="20"/>
      <c r="E1064" s="20"/>
      <c r="F1064" s="78"/>
      <c r="G1064" s="39"/>
      <c r="H1064" s="7">
        <f t="shared" si="44"/>
        <v>0</v>
      </c>
      <c r="I1064" s="30">
        <f t="shared" si="45"/>
        <v>0</v>
      </c>
      <c r="M1064" s="2">
        <v>470</v>
      </c>
    </row>
    <row r="1065" spans="2:13" ht="12.75">
      <c r="B1065" s="288">
        <v>2500</v>
      </c>
      <c r="C1065" s="1" t="s">
        <v>0</v>
      </c>
      <c r="D1065" s="1" t="s">
        <v>28</v>
      </c>
      <c r="E1065" s="1" t="s">
        <v>62</v>
      </c>
      <c r="F1065" s="78" t="s">
        <v>508</v>
      </c>
      <c r="G1065" s="35" t="s">
        <v>462</v>
      </c>
      <c r="H1065" s="7">
        <f t="shared" si="44"/>
        <v>-2500</v>
      </c>
      <c r="I1065" s="30">
        <v>5</v>
      </c>
      <c r="K1065" t="s">
        <v>0</v>
      </c>
      <c r="L1065">
        <v>27</v>
      </c>
      <c r="M1065" s="2">
        <v>470</v>
      </c>
    </row>
    <row r="1066" spans="2:13" ht="12.75">
      <c r="B1066" s="288">
        <v>2500</v>
      </c>
      <c r="C1066" s="1" t="s">
        <v>0</v>
      </c>
      <c r="D1066" s="1" t="s">
        <v>28</v>
      </c>
      <c r="E1066" s="1" t="s">
        <v>62</v>
      </c>
      <c r="F1066" s="78" t="s">
        <v>509</v>
      </c>
      <c r="G1066" s="35" t="s">
        <v>183</v>
      </c>
      <c r="H1066" s="7">
        <f t="shared" si="44"/>
        <v>-5000</v>
      </c>
      <c r="I1066" s="30">
        <v>5</v>
      </c>
      <c r="K1066" t="s">
        <v>0</v>
      </c>
      <c r="L1066">
        <v>27</v>
      </c>
      <c r="M1066" s="2">
        <v>470</v>
      </c>
    </row>
    <row r="1067" spans="2:14" ht="12.75">
      <c r="B1067" s="288">
        <v>2500</v>
      </c>
      <c r="C1067" s="1" t="s">
        <v>0</v>
      </c>
      <c r="D1067" s="1" t="s">
        <v>28</v>
      </c>
      <c r="E1067" s="1" t="s">
        <v>62</v>
      </c>
      <c r="F1067" s="78" t="s">
        <v>510</v>
      </c>
      <c r="G1067" s="35" t="s">
        <v>185</v>
      </c>
      <c r="H1067" s="7">
        <f t="shared" si="44"/>
        <v>-7500</v>
      </c>
      <c r="I1067" s="30">
        <v>5</v>
      </c>
      <c r="K1067" t="s">
        <v>0</v>
      </c>
      <c r="L1067">
        <v>27</v>
      </c>
      <c r="M1067" s="2">
        <v>470</v>
      </c>
      <c r="N1067" s="48"/>
    </row>
    <row r="1068" spans="1:13" s="89" customFormat="1" ht="12.75">
      <c r="A1068" s="19"/>
      <c r="B1068" s="289">
        <f>SUM(B1065:B1067)</f>
        <v>7500</v>
      </c>
      <c r="C1068" s="19" t="s">
        <v>0</v>
      </c>
      <c r="D1068" s="19"/>
      <c r="E1068" s="19"/>
      <c r="F1068" s="90"/>
      <c r="G1068" s="26"/>
      <c r="H1068" s="87">
        <v>0</v>
      </c>
      <c r="I1068" s="88">
        <f t="shared" si="45"/>
        <v>15.957446808510639</v>
      </c>
      <c r="M1068" s="2">
        <v>470</v>
      </c>
    </row>
    <row r="1069" spans="2:13" ht="12.75">
      <c r="B1069" s="318"/>
      <c r="C1069" s="47"/>
      <c r="D1069" s="20"/>
      <c r="E1069" s="47"/>
      <c r="F1069" s="78"/>
      <c r="H1069" s="7">
        <f t="shared" si="44"/>
        <v>0</v>
      </c>
      <c r="I1069" s="30">
        <f t="shared" si="45"/>
        <v>0</v>
      </c>
      <c r="J1069" s="46"/>
      <c r="K1069" s="46"/>
      <c r="L1069" s="46"/>
      <c r="M1069" s="2">
        <v>470</v>
      </c>
    </row>
    <row r="1070" spans="2:13" ht="12.75">
      <c r="B1070" s="288"/>
      <c r="D1070" s="20"/>
      <c r="F1070" s="78"/>
      <c r="H1070" s="7">
        <f t="shared" si="44"/>
        <v>0</v>
      </c>
      <c r="I1070" s="30">
        <f t="shared" si="45"/>
        <v>0</v>
      </c>
      <c r="M1070" s="2">
        <v>470</v>
      </c>
    </row>
    <row r="1071" spans="2:13" ht="12.75">
      <c r="B1071" s="288">
        <v>3000</v>
      </c>
      <c r="C1071" s="1" t="s">
        <v>511</v>
      </c>
      <c r="D1071" s="1" t="s">
        <v>17</v>
      </c>
      <c r="E1071" s="1" t="s">
        <v>40</v>
      </c>
      <c r="F1071" s="78" t="s">
        <v>512</v>
      </c>
      <c r="G1071" s="35" t="s">
        <v>183</v>
      </c>
      <c r="H1071" s="7">
        <f t="shared" si="44"/>
        <v>-3000</v>
      </c>
      <c r="I1071" s="30">
        <f t="shared" si="45"/>
        <v>6.382978723404255</v>
      </c>
      <c r="K1071" t="s">
        <v>62</v>
      </c>
      <c r="L1071">
        <v>27</v>
      </c>
      <c r="M1071" s="2">
        <v>470</v>
      </c>
    </row>
    <row r="1072" spans="2:13" ht="12.75">
      <c r="B1072" s="288">
        <v>500</v>
      </c>
      <c r="C1072" s="1" t="s">
        <v>513</v>
      </c>
      <c r="D1072" s="1" t="s">
        <v>17</v>
      </c>
      <c r="E1072" s="1" t="s">
        <v>40</v>
      </c>
      <c r="F1072" s="78" t="s">
        <v>514</v>
      </c>
      <c r="G1072" s="35" t="s">
        <v>183</v>
      </c>
      <c r="H1072" s="7">
        <f t="shared" si="44"/>
        <v>-3500</v>
      </c>
      <c r="I1072" s="30">
        <f t="shared" si="45"/>
        <v>1.0638297872340425</v>
      </c>
      <c r="K1072" t="s">
        <v>62</v>
      </c>
      <c r="L1072">
        <v>27</v>
      </c>
      <c r="M1072" s="2">
        <v>470</v>
      </c>
    </row>
    <row r="1073" spans="1:13" ht="12.75">
      <c r="A1073" s="42"/>
      <c r="B1073" s="292">
        <v>500</v>
      </c>
      <c r="C1073" s="42" t="s">
        <v>515</v>
      </c>
      <c r="D1073" s="114" t="s">
        <v>17</v>
      </c>
      <c r="E1073" s="42" t="s">
        <v>40</v>
      </c>
      <c r="F1073" s="78" t="s">
        <v>514</v>
      </c>
      <c r="G1073" s="40" t="s">
        <v>185</v>
      </c>
      <c r="H1073" s="7">
        <f t="shared" si="44"/>
        <v>-4000</v>
      </c>
      <c r="I1073" s="112">
        <f t="shared" si="45"/>
        <v>1.0638297872340425</v>
      </c>
      <c r="J1073" s="110"/>
      <c r="K1073" s="113" t="s">
        <v>62</v>
      </c>
      <c r="L1073">
        <v>27</v>
      </c>
      <c r="M1073" s="2">
        <v>470</v>
      </c>
    </row>
    <row r="1074" spans="2:13" ht="12.75">
      <c r="B1074" s="288">
        <v>3000</v>
      </c>
      <c r="C1074" s="1" t="s">
        <v>516</v>
      </c>
      <c r="D1074" s="1" t="s">
        <v>17</v>
      </c>
      <c r="E1074" s="1" t="s">
        <v>40</v>
      </c>
      <c r="F1074" s="78" t="s">
        <v>514</v>
      </c>
      <c r="G1074" s="35" t="s">
        <v>185</v>
      </c>
      <c r="H1074" s="7">
        <f t="shared" si="44"/>
        <v>-7000</v>
      </c>
      <c r="I1074" s="30">
        <f t="shared" si="45"/>
        <v>6.382978723404255</v>
      </c>
      <c r="K1074" t="s">
        <v>62</v>
      </c>
      <c r="L1074">
        <v>27</v>
      </c>
      <c r="M1074" s="2">
        <v>470</v>
      </c>
    </row>
    <row r="1075" spans="1:13" s="89" customFormat="1" ht="12.75">
      <c r="A1075" s="19"/>
      <c r="B1075" s="289">
        <f>SUM(B1071:B1074)</f>
        <v>7000</v>
      </c>
      <c r="C1075" s="19" t="s">
        <v>46</v>
      </c>
      <c r="D1075" s="19"/>
      <c r="E1075" s="19"/>
      <c r="F1075" s="90"/>
      <c r="G1075" s="26"/>
      <c r="H1075" s="87">
        <v>0</v>
      </c>
      <c r="I1075" s="88">
        <f t="shared" si="45"/>
        <v>14.893617021276595</v>
      </c>
      <c r="M1075" s="2">
        <v>470</v>
      </c>
    </row>
    <row r="1076" spans="2:13" ht="12.75">
      <c r="B1076" s="288"/>
      <c r="D1076" s="20"/>
      <c r="F1076" s="78"/>
      <c r="H1076" s="7">
        <f t="shared" si="44"/>
        <v>0</v>
      </c>
      <c r="I1076" s="30">
        <f t="shared" si="45"/>
        <v>0</v>
      </c>
      <c r="M1076" s="2">
        <v>470</v>
      </c>
    </row>
    <row r="1077" spans="2:13" ht="12.75">
      <c r="B1077" s="288"/>
      <c r="D1077" s="20"/>
      <c r="F1077" s="78"/>
      <c r="H1077" s="7">
        <f t="shared" si="44"/>
        <v>0</v>
      </c>
      <c r="I1077" s="30">
        <f t="shared" si="45"/>
        <v>0</v>
      </c>
      <c r="M1077" s="2">
        <v>470</v>
      </c>
    </row>
    <row r="1078" spans="2:13" ht="12.75">
      <c r="B1078" s="288">
        <v>1500</v>
      </c>
      <c r="C1078" s="1" t="s">
        <v>47</v>
      </c>
      <c r="D1078" s="1" t="s">
        <v>17</v>
      </c>
      <c r="E1078" s="1" t="s">
        <v>48</v>
      </c>
      <c r="F1078" s="78" t="s">
        <v>514</v>
      </c>
      <c r="G1078" s="35" t="s">
        <v>183</v>
      </c>
      <c r="H1078" s="7">
        <f t="shared" si="44"/>
        <v>-1500</v>
      </c>
      <c r="I1078" s="30">
        <v>3</v>
      </c>
      <c r="K1078" t="s">
        <v>62</v>
      </c>
      <c r="L1078">
        <v>27</v>
      </c>
      <c r="M1078" s="2">
        <v>470</v>
      </c>
    </row>
    <row r="1079" spans="2:13" ht="12.75">
      <c r="B1079" s="288">
        <v>1500</v>
      </c>
      <c r="C1079" s="1" t="s">
        <v>47</v>
      </c>
      <c r="D1079" s="1" t="s">
        <v>17</v>
      </c>
      <c r="E1079" s="1" t="s">
        <v>48</v>
      </c>
      <c r="F1079" s="78" t="s">
        <v>514</v>
      </c>
      <c r="G1079" s="35" t="s">
        <v>185</v>
      </c>
      <c r="H1079" s="7">
        <f t="shared" si="44"/>
        <v>-3000</v>
      </c>
      <c r="I1079" s="30">
        <v>3</v>
      </c>
      <c r="K1079" t="s">
        <v>62</v>
      </c>
      <c r="L1079">
        <v>27</v>
      </c>
      <c r="M1079" s="2">
        <v>470</v>
      </c>
    </row>
    <row r="1080" spans="1:13" s="89" customFormat="1" ht="12.75">
      <c r="A1080" s="19"/>
      <c r="B1080" s="289">
        <f>SUM(B1078:B1079)</f>
        <v>3000</v>
      </c>
      <c r="C1080" s="19"/>
      <c r="D1080" s="19"/>
      <c r="E1080" s="19" t="s">
        <v>48</v>
      </c>
      <c r="F1080" s="90"/>
      <c r="G1080" s="26"/>
      <c r="H1080" s="87">
        <v>0</v>
      </c>
      <c r="I1080" s="88">
        <f t="shared" si="45"/>
        <v>6.382978723404255</v>
      </c>
      <c r="M1080" s="2">
        <v>470</v>
      </c>
    </row>
    <row r="1081" spans="2:13" ht="12.75">
      <c r="B1081" s="288"/>
      <c r="D1081" s="20"/>
      <c r="F1081" s="78"/>
      <c r="H1081" s="7">
        <f t="shared" si="44"/>
        <v>0</v>
      </c>
      <c r="I1081" s="30">
        <f t="shared" si="45"/>
        <v>0</v>
      </c>
      <c r="M1081" s="2">
        <v>470</v>
      </c>
    </row>
    <row r="1082" spans="2:13" ht="12.75">
      <c r="B1082" s="288"/>
      <c r="D1082" s="20"/>
      <c r="F1082" s="78"/>
      <c r="H1082" s="7">
        <f t="shared" si="44"/>
        <v>0</v>
      </c>
      <c r="I1082" s="30">
        <f t="shared" si="45"/>
        <v>0</v>
      </c>
      <c r="M1082" s="2">
        <v>470</v>
      </c>
    </row>
    <row r="1083" spans="2:13" ht="12.75">
      <c r="B1083" s="288">
        <v>5000</v>
      </c>
      <c r="C1083" s="1" t="s">
        <v>49</v>
      </c>
      <c r="D1083" s="1" t="s">
        <v>17</v>
      </c>
      <c r="E1083" s="1" t="s">
        <v>40</v>
      </c>
      <c r="F1083" s="78" t="s">
        <v>517</v>
      </c>
      <c r="G1083" s="35" t="s">
        <v>183</v>
      </c>
      <c r="H1083" s="7">
        <f t="shared" si="44"/>
        <v>-5000</v>
      </c>
      <c r="I1083" s="30">
        <f t="shared" si="45"/>
        <v>10.638297872340425</v>
      </c>
      <c r="K1083" t="s">
        <v>62</v>
      </c>
      <c r="L1083">
        <v>27</v>
      </c>
      <c r="M1083" s="2">
        <v>470</v>
      </c>
    </row>
    <row r="1084" spans="1:13" s="89" customFormat="1" ht="12.75">
      <c r="A1084" s="19"/>
      <c r="B1084" s="289">
        <f>SUM(B1083)</f>
        <v>5000</v>
      </c>
      <c r="C1084" s="19" t="s">
        <v>49</v>
      </c>
      <c r="D1084" s="19"/>
      <c r="E1084" s="19"/>
      <c r="F1084" s="90"/>
      <c r="G1084" s="26"/>
      <c r="H1084" s="87">
        <v>0</v>
      </c>
      <c r="I1084" s="88">
        <f t="shared" si="45"/>
        <v>10.638297872340425</v>
      </c>
      <c r="M1084" s="2">
        <v>470</v>
      </c>
    </row>
    <row r="1085" spans="2:13" ht="12.75">
      <c r="B1085" s="288"/>
      <c r="D1085" s="20"/>
      <c r="F1085" s="78"/>
      <c r="H1085" s="7">
        <f t="shared" si="44"/>
        <v>0</v>
      </c>
      <c r="I1085" s="30">
        <f t="shared" si="45"/>
        <v>0</v>
      </c>
      <c r="M1085" s="2">
        <v>470</v>
      </c>
    </row>
    <row r="1086" spans="2:13" ht="12.75">
      <c r="B1086" s="288"/>
      <c r="D1086" s="20"/>
      <c r="F1086" s="78"/>
      <c r="H1086" s="7">
        <f t="shared" si="44"/>
        <v>0</v>
      </c>
      <c r="I1086" s="30">
        <f t="shared" si="45"/>
        <v>0</v>
      </c>
      <c r="M1086" s="2">
        <v>470</v>
      </c>
    </row>
    <row r="1087" spans="2:13" ht="12.75">
      <c r="B1087" s="288">
        <v>2000</v>
      </c>
      <c r="C1087" s="1" t="s">
        <v>51</v>
      </c>
      <c r="D1087" s="1" t="s">
        <v>17</v>
      </c>
      <c r="E1087" s="1" t="s">
        <v>40</v>
      </c>
      <c r="F1087" s="78" t="s">
        <v>514</v>
      </c>
      <c r="G1087" s="35" t="s">
        <v>183</v>
      </c>
      <c r="H1087" s="7">
        <f t="shared" si="44"/>
        <v>-2000</v>
      </c>
      <c r="I1087" s="30">
        <f>+B1087/M1087</f>
        <v>4.25531914893617</v>
      </c>
      <c r="K1087" t="s">
        <v>62</v>
      </c>
      <c r="L1087">
        <v>27</v>
      </c>
      <c r="M1087" s="2">
        <v>470</v>
      </c>
    </row>
    <row r="1088" spans="2:13" ht="12.75">
      <c r="B1088" s="288">
        <v>2000</v>
      </c>
      <c r="C1088" s="1" t="s">
        <v>51</v>
      </c>
      <c r="D1088" s="1" t="s">
        <v>17</v>
      </c>
      <c r="E1088" s="1" t="s">
        <v>40</v>
      </c>
      <c r="F1088" s="78" t="s">
        <v>514</v>
      </c>
      <c r="G1088" s="35" t="s">
        <v>185</v>
      </c>
      <c r="H1088" s="7">
        <f t="shared" si="44"/>
        <v>-4000</v>
      </c>
      <c r="I1088" s="30">
        <f t="shared" si="45"/>
        <v>4.25531914893617</v>
      </c>
      <c r="K1088" t="s">
        <v>62</v>
      </c>
      <c r="L1088">
        <v>27</v>
      </c>
      <c r="M1088" s="2">
        <v>470</v>
      </c>
    </row>
    <row r="1089" spans="1:13" s="89" customFormat="1" ht="12.75">
      <c r="A1089" s="19"/>
      <c r="B1089" s="289">
        <f>SUM(B1087:B1088)</f>
        <v>4000</v>
      </c>
      <c r="C1089" s="19" t="s">
        <v>51</v>
      </c>
      <c r="D1089" s="19"/>
      <c r="E1089" s="19"/>
      <c r="F1089" s="90"/>
      <c r="G1089" s="26"/>
      <c r="H1089" s="87">
        <v>0</v>
      </c>
      <c r="I1089" s="88">
        <f t="shared" si="45"/>
        <v>8.51063829787234</v>
      </c>
      <c r="M1089" s="2">
        <v>470</v>
      </c>
    </row>
    <row r="1090" spans="2:13" ht="12.75">
      <c r="B1090" s="288"/>
      <c r="D1090" s="20"/>
      <c r="F1090" s="78"/>
      <c r="H1090" s="7">
        <f t="shared" si="44"/>
        <v>0</v>
      </c>
      <c r="I1090" s="30">
        <f t="shared" si="45"/>
        <v>0</v>
      </c>
      <c r="M1090" s="2">
        <v>470</v>
      </c>
    </row>
    <row r="1091" spans="2:13" ht="12.75">
      <c r="B1091" s="288"/>
      <c r="D1091" s="20"/>
      <c r="F1091" s="78"/>
      <c r="H1091" s="7">
        <f t="shared" si="44"/>
        <v>0</v>
      </c>
      <c r="I1091" s="30">
        <f t="shared" si="45"/>
        <v>0</v>
      </c>
      <c r="M1091" s="2">
        <v>470</v>
      </c>
    </row>
    <row r="1092" spans="2:13" ht="12.75">
      <c r="B1092" s="288">
        <v>1000</v>
      </c>
      <c r="C1092" s="1" t="s">
        <v>52</v>
      </c>
      <c r="D1092" s="1" t="s">
        <v>17</v>
      </c>
      <c r="E1092" s="1" t="s">
        <v>288</v>
      </c>
      <c r="F1092" s="78" t="s">
        <v>514</v>
      </c>
      <c r="G1092" s="35" t="s">
        <v>183</v>
      </c>
      <c r="H1092" s="7">
        <f t="shared" si="44"/>
        <v>-1000</v>
      </c>
      <c r="I1092" s="30">
        <f t="shared" si="45"/>
        <v>2.127659574468085</v>
      </c>
      <c r="K1092" t="s">
        <v>62</v>
      </c>
      <c r="L1092">
        <v>27</v>
      </c>
      <c r="M1092" s="2">
        <v>470</v>
      </c>
    </row>
    <row r="1093" spans="1:13" s="89" customFormat="1" ht="12.75">
      <c r="A1093" s="19"/>
      <c r="B1093" s="289">
        <f>SUM(B1092)</f>
        <v>1000</v>
      </c>
      <c r="C1093" s="19"/>
      <c r="D1093" s="19"/>
      <c r="E1093" s="19" t="s">
        <v>288</v>
      </c>
      <c r="F1093" s="90"/>
      <c r="G1093" s="26"/>
      <c r="H1093" s="87">
        <v>0</v>
      </c>
      <c r="I1093" s="88">
        <f t="shared" si="45"/>
        <v>2.127659574468085</v>
      </c>
      <c r="M1093" s="2">
        <v>470</v>
      </c>
    </row>
    <row r="1094" spans="2:13" ht="12.75">
      <c r="B1094" s="288"/>
      <c r="D1094" s="20"/>
      <c r="F1094" s="78"/>
      <c r="H1094" s="7">
        <f t="shared" si="44"/>
        <v>0</v>
      </c>
      <c r="I1094" s="30">
        <f t="shared" si="45"/>
        <v>0</v>
      </c>
      <c r="M1094" s="2">
        <v>470</v>
      </c>
    </row>
    <row r="1095" spans="2:13" ht="12.75">
      <c r="B1095" s="288"/>
      <c r="D1095" s="20"/>
      <c r="F1095" s="78"/>
      <c r="H1095" s="7">
        <f t="shared" si="44"/>
        <v>0</v>
      </c>
      <c r="I1095" s="30">
        <f t="shared" si="45"/>
        <v>0</v>
      </c>
      <c r="M1095" s="2">
        <v>470</v>
      </c>
    </row>
    <row r="1096" spans="2:13" ht="12.75">
      <c r="B1096" s="288"/>
      <c r="D1096" s="20"/>
      <c r="F1096" s="78"/>
      <c r="H1096" s="7">
        <f t="shared" si="44"/>
        <v>0</v>
      </c>
      <c r="I1096" s="30">
        <f t="shared" si="45"/>
        <v>0</v>
      </c>
      <c r="M1096" s="2">
        <v>470</v>
      </c>
    </row>
    <row r="1097" spans="2:13" ht="12.75">
      <c r="B1097" s="292">
        <v>4700</v>
      </c>
      <c r="C1097" s="42" t="s">
        <v>518</v>
      </c>
      <c r="D1097" s="20" t="s">
        <v>91</v>
      </c>
      <c r="E1097" s="42" t="s">
        <v>519</v>
      </c>
      <c r="F1097" s="78" t="s">
        <v>186</v>
      </c>
      <c r="G1097" s="40" t="s">
        <v>187</v>
      </c>
      <c r="H1097" s="7">
        <f t="shared" si="44"/>
        <v>-4700</v>
      </c>
      <c r="I1097" s="30">
        <f t="shared" si="45"/>
        <v>10</v>
      </c>
      <c r="K1097" t="s">
        <v>84</v>
      </c>
      <c r="L1097">
        <v>6</v>
      </c>
      <c r="M1097" s="2">
        <v>470</v>
      </c>
    </row>
    <row r="1098" spans="2:13" ht="12.75">
      <c r="B1098" s="292">
        <v>170400</v>
      </c>
      <c r="C1098" s="20" t="s">
        <v>1147</v>
      </c>
      <c r="D1098" s="20" t="s">
        <v>28</v>
      </c>
      <c r="E1098" s="20" t="s">
        <v>519</v>
      </c>
      <c r="F1098" s="39" t="s">
        <v>1148</v>
      </c>
      <c r="G1098" s="35" t="s">
        <v>1149</v>
      </c>
      <c r="H1098" s="7">
        <f t="shared" si="44"/>
        <v>-175100</v>
      </c>
      <c r="I1098" s="30">
        <f t="shared" si="45"/>
        <v>362.5531914893617</v>
      </c>
      <c r="K1098" t="s">
        <v>939</v>
      </c>
      <c r="M1098" s="2">
        <v>470</v>
      </c>
    </row>
    <row r="1099" spans="1:13" s="89" customFormat="1" ht="12.75">
      <c r="A1099" s="19"/>
      <c r="B1099" s="289">
        <f>SUM(B1097:B1098)</f>
        <v>175100</v>
      </c>
      <c r="C1099" s="19"/>
      <c r="D1099" s="19"/>
      <c r="E1099" s="19" t="s">
        <v>519</v>
      </c>
      <c r="F1099" s="90"/>
      <c r="G1099" s="26"/>
      <c r="H1099" s="87">
        <v>0</v>
      </c>
      <c r="I1099" s="88">
        <f t="shared" si="45"/>
        <v>372.5531914893617</v>
      </c>
      <c r="M1099" s="2">
        <v>470</v>
      </c>
    </row>
    <row r="1100" spans="1:13" s="23" customFormat="1" ht="12.75">
      <c r="A1100" s="20"/>
      <c r="B1100" s="276"/>
      <c r="C1100" s="20"/>
      <c r="D1100" s="20"/>
      <c r="E1100" s="20"/>
      <c r="F1100" s="93"/>
      <c r="G1100" s="39"/>
      <c r="H1100" s="7">
        <f aca="true" t="shared" si="46" ref="H1100:H1108">H1099-B1100</f>
        <v>0</v>
      </c>
      <c r="I1100" s="30">
        <f t="shared" si="45"/>
        <v>0</v>
      </c>
      <c r="M1100" s="2">
        <v>470</v>
      </c>
    </row>
    <row r="1101" spans="1:13" s="23" customFormat="1" ht="12.75">
      <c r="A1101" s="20"/>
      <c r="B1101" s="276"/>
      <c r="C1101" s="20"/>
      <c r="D1101" s="20"/>
      <c r="E1101" s="20"/>
      <c r="F1101" s="93"/>
      <c r="G1101" s="39"/>
      <c r="H1101" s="7">
        <f t="shared" si="46"/>
        <v>0</v>
      </c>
      <c r="I1101" s="30">
        <f t="shared" si="45"/>
        <v>0</v>
      </c>
      <c r="M1101" s="2">
        <v>470</v>
      </c>
    </row>
    <row r="1102" spans="1:13" s="23" customFormat="1" ht="12.75">
      <c r="A1102" s="20"/>
      <c r="B1102" s="276"/>
      <c r="C1102" s="20"/>
      <c r="D1102" s="20"/>
      <c r="E1102" s="20"/>
      <c r="F1102" s="93"/>
      <c r="G1102" s="39"/>
      <c r="H1102" s="7">
        <f t="shared" si="46"/>
        <v>0</v>
      </c>
      <c r="I1102" s="30">
        <f t="shared" si="45"/>
        <v>0</v>
      </c>
      <c r="M1102" s="2">
        <v>470</v>
      </c>
    </row>
    <row r="1103" spans="1:13" s="23" customFormat="1" ht="12.75">
      <c r="A1103" s="20"/>
      <c r="B1103" s="292">
        <v>170000</v>
      </c>
      <c r="C1103" s="1" t="s">
        <v>84</v>
      </c>
      <c r="D1103" s="1" t="s">
        <v>17</v>
      </c>
      <c r="E1103" s="20"/>
      <c r="F1103" s="115" t="s">
        <v>523</v>
      </c>
      <c r="G1103" s="39" t="s">
        <v>253</v>
      </c>
      <c r="H1103" s="7">
        <f t="shared" si="46"/>
        <v>-170000</v>
      </c>
      <c r="I1103" s="30">
        <f t="shared" si="45"/>
        <v>361.70212765957444</v>
      </c>
      <c r="M1103" s="2">
        <v>470</v>
      </c>
    </row>
    <row r="1104" spans="1:13" ht="12.75">
      <c r="A1104" s="20"/>
      <c r="B1104" s="292">
        <v>22015</v>
      </c>
      <c r="C1104" s="1" t="s">
        <v>84</v>
      </c>
      <c r="D1104" s="1" t="s">
        <v>17</v>
      </c>
      <c r="E1104" s="20" t="s">
        <v>524</v>
      </c>
      <c r="F1104" s="115"/>
      <c r="G1104" s="39" t="s">
        <v>253</v>
      </c>
      <c r="H1104" s="7">
        <f t="shared" si="46"/>
        <v>-192015</v>
      </c>
      <c r="I1104" s="30">
        <f t="shared" si="45"/>
        <v>46.840425531914896</v>
      </c>
      <c r="J1104" s="23"/>
      <c r="K1104" s="23"/>
      <c r="L1104" s="23"/>
      <c r="M1104" s="2">
        <v>470</v>
      </c>
    </row>
    <row r="1105" spans="1:13" s="23" customFormat="1" ht="12.75">
      <c r="A1105" s="20"/>
      <c r="B1105" s="292">
        <v>120000</v>
      </c>
      <c r="C1105" s="20" t="s">
        <v>129</v>
      </c>
      <c r="D1105" s="1" t="s">
        <v>17</v>
      </c>
      <c r="E1105" s="20"/>
      <c r="F1105" s="116" t="s">
        <v>523</v>
      </c>
      <c r="G1105" s="39" t="s">
        <v>253</v>
      </c>
      <c r="H1105" s="7">
        <f t="shared" si="46"/>
        <v>-312015</v>
      </c>
      <c r="I1105" s="30">
        <f t="shared" si="45"/>
        <v>255.31914893617022</v>
      </c>
      <c r="M1105" s="2">
        <v>470</v>
      </c>
    </row>
    <row r="1106" spans="1:13" s="23" customFormat="1" ht="12.75">
      <c r="A1106" s="20"/>
      <c r="B1106" s="292">
        <v>15540</v>
      </c>
      <c r="C1106" s="1" t="s">
        <v>129</v>
      </c>
      <c r="D1106" s="1" t="s">
        <v>17</v>
      </c>
      <c r="E1106" s="20" t="s">
        <v>524</v>
      </c>
      <c r="F1106" s="115"/>
      <c r="G1106" s="39" t="s">
        <v>253</v>
      </c>
      <c r="H1106" s="7">
        <f t="shared" si="46"/>
        <v>-327555</v>
      </c>
      <c r="I1106" s="30">
        <f t="shared" si="45"/>
        <v>33.06382978723404</v>
      </c>
      <c r="M1106" s="2">
        <v>470</v>
      </c>
    </row>
    <row r="1107" spans="1:13" ht="12.75">
      <c r="A1107" s="20"/>
      <c r="B1107" s="292">
        <v>60000</v>
      </c>
      <c r="C1107" s="20" t="s">
        <v>62</v>
      </c>
      <c r="D1107" s="1" t="s">
        <v>17</v>
      </c>
      <c r="E1107" s="20" t="s">
        <v>235</v>
      </c>
      <c r="F1107" s="116" t="s">
        <v>523</v>
      </c>
      <c r="G1107" s="39" t="s">
        <v>253</v>
      </c>
      <c r="H1107" s="7">
        <f t="shared" si="46"/>
        <v>-387555</v>
      </c>
      <c r="I1107" s="30">
        <f t="shared" si="45"/>
        <v>127.65957446808511</v>
      </c>
      <c r="J1107" s="23"/>
      <c r="K1107" s="23"/>
      <c r="L1107" s="23"/>
      <c r="M1107" s="2">
        <v>470</v>
      </c>
    </row>
    <row r="1108" spans="1:14" ht="12.75">
      <c r="A1108" s="20"/>
      <c r="B1108" s="292">
        <v>60000</v>
      </c>
      <c r="C1108" s="20" t="s">
        <v>34</v>
      </c>
      <c r="D1108" s="1" t="s">
        <v>17</v>
      </c>
      <c r="E1108" s="20" t="s">
        <v>235</v>
      </c>
      <c r="F1108" s="116"/>
      <c r="G1108" s="39" t="s">
        <v>253</v>
      </c>
      <c r="H1108" s="7">
        <f t="shared" si="46"/>
        <v>-447555</v>
      </c>
      <c r="I1108" s="30">
        <f t="shared" si="45"/>
        <v>127.65957446808511</v>
      </c>
      <c r="J1108" s="23"/>
      <c r="K1108" s="23"/>
      <c r="L1108" s="23"/>
      <c r="M1108" s="2">
        <v>470</v>
      </c>
      <c r="N1108" s="48">
        <v>500</v>
      </c>
    </row>
    <row r="1109" spans="1:14" ht="12.75">
      <c r="A1109" s="20"/>
      <c r="B1109" s="292">
        <v>60000</v>
      </c>
      <c r="C1109" s="20" t="s">
        <v>109</v>
      </c>
      <c r="D1109" s="1" t="s">
        <v>28</v>
      </c>
      <c r="E1109" s="20" t="s">
        <v>235</v>
      </c>
      <c r="F1109" s="116"/>
      <c r="G1109" s="39" t="s">
        <v>253</v>
      </c>
      <c r="H1109" s="7">
        <f>H1108-B1109</f>
        <v>-507555</v>
      </c>
      <c r="I1109" s="30">
        <f t="shared" si="45"/>
        <v>127.65957446808511</v>
      </c>
      <c r="J1109" s="23"/>
      <c r="K1109" s="23"/>
      <c r="L1109" s="23"/>
      <c r="M1109" s="2">
        <v>470</v>
      </c>
      <c r="N1109" s="48"/>
    </row>
    <row r="1110" spans="1:13" ht="12.75">
      <c r="A1110" s="19"/>
      <c r="B1110" s="289">
        <f>SUM(B1103:B1109)</f>
        <v>507555</v>
      </c>
      <c r="C1110" s="19" t="s">
        <v>525</v>
      </c>
      <c r="D1110" s="19"/>
      <c r="E1110" s="19"/>
      <c r="F1110" s="117"/>
      <c r="G1110" s="26"/>
      <c r="H1110" s="87">
        <v>0</v>
      </c>
      <c r="I1110" s="88">
        <f t="shared" si="45"/>
        <v>1079.904255319149</v>
      </c>
      <c r="J1110" s="89"/>
      <c r="K1110" s="89"/>
      <c r="L1110" s="89"/>
      <c r="M1110" s="2">
        <v>470</v>
      </c>
    </row>
    <row r="1111" spans="6:13" ht="12.75">
      <c r="F1111" s="94"/>
      <c r="H1111" s="7">
        <f>H1110-B1111</f>
        <v>0</v>
      </c>
      <c r="I1111" s="30">
        <f t="shared" si="45"/>
        <v>0</v>
      </c>
      <c r="M1111" s="2">
        <v>470</v>
      </c>
    </row>
    <row r="1112" spans="6:13" ht="12.75">
      <c r="F1112" s="94"/>
      <c r="H1112" s="7">
        <f>H1111-B1112</f>
        <v>0</v>
      </c>
      <c r="I1112" s="30">
        <f t="shared" si="45"/>
        <v>0</v>
      </c>
      <c r="M1112" s="2">
        <v>470</v>
      </c>
    </row>
    <row r="1113" spans="6:13" ht="12.75">
      <c r="F1113" s="94"/>
      <c r="H1113" s="7">
        <f>H1112-B1113</f>
        <v>0</v>
      </c>
      <c r="I1113" s="30">
        <f t="shared" si="45"/>
        <v>0</v>
      </c>
      <c r="M1113" s="2">
        <v>470</v>
      </c>
    </row>
    <row r="1114" spans="6:13" ht="12.75">
      <c r="F1114" s="94"/>
      <c r="H1114" s="7">
        <f>H1113-B1114</f>
        <v>0</v>
      </c>
      <c r="I1114" s="30">
        <f t="shared" si="45"/>
        <v>0</v>
      </c>
      <c r="M1114" s="2">
        <v>470</v>
      </c>
    </row>
    <row r="1115" spans="1:13" ht="13.5" thickBot="1">
      <c r="A1115" s="69"/>
      <c r="B1115" s="79">
        <f>+B1118+B1152</f>
        <v>352800</v>
      </c>
      <c r="C1115" s="69"/>
      <c r="D1115" s="80" t="s">
        <v>526</v>
      </c>
      <c r="E1115" s="72"/>
      <c r="F1115" s="118"/>
      <c r="G1115" s="74"/>
      <c r="H1115" s="75">
        <v>0</v>
      </c>
      <c r="I1115" s="76">
        <f t="shared" si="45"/>
        <v>750.6382978723404</v>
      </c>
      <c r="J1115" s="77"/>
      <c r="K1115" s="77"/>
      <c r="L1115" s="77"/>
      <c r="M1115" s="2">
        <v>470</v>
      </c>
    </row>
    <row r="1116" spans="2:13" ht="12.75">
      <c r="B1116" s="38"/>
      <c r="D1116" s="20"/>
      <c r="F1116" s="94"/>
      <c r="G1116" s="40"/>
      <c r="H1116" s="7">
        <f>H1115-B1116</f>
        <v>0</v>
      </c>
      <c r="I1116" s="30">
        <f t="shared" si="45"/>
        <v>0</v>
      </c>
      <c r="M1116" s="2">
        <v>470</v>
      </c>
    </row>
    <row r="1117" spans="8:13" ht="12.75">
      <c r="H1117" s="7">
        <f>H1116-B1117</f>
        <v>0</v>
      </c>
      <c r="I1117" s="30">
        <f>+B1117/M1117</f>
        <v>0</v>
      </c>
      <c r="M1117" s="2">
        <v>470</v>
      </c>
    </row>
    <row r="1118" spans="1:13" s="89" customFormat="1" ht="12.75">
      <c r="A1118" s="19"/>
      <c r="B1118" s="82">
        <f>+B1125+B1130+B1135+B1139+B1147</f>
        <v>172800</v>
      </c>
      <c r="C1118" s="83" t="s">
        <v>527</v>
      </c>
      <c r="D1118" s="84" t="s">
        <v>58</v>
      </c>
      <c r="E1118" s="83" t="s">
        <v>31</v>
      </c>
      <c r="F1118" s="85" t="s">
        <v>528</v>
      </c>
      <c r="G1118" s="86" t="s">
        <v>529</v>
      </c>
      <c r="H1118" s="119"/>
      <c r="I1118" s="88">
        <f>+B1118/M1118</f>
        <v>367.6595744680851</v>
      </c>
      <c r="J1118" s="88"/>
      <c r="K1118" s="88"/>
      <c r="M1118" s="2">
        <v>470</v>
      </c>
    </row>
    <row r="1119" spans="2:13" ht="12.75">
      <c r="B1119" s="43"/>
      <c r="C1119" s="20"/>
      <c r="D1119" s="20"/>
      <c r="E1119" s="44"/>
      <c r="F1119" s="78"/>
      <c r="G1119" s="45"/>
      <c r="H1119" s="7">
        <f aca="true" t="shared" si="47" ref="H1119:H1124">H1118-B1119</f>
        <v>0</v>
      </c>
      <c r="I1119" s="30">
        <f>+B1119/M1119</f>
        <v>0</v>
      </c>
      <c r="M1119" s="2">
        <v>470</v>
      </c>
    </row>
    <row r="1120" spans="1:13" s="52" customFormat="1" ht="12.75">
      <c r="A1120" s="1"/>
      <c r="B1120" s="255">
        <v>3000</v>
      </c>
      <c r="C1120" s="1" t="s">
        <v>0</v>
      </c>
      <c r="D1120" s="20" t="s">
        <v>19</v>
      </c>
      <c r="E1120" s="1" t="s">
        <v>224</v>
      </c>
      <c r="F1120" s="78" t="s">
        <v>530</v>
      </c>
      <c r="G1120" s="40" t="s">
        <v>36</v>
      </c>
      <c r="H1120" s="7">
        <f t="shared" si="47"/>
        <v>-3000</v>
      </c>
      <c r="I1120" s="30">
        <v>6</v>
      </c>
      <c r="J1120"/>
      <c r="K1120" t="s">
        <v>0</v>
      </c>
      <c r="L1120">
        <v>28</v>
      </c>
      <c r="M1120" s="2">
        <v>470</v>
      </c>
    </row>
    <row r="1121" spans="2:13" ht="12.75">
      <c r="B1121" s="255">
        <v>3000</v>
      </c>
      <c r="C1121" s="1" t="s">
        <v>0</v>
      </c>
      <c r="D1121" s="20" t="s">
        <v>19</v>
      </c>
      <c r="E1121" s="1" t="s">
        <v>224</v>
      </c>
      <c r="F1121" s="78" t="s">
        <v>531</v>
      </c>
      <c r="G1121" s="35" t="s">
        <v>38</v>
      </c>
      <c r="H1121" s="7">
        <f t="shared" si="47"/>
        <v>-6000</v>
      </c>
      <c r="I1121" s="30">
        <v>6</v>
      </c>
      <c r="K1121" t="s">
        <v>0</v>
      </c>
      <c r="L1121">
        <v>28</v>
      </c>
      <c r="M1121" s="2">
        <v>470</v>
      </c>
    </row>
    <row r="1122" spans="2:13" ht="12.75">
      <c r="B1122" s="255">
        <v>3000</v>
      </c>
      <c r="C1122" s="1" t="s">
        <v>0</v>
      </c>
      <c r="D1122" s="20" t="s">
        <v>19</v>
      </c>
      <c r="E1122" s="1" t="s">
        <v>224</v>
      </c>
      <c r="F1122" s="78" t="s">
        <v>532</v>
      </c>
      <c r="G1122" s="35" t="s">
        <v>44</v>
      </c>
      <c r="H1122" s="7">
        <f t="shared" si="47"/>
        <v>-9000</v>
      </c>
      <c r="I1122" s="30">
        <v>6</v>
      </c>
      <c r="K1122" t="s">
        <v>0</v>
      </c>
      <c r="L1122">
        <v>28</v>
      </c>
      <c r="M1122" s="2">
        <v>470</v>
      </c>
    </row>
    <row r="1123" spans="2:13" ht="12.75">
      <c r="B1123" s="255">
        <v>2000</v>
      </c>
      <c r="C1123" s="1" t="s">
        <v>0</v>
      </c>
      <c r="D1123" s="20" t="s">
        <v>19</v>
      </c>
      <c r="E1123" s="1" t="s">
        <v>224</v>
      </c>
      <c r="F1123" s="78" t="s">
        <v>533</v>
      </c>
      <c r="G1123" s="35" t="s">
        <v>56</v>
      </c>
      <c r="H1123" s="7">
        <f t="shared" si="47"/>
        <v>-11000</v>
      </c>
      <c r="I1123" s="30">
        <v>4</v>
      </c>
      <c r="K1123" t="s">
        <v>0</v>
      </c>
      <c r="L1123">
        <v>28</v>
      </c>
      <c r="M1123" s="2">
        <v>470</v>
      </c>
    </row>
    <row r="1124" spans="2:13" ht="12.75">
      <c r="B1124" s="255">
        <v>3000</v>
      </c>
      <c r="C1124" s="1" t="s">
        <v>0</v>
      </c>
      <c r="D1124" s="1" t="s">
        <v>19</v>
      </c>
      <c r="E1124" s="1" t="s">
        <v>224</v>
      </c>
      <c r="F1124" s="78" t="s">
        <v>534</v>
      </c>
      <c r="G1124" s="35" t="s">
        <v>78</v>
      </c>
      <c r="H1124" s="7">
        <f t="shared" si="47"/>
        <v>-14000</v>
      </c>
      <c r="I1124" s="30">
        <v>6</v>
      </c>
      <c r="K1124" t="s">
        <v>0</v>
      </c>
      <c r="L1124">
        <v>28</v>
      </c>
      <c r="M1124" s="2">
        <v>470</v>
      </c>
    </row>
    <row r="1125" spans="1:13" s="89" customFormat="1" ht="12.75">
      <c r="A1125" s="19"/>
      <c r="B1125" s="257">
        <f>SUM(B1120:B1124)</f>
        <v>14000</v>
      </c>
      <c r="C1125" s="19" t="s">
        <v>0</v>
      </c>
      <c r="D1125" s="19"/>
      <c r="E1125" s="19"/>
      <c r="F1125" s="90"/>
      <c r="G1125" s="26"/>
      <c r="H1125" s="87">
        <v>0</v>
      </c>
      <c r="I1125" s="88">
        <f>+B1125/M1125</f>
        <v>29.78723404255319</v>
      </c>
      <c r="M1125" s="2">
        <v>470</v>
      </c>
    </row>
    <row r="1126" spans="4:13" ht="12.75">
      <c r="D1126" s="20"/>
      <c r="F1126" s="78"/>
      <c r="H1126" s="7">
        <f>H1125-B1126</f>
        <v>0</v>
      </c>
      <c r="I1126" s="30">
        <f>+B1126/M1126</f>
        <v>0</v>
      </c>
      <c r="M1126" s="2">
        <v>470</v>
      </c>
    </row>
    <row r="1127" spans="4:13" ht="12.75">
      <c r="D1127" s="20"/>
      <c r="F1127" s="78"/>
      <c r="H1127" s="7">
        <f>H1126-B1127</f>
        <v>0</v>
      </c>
      <c r="I1127" s="30">
        <f>+B1127/M1127</f>
        <v>0</v>
      </c>
      <c r="M1127" s="2">
        <v>470</v>
      </c>
    </row>
    <row r="1128" spans="2:13" ht="12.75">
      <c r="B1128" s="255">
        <v>10000</v>
      </c>
      <c r="C1128" s="1" t="s">
        <v>535</v>
      </c>
      <c r="D1128" s="1" t="s">
        <v>19</v>
      </c>
      <c r="E1128" s="1" t="s">
        <v>98</v>
      </c>
      <c r="F1128" s="78" t="s">
        <v>536</v>
      </c>
      <c r="G1128" s="35" t="s">
        <v>44</v>
      </c>
      <c r="H1128" s="7">
        <f>H1127-B1128</f>
        <v>-10000</v>
      </c>
      <c r="I1128" s="30">
        <v>40</v>
      </c>
      <c r="K1128" t="s">
        <v>537</v>
      </c>
      <c r="L1128">
        <v>28</v>
      </c>
      <c r="M1128" s="2">
        <v>470</v>
      </c>
    </row>
    <row r="1129" spans="1:13" s="23" customFormat="1" ht="12.75">
      <c r="A1129" s="20"/>
      <c r="B1129" s="258">
        <v>50000</v>
      </c>
      <c r="C1129" s="20" t="s">
        <v>538</v>
      </c>
      <c r="D1129" s="20" t="s">
        <v>526</v>
      </c>
      <c r="E1129" s="20" t="s">
        <v>539</v>
      </c>
      <c r="F1129" s="120" t="s">
        <v>540</v>
      </c>
      <c r="G1129" s="39" t="s">
        <v>56</v>
      </c>
      <c r="H1129" s="38">
        <f>H1128-B1129</f>
        <v>-60000</v>
      </c>
      <c r="I1129" s="92">
        <f>+B1129/M1129</f>
        <v>106.38297872340425</v>
      </c>
      <c r="K1129" s="23" t="s">
        <v>541</v>
      </c>
      <c r="M1129" s="2">
        <v>470</v>
      </c>
    </row>
    <row r="1130" spans="1:13" s="89" customFormat="1" ht="12.75">
      <c r="A1130" s="19"/>
      <c r="B1130" s="257">
        <f>SUM(B1128:B1129)</f>
        <v>60000</v>
      </c>
      <c r="C1130" s="19" t="s">
        <v>46</v>
      </c>
      <c r="D1130" s="19"/>
      <c r="E1130" s="19"/>
      <c r="F1130" s="121"/>
      <c r="G1130" s="26"/>
      <c r="H1130" s="87"/>
      <c r="I1130" s="88"/>
      <c r="M1130" s="2">
        <v>470</v>
      </c>
    </row>
    <row r="1131" spans="1:13" s="23" customFormat="1" ht="12.75">
      <c r="A1131" s="20"/>
      <c r="B1131" s="38"/>
      <c r="C1131" s="20"/>
      <c r="D1131" s="20"/>
      <c r="E1131" s="20"/>
      <c r="F1131" s="120"/>
      <c r="G1131" s="39"/>
      <c r="H1131" s="7">
        <f>H1130-B1131</f>
        <v>0</v>
      </c>
      <c r="I1131" s="30">
        <f>+B1131/M1131</f>
        <v>0</v>
      </c>
      <c r="M1131" s="2">
        <v>470</v>
      </c>
    </row>
    <row r="1132" spans="1:13" s="23" customFormat="1" ht="12.75">
      <c r="A1132" s="20"/>
      <c r="B1132" s="38"/>
      <c r="C1132" s="20"/>
      <c r="D1132" s="20"/>
      <c r="E1132" s="20"/>
      <c r="F1132" s="120"/>
      <c r="G1132" s="39"/>
      <c r="H1132" s="7">
        <f>H1131-B1132</f>
        <v>0</v>
      </c>
      <c r="I1132" s="30">
        <f>+B1132/M1132</f>
        <v>0</v>
      </c>
      <c r="M1132" s="2">
        <v>470</v>
      </c>
    </row>
    <row r="1133" spans="2:13" ht="12.75">
      <c r="B1133" s="255">
        <v>2000</v>
      </c>
      <c r="C1133" s="1" t="s">
        <v>47</v>
      </c>
      <c r="D1133" s="1" t="s">
        <v>19</v>
      </c>
      <c r="E1133" s="1" t="s">
        <v>98</v>
      </c>
      <c r="F1133" s="78" t="s">
        <v>542</v>
      </c>
      <c r="G1133" s="35" t="s">
        <v>44</v>
      </c>
      <c r="H1133" s="7">
        <f>H1132-B1133</f>
        <v>-2000</v>
      </c>
      <c r="I1133" s="30">
        <v>4</v>
      </c>
      <c r="K1133" t="s">
        <v>537</v>
      </c>
      <c r="L1133">
        <v>6</v>
      </c>
      <c r="M1133" s="2">
        <v>470</v>
      </c>
    </row>
    <row r="1134" spans="2:13" ht="12.75">
      <c r="B1134" s="255">
        <v>5000</v>
      </c>
      <c r="C1134" s="1" t="s">
        <v>234</v>
      </c>
      <c r="D1134" s="1" t="s">
        <v>19</v>
      </c>
      <c r="E1134" s="1" t="s">
        <v>98</v>
      </c>
      <c r="F1134" s="78" t="s">
        <v>542</v>
      </c>
      <c r="G1134" s="35" t="s">
        <v>44</v>
      </c>
      <c r="H1134" s="7">
        <f>H1133-B1134</f>
        <v>-7000</v>
      </c>
      <c r="I1134" s="30">
        <v>10</v>
      </c>
      <c r="K1134" t="s">
        <v>537</v>
      </c>
      <c r="L1134">
        <v>6</v>
      </c>
      <c r="M1134" s="2">
        <v>470</v>
      </c>
    </row>
    <row r="1135" spans="1:13" s="89" customFormat="1" ht="12.75">
      <c r="A1135" s="19"/>
      <c r="B1135" s="257">
        <f>SUM(B1133:B1134)</f>
        <v>7000</v>
      </c>
      <c r="C1135" s="19"/>
      <c r="D1135" s="19"/>
      <c r="E1135" s="19" t="s">
        <v>98</v>
      </c>
      <c r="F1135" s="90"/>
      <c r="G1135" s="26"/>
      <c r="H1135" s="87">
        <v>0</v>
      </c>
      <c r="I1135" s="88">
        <f aca="true" t="shared" si="48" ref="I1135:I1159">+B1135/M1135</f>
        <v>14.893617021276595</v>
      </c>
      <c r="M1135" s="2">
        <v>470</v>
      </c>
    </row>
    <row r="1136" spans="4:13" ht="12.75">
      <c r="D1136" s="20"/>
      <c r="F1136" s="78"/>
      <c r="H1136" s="7">
        <f>H1135-B1136</f>
        <v>0</v>
      </c>
      <c r="I1136" s="30">
        <f t="shared" si="48"/>
        <v>0</v>
      </c>
      <c r="M1136" s="2">
        <v>470</v>
      </c>
    </row>
    <row r="1137" spans="4:13" ht="12.75">
      <c r="D1137" s="20"/>
      <c r="F1137" s="78"/>
      <c r="H1137" s="7">
        <f>H1136-B1137</f>
        <v>0</v>
      </c>
      <c r="I1137" s="30">
        <f t="shared" si="48"/>
        <v>0</v>
      </c>
      <c r="M1137" s="2">
        <v>470</v>
      </c>
    </row>
    <row r="1138" spans="1:13" s="23" customFormat="1" ht="12.75">
      <c r="A1138" s="20"/>
      <c r="B1138" s="272">
        <v>1800</v>
      </c>
      <c r="C1138" s="20" t="s">
        <v>543</v>
      </c>
      <c r="D1138" s="20" t="s">
        <v>526</v>
      </c>
      <c r="E1138" s="20" t="s">
        <v>539</v>
      </c>
      <c r="F1138" s="122" t="s">
        <v>544</v>
      </c>
      <c r="G1138" s="39" t="s">
        <v>56</v>
      </c>
      <c r="H1138" s="38">
        <f>H1137-B1138</f>
        <v>-1800</v>
      </c>
      <c r="I1138" s="92">
        <f t="shared" si="48"/>
        <v>3.8297872340425534</v>
      </c>
      <c r="K1138" s="23" t="s">
        <v>541</v>
      </c>
      <c r="M1138" s="2">
        <v>470</v>
      </c>
    </row>
    <row r="1139" spans="1:13" s="89" customFormat="1" ht="12.75">
      <c r="A1139" s="19"/>
      <c r="B1139" s="266">
        <f>SUM(B1138)</f>
        <v>1800</v>
      </c>
      <c r="C1139" s="19"/>
      <c r="D1139" s="19"/>
      <c r="E1139" s="19"/>
      <c r="F1139" s="90"/>
      <c r="G1139" s="26"/>
      <c r="H1139" s="87">
        <v>0</v>
      </c>
      <c r="I1139" s="88">
        <f t="shared" si="48"/>
        <v>3.8297872340425534</v>
      </c>
      <c r="M1139" s="2">
        <v>470</v>
      </c>
    </row>
    <row r="1140" spans="2:13" ht="12.75">
      <c r="B1140" s="265"/>
      <c r="D1140" s="20"/>
      <c r="F1140" s="78"/>
      <c r="H1140" s="7">
        <f aca="true" t="shared" si="49" ref="H1140:H1146">H1139-B1140</f>
        <v>0</v>
      </c>
      <c r="I1140" s="30">
        <f t="shared" si="48"/>
        <v>0</v>
      </c>
      <c r="M1140" s="2">
        <v>470</v>
      </c>
    </row>
    <row r="1141" spans="2:13" ht="12.75">
      <c r="B1141" s="265"/>
      <c r="D1141" s="20"/>
      <c r="F1141" s="78"/>
      <c r="H1141" s="7">
        <f t="shared" si="49"/>
        <v>0</v>
      </c>
      <c r="I1141" s="30">
        <f t="shared" si="48"/>
        <v>0</v>
      </c>
      <c r="M1141" s="2">
        <v>470</v>
      </c>
    </row>
    <row r="1142" spans="2:13" ht="12.75">
      <c r="B1142" s="265">
        <v>40000</v>
      </c>
      <c r="C1142" s="1" t="s">
        <v>545</v>
      </c>
      <c r="D1142" s="1" t="s">
        <v>19</v>
      </c>
      <c r="E1142" s="1" t="s">
        <v>235</v>
      </c>
      <c r="F1142" s="78" t="s">
        <v>546</v>
      </c>
      <c r="G1142" s="35" t="s">
        <v>44</v>
      </c>
      <c r="H1142" s="7">
        <f t="shared" si="49"/>
        <v>-40000</v>
      </c>
      <c r="I1142" s="30">
        <f t="shared" si="48"/>
        <v>85.1063829787234</v>
      </c>
      <c r="K1142" t="s">
        <v>537</v>
      </c>
      <c r="L1142">
        <v>28</v>
      </c>
      <c r="M1142" s="2">
        <v>470</v>
      </c>
    </row>
    <row r="1143" spans="2:13" ht="12.75">
      <c r="B1143" s="265">
        <v>10000</v>
      </c>
      <c r="C1143" s="1" t="s">
        <v>237</v>
      </c>
      <c r="D1143" s="1" t="s">
        <v>19</v>
      </c>
      <c r="E1143" s="1" t="s">
        <v>235</v>
      </c>
      <c r="F1143" s="78" t="s">
        <v>547</v>
      </c>
      <c r="G1143" s="35" t="s">
        <v>44</v>
      </c>
      <c r="H1143" s="7">
        <f t="shared" si="49"/>
        <v>-50000</v>
      </c>
      <c r="I1143" s="30">
        <f t="shared" si="48"/>
        <v>21.27659574468085</v>
      </c>
      <c r="K1143" t="s">
        <v>537</v>
      </c>
      <c r="L1143">
        <v>28</v>
      </c>
      <c r="M1143" s="2">
        <v>470</v>
      </c>
    </row>
    <row r="1144" spans="2:13" ht="12.75">
      <c r="B1144" s="265">
        <v>20000</v>
      </c>
      <c r="C1144" s="1" t="s">
        <v>548</v>
      </c>
      <c r="D1144" s="1" t="s">
        <v>19</v>
      </c>
      <c r="E1144" s="1" t="s">
        <v>235</v>
      </c>
      <c r="F1144" s="78" t="s">
        <v>549</v>
      </c>
      <c r="G1144" s="35" t="s">
        <v>44</v>
      </c>
      <c r="H1144" s="7">
        <f t="shared" si="49"/>
        <v>-70000</v>
      </c>
      <c r="I1144" s="30">
        <f t="shared" si="48"/>
        <v>42.5531914893617</v>
      </c>
      <c r="K1144" t="s">
        <v>537</v>
      </c>
      <c r="L1144">
        <v>28</v>
      </c>
      <c r="M1144" s="2">
        <v>470</v>
      </c>
    </row>
    <row r="1145" spans="1:13" s="23" customFormat="1" ht="12.75">
      <c r="A1145" s="20"/>
      <c r="B1145" s="278">
        <v>15000</v>
      </c>
      <c r="C1145" s="131" t="s">
        <v>1150</v>
      </c>
      <c r="D1145" s="131" t="s">
        <v>1151</v>
      </c>
      <c r="E1145" s="131" t="s">
        <v>777</v>
      </c>
      <c r="F1145" s="133" t="s">
        <v>1152</v>
      </c>
      <c r="G1145" s="133" t="s">
        <v>1153</v>
      </c>
      <c r="H1145" s="38">
        <f t="shared" si="49"/>
        <v>-85000</v>
      </c>
      <c r="I1145" s="92">
        <f t="shared" si="48"/>
        <v>30</v>
      </c>
      <c r="K1145" s="23" t="s">
        <v>626</v>
      </c>
      <c r="M1145" s="49">
        <v>500</v>
      </c>
    </row>
    <row r="1146" spans="1:13" s="23" customFormat="1" ht="12.75">
      <c r="A1146" s="20"/>
      <c r="B1146" s="278">
        <v>5000</v>
      </c>
      <c r="C1146" s="131" t="s">
        <v>1150</v>
      </c>
      <c r="D1146" s="131" t="s">
        <v>1151</v>
      </c>
      <c r="E1146" s="131" t="s">
        <v>777</v>
      </c>
      <c r="F1146" s="133" t="s">
        <v>1154</v>
      </c>
      <c r="G1146" s="133" t="s">
        <v>1153</v>
      </c>
      <c r="H1146" s="38">
        <f t="shared" si="49"/>
        <v>-90000</v>
      </c>
      <c r="I1146" s="92">
        <f t="shared" si="48"/>
        <v>10</v>
      </c>
      <c r="K1146" s="23" t="s">
        <v>626</v>
      </c>
      <c r="M1146" s="49">
        <v>500</v>
      </c>
    </row>
    <row r="1147" spans="1:13" s="89" customFormat="1" ht="12.75">
      <c r="A1147" s="19"/>
      <c r="B1147" s="266">
        <f>SUM(B1142:B1146)</f>
        <v>90000</v>
      </c>
      <c r="C1147" s="19"/>
      <c r="D1147" s="19"/>
      <c r="E1147" s="19" t="s">
        <v>235</v>
      </c>
      <c r="F1147" s="90"/>
      <c r="G1147" s="26"/>
      <c r="H1147" s="87">
        <v>0</v>
      </c>
      <c r="I1147" s="88">
        <f t="shared" si="48"/>
        <v>191.48936170212767</v>
      </c>
      <c r="M1147" s="2">
        <v>470</v>
      </c>
    </row>
    <row r="1148" spans="6:13" ht="12.75">
      <c r="F1148" s="78"/>
      <c r="H1148" s="7">
        <f>H1147-B1148</f>
        <v>0</v>
      </c>
      <c r="I1148" s="30">
        <f t="shared" si="48"/>
        <v>0</v>
      </c>
      <c r="M1148" s="2">
        <v>470</v>
      </c>
    </row>
    <row r="1149" spans="2:13" ht="12.75">
      <c r="B1149" s="38"/>
      <c r="C1149" s="20"/>
      <c r="D1149" s="20"/>
      <c r="E1149" s="20"/>
      <c r="F1149" s="93"/>
      <c r="G1149" s="39"/>
      <c r="H1149" s="38"/>
      <c r="I1149" s="30">
        <f t="shared" si="48"/>
        <v>0</v>
      </c>
      <c r="M1149" s="2">
        <v>470</v>
      </c>
    </row>
    <row r="1150" spans="8:13" ht="12.75">
      <c r="H1150" s="7">
        <f>H1149-B1150</f>
        <v>0</v>
      </c>
      <c r="I1150" s="30">
        <f t="shared" si="48"/>
        <v>0</v>
      </c>
      <c r="M1150" s="2">
        <v>470</v>
      </c>
    </row>
    <row r="1151" spans="1:13" ht="12.75">
      <c r="A1151" s="20"/>
      <c r="B1151" s="276">
        <v>180000</v>
      </c>
      <c r="C1151" s="1" t="s">
        <v>224</v>
      </c>
      <c r="D1151" s="1" t="s">
        <v>526</v>
      </c>
      <c r="F1151" s="115" t="s">
        <v>523</v>
      </c>
      <c r="G1151" s="39" t="s">
        <v>253</v>
      </c>
      <c r="H1151" s="7">
        <f>H1150-B1151</f>
        <v>-180000</v>
      </c>
      <c r="I1151" s="92">
        <f t="shared" si="48"/>
        <v>382.97872340425533</v>
      </c>
      <c r="J1151" s="23"/>
      <c r="K1151" s="23"/>
      <c r="L1151" s="23"/>
      <c r="M1151" s="2">
        <v>470</v>
      </c>
    </row>
    <row r="1152" spans="1:13" ht="12.75">
      <c r="A1152" s="19"/>
      <c r="B1152" s="277">
        <f>SUM(B1151:B1151)</f>
        <v>180000</v>
      </c>
      <c r="C1152" s="19" t="s">
        <v>525</v>
      </c>
      <c r="D1152" s="19"/>
      <c r="E1152" s="19"/>
      <c r="F1152" s="117"/>
      <c r="G1152" s="26"/>
      <c r="H1152" s="87">
        <v>0</v>
      </c>
      <c r="I1152" s="123">
        <f t="shared" si="48"/>
        <v>382.97872340425533</v>
      </c>
      <c r="J1152" s="89"/>
      <c r="K1152" s="89"/>
      <c r="L1152" s="89"/>
      <c r="M1152" s="2">
        <v>470</v>
      </c>
    </row>
    <row r="1153" spans="8:13" ht="12.75">
      <c r="H1153" s="7">
        <f>H1152-B1153</f>
        <v>0</v>
      </c>
      <c r="I1153" s="30">
        <f t="shared" si="48"/>
        <v>0</v>
      </c>
      <c r="M1153" s="2">
        <v>470</v>
      </c>
    </row>
    <row r="1154" spans="8:13" ht="12.75">
      <c r="H1154" s="7">
        <f>H1153-B1154</f>
        <v>0</v>
      </c>
      <c r="I1154" s="30">
        <f t="shared" si="48"/>
        <v>0</v>
      </c>
      <c r="M1154" s="2">
        <v>470</v>
      </c>
    </row>
    <row r="1155" spans="8:13" ht="12.75">
      <c r="H1155" s="7">
        <f>H1154-B1155</f>
        <v>0</v>
      </c>
      <c r="I1155" s="30">
        <f t="shared" si="48"/>
        <v>0</v>
      </c>
      <c r="M1155" s="2">
        <v>470</v>
      </c>
    </row>
    <row r="1156" spans="8:13" ht="12.75">
      <c r="H1156" s="7">
        <f>H1155-B1156</f>
        <v>0</v>
      </c>
      <c r="I1156" s="30">
        <f t="shared" si="48"/>
        <v>0</v>
      </c>
      <c r="M1156" s="2">
        <v>470</v>
      </c>
    </row>
    <row r="1157" spans="1:13" ht="13.5" thickBot="1">
      <c r="A1157" s="69"/>
      <c r="B1157" s="70">
        <f>+B1268+B1277+B1315+B1447+B1470+B1514+B1525+B1536+B1549</f>
        <v>2396020</v>
      </c>
      <c r="C1157" s="72"/>
      <c r="D1157" s="124" t="s">
        <v>552</v>
      </c>
      <c r="E1157" s="69"/>
      <c r="F1157" s="125"/>
      <c r="G1157" s="74"/>
      <c r="H1157" s="75">
        <f>'[1]March'!H1716-B1157</f>
        <v>-2396020</v>
      </c>
      <c r="I1157" s="76">
        <f t="shared" si="48"/>
        <v>5097.914893617021</v>
      </c>
      <c r="J1157" s="77"/>
      <c r="K1157" s="77"/>
      <c r="L1157" s="77"/>
      <c r="M1157" s="2">
        <v>470</v>
      </c>
    </row>
    <row r="1158" spans="6:13" ht="12.75">
      <c r="F1158" s="94"/>
      <c r="H1158" s="7">
        <v>0</v>
      </c>
      <c r="I1158" s="30">
        <f t="shared" si="48"/>
        <v>0</v>
      </c>
      <c r="M1158" s="2">
        <v>470</v>
      </c>
    </row>
    <row r="1159" spans="6:13" ht="12.75">
      <c r="F1159" s="94"/>
      <c r="H1159" s="7">
        <f aca="true" t="shared" si="50" ref="H1159:H1222">H1158-B1159</f>
        <v>0</v>
      </c>
      <c r="I1159" s="30">
        <f t="shared" si="48"/>
        <v>0</v>
      </c>
      <c r="M1159" s="2">
        <v>470</v>
      </c>
    </row>
    <row r="1160" spans="2:13" ht="12.75">
      <c r="B1160" s="255">
        <v>3000</v>
      </c>
      <c r="C1160" s="1" t="s">
        <v>0</v>
      </c>
      <c r="D1160" s="20" t="s">
        <v>20</v>
      </c>
      <c r="E1160" s="1" t="s">
        <v>553</v>
      </c>
      <c r="F1160" s="94" t="s">
        <v>554</v>
      </c>
      <c r="G1160" s="40" t="s">
        <v>36</v>
      </c>
      <c r="H1160" s="7">
        <f t="shared" si="50"/>
        <v>-3000</v>
      </c>
      <c r="I1160" s="30">
        <f aca="true" t="shared" si="51" ref="I1160:I1223">+B1160/M1160</f>
        <v>6.382978723404255</v>
      </c>
      <c r="K1160" t="s">
        <v>0</v>
      </c>
      <c r="M1160" s="2">
        <v>470</v>
      </c>
    </row>
    <row r="1161" spans="2:13" ht="12.75">
      <c r="B1161" s="255">
        <v>6000</v>
      </c>
      <c r="C1161" s="1" t="s">
        <v>0</v>
      </c>
      <c r="D1161" s="20" t="s">
        <v>20</v>
      </c>
      <c r="E1161" s="1" t="s">
        <v>553</v>
      </c>
      <c r="F1161" s="94" t="s">
        <v>555</v>
      </c>
      <c r="G1161" s="35" t="s">
        <v>38</v>
      </c>
      <c r="H1161" s="7">
        <f t="shared" si="50"/>
        <v>-9000</v>
      </c>
      <c r="I1161" s="30">
        <f t="shared" si="51"/>
        <v>12.76595744680851</v>
      </c>
      <c r="K1161" t="s">
        <v>0</v>
      </c>
      <c r="M1161" s="2">
        <v>470</v>
      </c>
    </row>
    <row r="1162" spans="1:13" ht="12.75">
      <c r="A1162" s="51"/>
      <c r="B1162" s="258">
        <v>8500</v>
      </c>
      <c r="C1162" s="1" t="s">
        <v>0</v>
      </c>
      <c r="D1162" s="44" t="s">
        <v>20</v>
      </c>
      <c r="E1162" s="44" t="s">
        <v>553</v>
      </c>
      <c r="F1162" s="94" t="s">
        <v>556</v>
      </c>
      <c r="G1162" s="35" t="s">
        <v>44</v>
      </c>
      <c r="H1162" s="7">
        <f t="shared" si="50"/>
        <v>-17500</v>
      </c>
      <c r="I1162" s="30">
        <f t="shared" si="51"/>
        <v>18.085106382978722</v>
      </c>
      <c r="J1162" s="52"/>
      <c r="K1162" t="s">
        <v>0</v>
      </c>
      <c r="L1162" s="52"/>
      <c r="M1162" s="2">
        <v>470</v>
      </c>
    </row>
    <row r="1163" spans="2:13" ht="12.75">
      <c r="B1163" s="255">
        <v>6000</v>
      </c>
      <c r="C1163" s="1" t="s">
        <v>0</v>
      </c>
      <c r="D1163" s="1" t="s">
        <v>20</v>
      </c>
      <c r="E1163" s="1" t="s">
        <v>553</v>
      </c>
      <c r="F1163" s="94" t="s">
        <v>557</v>
      </c>
      <c r="G1163" s="35" t="s">
        <v>56</v>
      </c>
      <c r="H1163" s="7">
        <f t="shared" si="50"/>
        <v>-23500</v>
      </c>
      <c r="I1163" s="30">
        <f t="shared" si="51"/>
        <v>12.76595744680851</v>
      </c>
      <c r="K1163" t="s">
        <v>0</v>
      </c>
      <c r="M1163" s="2">
        <v>470</v>
      </c>
    </row>
    <row r="1164" spans="2:13" ht="12.75">
      <c r="B1164" s="255">
        <v>3000</v>
      </c>
      <c r="C1164" s="1" t="s">
        <v>0</v>
      </c>
      <c r="D1164" s="1" t="s">
        <v>20</v>
      </c>
      <c r="E1164" s="1" t="s">
        <v>553</v>
      </c>
      <c r="F1164" s="94" t="s">
        <v>558</v>
      </c>
      <c r="G1164" s="35" t="s">
        <v>78</v>
      </c>
      <c r="H1164" s="7">
        <f t="shared" si="50"/>
        <v>-26500</v>
      </c>
      <c r="I1164" s="30">
        <f t="shared" si="51"/>
        <v>6.382978723404255</v>
      </c>
      <c r="K1164" t="s">
        <v>0</v>
      </c>
      <c r="M1164" s="2">
        <v>470</v>
      </c>
    </row>
    <row r="1165" spans="2:13" ht="12.75">
      <c r="B1165" s="255">
        <v>3000</v>
      </c>
      <c r="C1165" s="1" t="s">
        <v>0</v>
      </c>
      <c r="D1165" s="1" t="s">
        <v>20</v>
      </c>
      <c r="E1165" s="1" t="s">
        <v>553</v>
      </c>
      <c r="F1165" s="94" t="s">
        <v>559</v>
      </c>
      <c r="G1165" s="35" t="s">
        <v>157</v>
      </c>
      <c r="H1165" s="7">
        <f t="shared" si="50"/>
        <v>-29500</v>
      </c>
      <c r="I1165" s="30">
        <f t="shared" si="51"/>
        <v>6.382978723404255</v>
      </c>
      <c r="K1165" t="s">
        <v>0</v>
      </c>
      <c r="M1165" s="2">
        <v>470</v>
      </c>
    </row>
    <row r="1166" spans="2:13" ht="12.75">
      <c r="B1166" s="255">
        <v>3000</v>
      </c>
      <c r="C1166" s="1" t="s">
        <v>0</v>
      </c>
      <c r="D1166" s="1" t="s">
        <v>20</v>
      </c>
      <c r="E1166" s="1" t="s">
        <v>553</v>
      </c>
      <c r="F1166" s="94" t="s">
        <v>560</v>
      </c>
      <c r="G1166" s="35" t="s">
        <v>114</v>
      </c>
      <c r="H1166" s="7">
        <f t="shared" si="50"/>
        <v>-32500</v>
      </c>
      <c r="I1166" s="30">
        <f t="shared" si="51"/>
        <v>6.382978723404255</v>
      </c>
      <c r="K1166" t="s">
        <v>0</v>
      </c>
      <c r="M1166" s="2">
        <v>470</v>
      </c>
    </row>
    <row r="1167" spans="2:13" ht="12.75">
      <c r="B1167" s="255">
        <v>5000</v>
      </c>
      <c r="C1167" s="20" t="s">
        <v>0</v>
      </c>
      <c r="D1167" s="1" t="s">
        <v>20</v>
      </c>
      <c r="E1167" s="1" t="s">
        <v>553</v>
      </c>
      <c r="F1167" s="94" t="s">
        <v>561</v>
      </c>
      <c r="G1167" s="35" t="s">
        <v>162</v>
      </c>
      <c r="H1167" s="7">
        <f t="shared" si="50"/>
        <v>-37500</v>
      </c>
      <c r="I1167" s="30">
        <f t="shared" si="51"/>
        <v>10.638297872340425</v>
      </c>
      <c r="K1167" t="s">
        <v>0</v>
      </c>
      <c r="M1167" s="2">
        <v>470</v>
      </c>
    </row>
    <row r="1168" spans="2:13" ht="12.75">
      <c r="B1168" s="255">
        <v>2500</v>
      </c>
      <c r="C1168" s="1" t="s">
        <v>0</v>
      </c>
      <c r="D1168" s="1" t="s">
        <v>20</v>
      </c>
      <c r="E1168" s="1" t="s">
        <v>553</v>
      </c>
      <c r="F1168" s="94" t="s">
        <v>562</v>
      </c>
      <c r="G1168" s="35" t="s">
        <v>219</v>
      </c>
      <c r="H1168" s="7">
        <f t="shared" si="50"/>
        <v>-40000</v>
      </c>
      <c r="I1168" s="30">
        <f t="shared" si="51"/>
        <v>5.319148936170213</v>
      </c>
      <c r="K1168" t="s">
        <v>0</v>
      </c>
      <c r="M1168" s="2">
        <v>470</v>
      </c>
    </row>
    <row r="1169" spans="2:13" ht="12.75">
      <c r="B1169" s="255">
        <v>6000</v>
      </c>
      <c r="C1169" s="20" t="s">
        <v>0</v>
      </c>
      <c r="D1169" s="1" t="s">
        <v>20</v>
      </c>
      <c r="E1169" s="1" t="s">
        <v>553</v>
      </c>
      <c r="F1169" s="94" t="s">
        <v>563</v>
      </c>
      <c r="G1169" s="35" t="s">
        <v>244</v>
      </c>
      <c r="H1169" s="7">
        <f t="shared" si="50"/>
        <v>-46000</v>
      </c>
      <c r="I1169" s="30">
        <f t="shared" si="51"/>
        <v>12.76595744680851</v>
      </c>
      <c r="K1169" t="s">
        <v>0</v>
      </c>
      <c r="M1169" s="2">
        <v>470</v>
      </c>
    </row>
    <row r="1170" spans="2:13" ht="12.75">
      <c r="B1170" s="255">
        <v>6000</v>
      </c>
      <c r="C1170" s="1" t="s">
        <v>0</v>
      </c>
      <c r="D1170" s="1" t="s">
        <v>20</v>
      </c>
      <c r="E1170" s="1" t="s">
        <v>553</v>
      </c>
      <c r="F1170" s="94" t="s">
        <v>564</v>
      </c>
      <c r="G1170" s="35" t="s">
        <v>253</v>
      </c>
      <c r="H1170" s="7">
        <f t="shared" si="50"/>
        <v>-52000</v>
      </c>
      <c r="I1170" s="30">
        <f t="shared" si="51"/>
        <v>12.76595744680851</v>
      </c>
      <c r="K1170" t="s">
        <v>0</v>
      </c>
      <c r="M1170" s="2">
        <v>470</v>
      </c>
    </row>
    <row r="1171" spans="2:13" ht="12.75">
      <c r="B1171" s="255">
        <v>2000</v>
      </c>
      <c r="C1171" s="1" t="s">
        <v>0</v>
      </c>
      <c r="D1171" s="1" t="s">
        <v>20</v>
      </c>
      <c r="E1171" s="1" t="s">
        <v>553</v>
      </c>
      <c r="F1171" s="94" t="s">
        <v>565</v>
      </c>
      <c r="G1171" s="35" t="s">
        <v>270</v>
      </c>
      <c r="H1171" s="7">
        <f t="shared" si="50"/>
        <v>-54000</v>
      </c>
      <c r="I1171" s="30">
        <f t="shared" si="51"/>
        <v>4.25531914893617</v>
      </c>
      <c r="K1171" t="s">
        <v>0</v>
      </c>
      <c r="M1171" s="2">
        <v>470</v>
      </c>
    </row>
    <row r="1172" spans="2:13" ht="12.75">
      <c r="B1172" s="255">
        <v>6000</v>
      </c>
      <c r="C1172" s="1" t="s">
        <v>0</v>
      </c>
      <c r="D1172" s="1" t="s">
        <v>20</v>
      </c>
      <c r="E1172" s="1" t="s">
        <v>553</v>
      </c>
      <c r="F1172" s="94" t="s">
        <v>566</v>
      </c>
      <c r="G1172" s="35" t="s">
        <v>164</v>
      </c>
      <c r="H1172" s="7">
        <f t="shared" si="50"/>
        <v>-60000</v>
      </c>
      <c r="I1172" s="30">
        <f t="shared" si="51"/>
        <v>12.76595744680851</v>
      </c>
      <c r="K1172" t="s">
        <v>0</v>
      </c>
      <c r="M1172" s="2">
        <v>470</v>
      </c>
    </row>
    <row r="1173" spans="2:13" ht="12.75">
      <c r="B1173" s="256">
        <v>5000</v>
      </c>
      <c r="C1173" s="1" t="s">
        <v>0</v>
      </c>
      <c r="D1173" s="1" t="s">
        <v>20</v>
      </c>
      <c r="E1173" s="1" t="s">
        <v>553</v>
      </c>
      <c r="F1173" s="94" t="s">
        <v>567</v>
      </c>
      <c r="G1173" s="35" t="s">
        <v>166</v>
      </c>
      <c r="H1173" s="7">
        <f t="shared" si="50"/>
        <v>-65000</v>
      </c>
      <c r="I1173" s="30">
        <f t="shared" si="51"/>
        <v>10.638297872340425</v>
      </c>
      <c r="K1173" t="s">
        <v>0</v>
      </c>
      <c r="M1173" s="2">
        <v>470</v>
      </c>
    </row>
    <row r="1174" spans="2:13" ht="12.75">
      <c r="B1174" s="255">
        <v>2000</v>
      </c>
      <c r="C1174" s="1" t="s">
        <v>0</v>
      </c>
      <c r="D1174" s="1" t="s">
        <v>20</v>
      </c>
      <c r="E1174" s="1" t="s">
        <v>553</v>
      </c>
      <c r="F1174" s="94" t="s">
        <v>568</v>
      </c>
      <c r="G1174" s="35" t="s">
        <v>168</v>
      </c>
      <c r="H1174" s="7">
        <f t="shared" si="50"/>
        <v>-67000</v>
      </c>
      <c r="I1174" s="30">
        <f t="shared" si="51"/>
        <v>4.25531914893617</v>
      </c>
      <c r="K1174" t="s">
        <v>0</v>
      </c>
      <c r="M1174" s="2">
        <v>470</v>
      </c>
    </row>
    <row r="1175" spans="2:13" ht="12.75">
      <c r="B1175" s="255">
        <v>6000</v>
      </c>
      <c r="C1175" s="1" t="s">
        <v>0</v>
      </c>
      <c r="D1175" s="1" t="s">
        <v>20</v>
      </c>
      <c r="E1175" s="1" t="s">
        <v>553</v>
      </c>
      <c r="F1175" s="94" t="s">
        <v>569</v>
      </c>
      <c r="G1175" s="35" t="s">
        <v>170</v>
      </c>
      <c r="H1175" s="7">
        <f t="shared" si="50"/>
        <v>-73000</v>
      </c>
      <c r="I1175" s="30">
        <f t="shared" si="51"/>
        <v>12.76595744680851</v>
      </c>
      <c r="K1175" t="s">
        <v>0</v>
      </c>
      <c r="M1175" s="2">
        <v>470</v>
      </c>
    </row>
    <row r="1176" spans="2:13" ht="12.75">
      <c r="B1176" s="255">
        <v>4000</v>
      </c>
      <c r="C1176" s="1" t="s">
        <v>0</v>
      </c>
      <c r="D1176" s="1" t="s">
        <v>20</v>
      </c>
      <c r="E1176" s="1" t="s">
        <v>553</v>
      </c>
      <c r="F1176" s="94" t="s">
        <v>570</v>
      </c>
      <c r="G1176" s="35" t="s">
        <v>172</v>
      </c>
      <c r="H1176" s="7">
        <f t="shared" si="50"/>
        <v>-77000</v>
      </c>
      <c r="I1176" s="30">
        <f t="shared" si="51"/>
        <v>8.51063829787234</v>
      </c>
      <c r="K1176" t="s">
        <v>0</v>
      </c>
      <c r="M1176" s="2">
        <v>470</v>
      </c>
    </row>
    <row r="1177" spans="2:13" ht="12.75">
      <c r="B1177" s="255">
        <v>4500</v>
      </c>
      <c r="C1177" s="1" t="s">
        <v>0</v>
      </c>
      <c r="D1177" s="1" t="s">
        <v>20</v>
      </c>
      <c r="E1177" s="1" t="s">
        <v>553</v>
      </c>
      <c r="F1177" s="94" t="s">
        <v>571</v>
      </c>
      <c r="G1177" s="35" t="s">
        <v>174</v>
      </c>
      <c r="H1177" s="7">
        <f t="shared" si="50"/>
        <v>-81500</v>
      </c>
      <c r="I1177" s="30">
        <f t="shared" si="51"/>
        <v>9.574468085106384</v>
      </c>
      <c r="K1177" t="s">
        <v>0</v>
      </c>
      <c r="M1177" s="2">
        <v>470</v>
      </c>
    </row>
    <row r="1178" spans="2:13" ht="12.75">
      <c r="B1178" s="255">
        <v>5000</v>
      </c>
      <c r="C1178" s="20" t="s">
        <v>0</v>
      </c>
      <c r="D1178" s="1" t="s">
        <v>20</v>
      </c>
      <c r="E1178" s="1" t="s">
        <v>553</v>
      </c>
      <c r="F1178" s="94" t="s">
        <v>572</v>
      </c>
      <c r="G1178" s="35" t="s">
        <v>176</v>
      </c>
      <c r="H1178" s="7">
        <f t="shared" si="50"/>
        <v>-86500</v>
      </c>
      <c r="I1178" s="30">
        <f t="shared" si="51"/>
        <v>10.638297872340425</v>
      </c>
      <c r="K1178" t="s">
        <v>0</v>
      </c>
      <c r="M1178" s="2">
        <v>470</v>
      </c>
    </row>
    <row r="1179" spans="2:13" ht="12.75">
      <c r="B1179" s="255">
        <v>5000</v>
      </c>
      <c r="C1179" s="1" t="s">
        <v>0</v>
      </c>
      <c r="D1179" s="1" t="s">
        <v>20</v>
      </c>
      <c r="E1179" s="1" t="s">
        <v>553</v>
      </c>
      <c r="F1179" s="94" t="s">
        <v>573</v>
      </c>
      <c r="G1179" s="35" t="s">
        <v>179</v>
      </c>
      <c r="H1179" s="7">
        <f t="shared" si="50"/>
        <v>-91500</v>
      </c>
      <c r="I1179" s="30">
        <f t="shared" si="51"/>
        <v>10.638297872340425</v>
      </c>
      <c r="K1179" t="s">
        <v>0</v>
      </c>
      <c r="M1179" s="2">
        <v>470</v>
      </c>
    </row>
    <row r="1180" spans="2:13" ht="12.75">
      <c r="B1180" s="255">
        <v>4000</v>
      </c>
      <c r="C1180" s="1" t="s">
        <v>0</v>
      </c>
      <c r="D1180" s="1" t="s">
        <v>20</v>
      </c>
      <c r="E1180" s="1" t="s">
        <v>553</v>
      </c>
      <c r="F1180" s="94" t="s">
        <v>574</v>
      </c>
      <c r="G1180" s="35" t="s">
        <v>181</v>
      </c>
      <c r="H1180" s="7">
        <f t="shared" si="50"/>
        <v>-95500</v>
      </c>
      <c r="I1180" s="30">
        <f t="shared" si="51"/>
        <v>8.51063829787234</v>
      </c>
      <c r="K1180" t="s">
        <v>0</v>
      </c>
      <c r="M1180" s="2">
        <v>470</v>
      </c>
    </row>
    <row r="1181" spans="2:13" ht="12.75">
      <c r="B1181" s="255">
        <v>2000</v>
      </c>
      <c r="C1181" s="1" t="s">
        <v>0</v>
      </c>
      <c r="D1181" s="1" t="s">
        <v>20</v>
      </c>
      <c r="E1181" s="1" t="s">
        <v>553</v>
      </c>
      <c r="F1181" s="94" t="s">
        <v>575</v>
      </c>
      <c r="G1181" s="35" t="s">
        <v>341</v>
      </c>
      <c r="H1181" s="7">
        <f t="shared" si="50"/>
        <v>-97500</v>
      </c>
      <c r="I1181" s="30">
        <f t="shared" si="51"/>
        <v>4.25531914893617</v>
      </c>
      <c r="K1181" t="s">
        <v>0</v>
      </c>
      <c r="M1181" s="2">
        <v>470</v>
      </c>
    </row>
    <row r="1182" spans="2:13" ht="12.75">
      <c r="B1182" s="255">
        <v>6000</v>
      </c>
      <c r="C1182" s="1" t="s">
        <v>0</v>
      </c>
      <c r="D1182" s="1" t="s">
        <v>20</v>
      </c>
      <c r="E1182" s="1" t="s">
        <v>553</v>
      </c>
      <c r="F1182" s="94" t="s">
        <v>576</v>
      </c>
      <c r="G1182" s="35" t="s">
        <v>422</v>
      </c>
      <c r="H1182" s="7">
        <f t="shared" si="50"/>
        <v>-103500</v>
      </c>
      <c r="I1182" s="30">
        <f t="shared" si="51"/>
        <v>12.76595744680851</v>
      </c>
      <c r="K1182" t="s">
        <v>0</v>
      </c>
      <c r="M1182" s="2">
        <v>470</v>
      </c>
    </row>
    <row r="1183" spans="2:13" ht="12.75">
      <c r="B1183" s="255">
        <v>2500</v>
      </c>
      <c r="C1183" s="1" t="s">
        <v>0</v>
      </c>
      <c r="D1183" s="1" t="s">
        <v>20</v>
      </c>
      <c r="E1183" s="1" t="s">
        <v>553</v>
      </c>
      <c r="F1183" s="94" t="s">
        <v>577</v>
      </c>
      <c r="G1183" s="35" t="s">
        <v>447</v>
      </c>
      <c r="H1183" s="7">
        <f t="shared" si="50"/>
        <v>-106000</v>
      </c>
      <c r="I1183" s="30">
        <f t="shared" si="51"/>
        <v>5.319148936170213</v>
      </c>
      <c r="K1183" t="s">
        <v>0</v>
      </c>
      <c r="M1183" s="2">
        <v>470</v>
      </c>
    </row>
    <row r="1184" spans="2:13" ht="12.75">
      <c r="B1184" s="255">
        <v>2500</v>
      </c>
      <c r="C1184" s="1" t="s">
        <v>0</v>
      </c>
      <c r="D1184" s="1" t="s">
        <v>20</v>
      </c>
      <c r="E1184" s="1" t="s">
        <v>553</v>
      </c>
      <c r="F1184" s="94" t="s">
        <v>578</v>
      </c>
      <c r="G1184" s="35" t="s">
        <v>449</v>
      </c>
      <c r="H1184" s="7">
        <f t="shared" si="50"/>
        <v>-108500</v>
      </c>
      <c r="I1184" s="30">
        <f t="shared" si="51"/>
        <v>5.319148936170213</v>
      </c>
      <c r="K1184" t="s">
        <v>0</v>
      </c>
      <c r="M1184" s="2">
        <v>470</v>
      </c>
    </row>
    <row r="1185" spans="2:13" ht="12.75">
      <c r="B1185" s="255">
        <v>3000</v>
      </c>
      <c r="C1185" s="1" t="s">
        <v>0</v>
      </c>
      <c r="D1185" s="1" t="s">
        <v>20</v>
      </c>
      <c r="E1185" s="1" t="s">
        <v>553</v>
      </c>
      <c r="F1185" s="94" t="s">
        <v>579</v>
      </c>
      <c r="G1185" s="35" t="s">
        <v>462</v>
      </c>
      <c r="H1185" s="7">
        <f t="shared" si="50"/>
        <v>-111500</v>
      </c>
      <c r="I1185" s="30">
        <f t="shared" si="51"/>
        <v>6.382978723404255</v>
      </c>
      <c r="K1185" t="s">
        <v>0</v>
      </c>
      <c r="M1185" s="2">
        <v>470</v>
      </c>
    </row>
    <row r="1186" spans="2:13" ht="12.75">
      <c r="B1186" s="255">
        <v>5000</v>
      </c>
      <c r="C1186" s="1" t="s">
        <v>0</v>
      </c>
      <c r="D1186" s="1" t="s">
        <v>20</v>
      </c>
      <c r="E1186" s="1" t="s">
        <v>553</v>
      </c>
      <c r="F1186" s="94" t="s">
        <v>580</v>
      </c>
      <c r="G1186" s="35" t="s">
        <v>183</v>
      </c>
      <c r="H1186" s="7">
        <f t="shared" si="50"/>
        <v>-116500</v>
      </c>
      <c r="I1186" s="30">
        <f t="shared" si="51"/>
        <v>10.638297872340425</v>
      </c>
      <c r="K1186" t="s">
        <v>0</v>
      </c>
      <c r="M1186" s="2">
        <v>470</v>
      </c>
    </row>
    <row r="1187" spans="2:13" ht="12.75">
      <c r="B1187" s="255">
        <v>2000</v>
      </c>
      <c r="C1187" s="1" t="s">
        <v>0</v>
      </c>
      <c r="D1187" s="1" t="s">
        <v>20</v>
      </c>
      <c r="E1187" s="1" t="s">
        <v>553</v>
      </c>
      <c r="F1187" s="94" t="s">
        <v>581</v>
      </c>
      <c r="G1187" s="35" t="s">
        <v>185</v>
      </c>
      <c r="H1187" s="7">
        <f t="shared" si="50"/>
        <v>-118500</v>
      </c>
      <c r="I1187" s="30">
        <f t="shared" si="51"/>
        <v>4.25531914893617</v>
      </c>
      <c r="K1187" t="s">
        <v>0</v>
      </c>
      <c r="M1187" s="2">
        <v>470</v>
      </c>
    </row>
    <row r="1188" spans="2:13" ht="12.75">
      <c r="B1188" s="255">
        <v>2500</v>
      </c>
      <c r="C1188" s="1" t="s">
        <v>0</v>
      </c>
      <c r="D1188" s="20" t="s">
        <v>20</v>
      </c>
      <c r="E1188" s="1" t="s">
        <v>582</v>
      </c>
      <c r="F1188" s="94" t="s">
        <v>583</v>
      </c>
      <c r="G1188" s="40" t="s">
        <v>36</v>
      </c>
      <c r="H1188" s="7">
        <f t="shared" si="50"/>
        <v>-121000</v>
      </c>
      <c r="I1188" s="30">
        <f t="shared" si="51"/>
        <v>5.319148936170213</v>
      </c>
      <c r="K1188" t="s">
        <v>0</v>
      </c>
      <c r="M1188" s="2">
        <v>470</v>
      </c>
    </row>
    <row r="1189" spans="2:13" ht="12.75">
      <c r="B1189" s="255">
        <v>2500</v>
      </c>
      <c r="C1189" s="1" t="s">
        <v>0</v>
      </c>
      <c r="D1189" s="20" t="s">
        <v>20</v>
      </c>
      <c r="E1189" s="1" t="s">
        <v>582</v>
      </c>
      <c r="F1189" s="94" t="s">
        <v>584</v>
      </c>
      <c r="G1189" s="35" t="s">
        <v>38</v>
      </c>
      <c r="H1189" s="7">
        <f t="shared" si="50"/>
        <v>-123500</v>
      </c>
      <c r="I1189" s="30">
        <f t="shared" si="51"/>
        <v>5.319148936170213</v>
      </c>
      <c r="K1189" t="s">
        <v>0</v>
      </c>
      <c r="M1189" s="2">
        <v>470</v>
      </c>
    </row>
    <row r="1190" spans="2:13" ht="12.75">
      <c r="B1190" s="255">
        <v>2500</v>
      </c>
      <c r="C1190" s="1" t="s">
        <v>0</v>
      </c>
      <c r="D1190" s="20" t="s">
        <v>20</v>
      </c>
      <c r="E1190" s="1" t="s">
        <v>582</v>
      </c>
      <c r="F1190" s="94" t="s">
        <v>585</v>
      </c>
      <c r="G1190" s="35" t="s">
        <v>44</v>
      </c>
      <c r="H1190" s="7">
        <f t="shared" si="50"/>
        <v>-126000</v>
      </c>
      <c r="I1190" s="30">
        <f t="shared" si="51"/>
        <v>5.319148936170213</v>
      </c>
      <c r="K1190" t="s">
        <v>0</v>
      </c>
      <c r="M1190" s="2">
        <v>470</v>
      </c>
    </row>
    <row r="1191" spans="2:13" ht="12.75">
      <c r="B1191" s="255">
        <v>7500</v>
      </c>
      <c r="C1191" s="1" t="s">
        <v>0</v>
      </c>
      <c r="D1191" s="1" t="s">
        <v>20</v>
      </c>
      <c r="E1191" s="1" t="s">
        <v>582</v>
      </c>
      <c r="F1191" s="94" t="s">
        <v>586</v>
      </c>
      <c r="G1191" s="35" t="s">
        <v>56</v>
      </c>
      <c r="H1191" s="7">
        <f t="shared" si="50"/>
        <v>-133500</v>
      </c>
      <c r="I1191" s="30">
        <f t="shared" si="51"/>
        <v>15.957446808510639</v>
      </c>
      <c r="K1191" t="s">
        <v>0</v>
      </c>
      <c r="M1191" s="2">
        <v>470</v>
      </c>
    </row>
    <row r="1192" spans="2:13" ht="12.75">
      <c r="B1192" s="255">
        <v>5000</v>
      </c>
      <c r="C1192" s="20" t="s">
        <v>0</v>
      </c>
      <c r="D1192" s="1" t="s">
        <v>20</v>
      </c>
      <c r="E1192" s="1" t="s">
        <v>582</v>
      </c>
      <c r="F1192" s="94" t="s">
        <v>587</v>
      </c>
      <c r="G1192" s="35" t="s">
        <v>78</v>
      </c>
      <c r="H1192" s="7">
        <f t="shared" si="50"/>
        <v>-138500</v>
      </c>
      <c r="I1192" s="30">
        <f t="shared" si="51"/>
        <v>10.638297872340425</v>
      </c>
      <c r="K1192" t="s">
        <v>0</v>
      </c>
      <c r="M1192" s="2">
        <v>470</v>
      </c>
    </row>
    <row r="1193" spans="2:13" ht="12.75">
      <c r="B1193" s="255">
        <v>2500</v>
      </c>
      <c r="C1193" s="1" t="s">
        <v>0</v>
      </c>
      <c r="D1193" s="1" t="s">
        <v>20</v>
      </c>
      <c r="E1193" s="1" t="s">
        <v>582</v>
      </c>
      <c r="F1193" s="94" t="s">
        <v>588</v>
      </c>
      <c r="G1193" s="35" t="s">
        <v>114</v>
      </c>
      <c r="H1193" s="7">
        <f t="shared" si="50"/>
        <v>-141000</v>
      </c>
      <c r="I1193" s="30">
        <f t="shared" si="51"/>
        <v>5.319148936170213</v>
      </c>
      <c r="K1193" t="s">
        <v>0</v>
      </c>
      <c r="M1193" s="2">
        <v>470</v>
      </c>
    </row>
    <row r="1194" spans="2:13" ht="12.75">
      <c r="B1194" s="255">
        <v>2500</v>
      </c>
      <c r="C1194" s="1" t="s">
        <v>0</v>
      </c>
      <c r="D1194" s="1" t="s">
        <v>20</v>
      </c>
      <c r="E1194" s="1" t="s">
        <v>582</v>
      </c>
      <c r="F1194" s="94" t="s">
        <v>589</v>
      </c>
      <c r="G1194" s="35" t="s">
        <v>244</v>
      </c>
      <c r="H1194" s="7">
        <f t="shared" si="50"/>
        <v>-143500</v>
      </c>
      <c r="I1194" s="30">
        <f t="shared" si="51"/>
        <v>5.319148936170213</v>
      </c>
      <c r="K1194" t="s">
        <v>0</v>
      </c>
      <c r="M1194" s="2">
        <v>470</v>
      </c>
    </row>
    <row r="1195" spans="2:13" ht="12.75">
      <c r="B1195" s="255">
        <v>2500</v>
      </c>
      <c r="C1195" s="1" t="s">
        <v>0</v>
      </c>
      <c r="D1195" s="1" t="s">
        <v>20</v>
      </c>
      <c r="E1195" s="1" t="s">
        <v>582</v>
      </c>
      <c r="F1195" s="94" t="s">
        <v>590</v>
      </c>
      <c r="G1195" s="35" t="s">
        <v>253</v>
      </c>
      <c r="H1195" s="7">
        <f t="shared" si="50"/>
        <v>-146000</v>
      </c>
      <c r="I1195" s="30">
        <f t="shared" si="51"/>
        <v>5.319148936170213</v>
      </c>
      <c r="K1195" t="s">
        <v>0</v>
      </c>
      <c r="M1195" s="2">
        <v>470</v>
      </c>
    </row>
    <row r="1196" spans="2:13" ht="12.75">
      <c r="B1196" s="255">
        <v>2500</v>
      </c>
      <c r="C1196" s="1" t="s">
        <v>0</v>
      </c>
      <c r="D1196" s="1" t="s">
        <v>20</v>
      </c>
      <c r="E1196" s="1" t="s">
        <v>582</v>
      </c>
      <c r="F1196" s="94" t="s">
        <v>591</v>
      </c>
      <c r="G1196" s="35" t="s">
        <v>297</v>
      </c>
      <c r="H1196" s="7">
        <f t="shared" si="50"/>
        <v>-148500</v>
      </c>
      <c r="I1196" s="30">
        <f t="shared" si="51"/>
        <v>5.319148936170213</v>
      </c>
      <c r="K1196" t="s">
        <v>0</v>
      </c>
      <c r="M1196" s="2">
        <v>470</v>
      </c>
    </row>
    <row r="1197" spans="2:13" ht="12.75">
      <c r="B1197" s="255">
        <v>5000</v>
      </c>
      <c r="C1197" s="1" t="s">
        <v>0</v>
      </c>
      <c r="D1197" s="1" t="s">
        <v>20</v>
      </c>
      <c r="E1197" s="1" t="s">
        <v>582</v>
      </c>
      <c r="F1197" s="94" t="s">
        <v>592</v>
      </c>
      <c r="G1197" s="35" t="s">
        <v>164</v>
      </c>
      <c r="H1197" s="7">
        <f t="shared" si="50"/>
        <v>-153500</v>
      </c>
      <c r="I1197" s="30">
        <f t="shared" si="51"/>
        <v>10.638297872340425</v>
      </c>
      <c r="K1197" t="s">
        <v>0</v>
      </c>
      <c r="M1197" s="2">
        <v>470</v>
      </c>
    </row>
    <row r="1198" spans="2:13" ht="12.75">
      <c r="B1198" s="255">
        <v>2500</v>
      </c>
      <c r="C1198" s="1" t="s">
        <v>0</v>
      </c>
      <c r="D1198" s="1" t="s">
        <v>20</v>
      </c>
      <c r="E1198" s="1" t="s">
        <v>582</v>
      </c>
      <c r="F1198" s="94" t="s">
        <v>593</v>
      </c>
      <c r="G1198" s="35" t="s">
        <v>166</v>
      </c>
      <c r="H1198" s="7">
        <f t="shared" si="50"/>
        <v>-156000</v>
      </c>
      <c r="I1198" s="30">
        <f t="shared" si="51"/>
        <v>5.319148936170213</v>
      </c>
      <c r="K1198" t="s">
        <v>0</v>
      </c>
      <c r="M1198" s="2">
        <v>470</v>
      </c>
    </row>
    <row r="1199" spans="2:13" ht="12.75">
      <c r="B1199" s="256">
        <v>2500</v>
      </c>
      <c r="C1199" s="1" t="s">
        <v>0</v>
      </c>
      <c r="D1199" s="1" t="s">
        <v>20</v>
      </c>
      <c r="E1199" s="1" t="s">
        <v>582</v>
      </c>
      <c r="F1199" s="94" t="s">
        <v>594</v>
      </c>
      <c r="G1199" s="35" t="s">
        <v>174</v>
      </c>
      <c r="H1199" s="7">
        <f t="shared" si="50"/>
        <v>-158500</v>
      </c>
      <c r="I1199" s="30">
        <f t="shared" si="51"/>
        <v>5.319148936170213</v>
      </c>
      <c r="K1199" t="s">
        <v>0</v>
      </c>
      <c r="M1199" s="2">
        <v>470</v>
      </c>
    </row>
    <row r="1200" spans="2:13" ht="12.75">
      <c r="B1200" s="255">
        <v>2500</v>
      </c>
      <c r="C1200" s="1" t="s">
        <v>0</v>
      </c>
      <c r="D1200" s="1" t="s">
        <v>20</v>
      </c>
      <c r="E1200" s="1" t="s">
        <v>582</v>
      </c>
      <c r="F1200" s="94" t="s">
        <v>595</v>
      </c>
      <c r="G1200" s="35" t="s">
        <v>179</v>
      </c>
      <c r="H1200" s="7">
        <f t="shared" si="50"/>
        <v>-161000</v>
      </c>
      <c r="I1200" s="30">
        <f t="shared" si="51"/>
        <v>5.319148936170213</v>
      </c>
      <c r="K1200" t="s">
        <v>0</v>
      </c>
      <c r="M1200" s="2">
        <v>470</v>
      </c>
    </row>
    <row r="1201" spans="2:13" ht="12.75">
      <c r="B1201" s="255">
        <v>2500</v>
      </c>
      <c r="C1201" s="1" t="s">
        <v>0</v>
      </c>
      <c r="D1201" s="1" t="s">
        <v>20</v>
      </c>
      <c r="E1201" s="1" t="s">
        <v>582</v>
      </c>
      <c r="F1201" s="94" t="s">
        <v>596</v>
      </c>
      <c r="G1201" s="35" t="s">
        <v>181</v>
      </c>
      <c r="H1201" s="7">
        <f t="shared" si="50"/>
        <v>-163500</v>
      </c>
      <c r="I1201" s="30">
        <f t="shared" si="51"/>
        <v>5.319148936170213</v>
      </c>
      <c r="K1201" t="s">
        <v>0</v>
      </c>
      <c r="M1201" s="2">
        <v>470</v>
      </c>
    </row>
    <row r="1202" spans="2:13" ht="12.75">
      <c r="B1202" s="255">
        <v>2500</v>
      </c>
      <c r="C1202" s="1" t="s">
        <v>0</v>
      </c>
      <c r="D1202" s="1" t="s">
        <v>20</v>
      </c>
      <c r="E1202" s="1" t="s">
        <v>582</v>
      </c>
      <c r="F1202" s="94" t="s">
        <v>597</v>
      </c>
      <c r="G1202" s="35" t="s">
        <v>341</v>
      </c>
      <c r="H1202" s="7">
        <f t="shared" si="50"/>
        <v>-166000</v>
      </c>
      <c r="I1202" s="30">
        <f t="shared" si="51"/>
        <v>5.319148936170213</v>
      </c>
      <c r="K1202" t="s">
        <v>0</v>
      </c>
      <c r="M1202" s="2">
        <v>470</v>
      </c>
    </row>
    <row r="1203" spans="2:13" ht="12.75">
      <c r="B1203" s="255">
        <v>2500</v>
      </c>
      <c r="C1203" s="1" t="s">
        <v>0</v>
      </c>
      <c r="D1203" s="1" t="s">
        <v>20</v>
      </c>
      <c r="E1203" s="1" t="s">
        <v>582</v>
      </c>
      <c r="F1203" s="94" t="s">
        <v>598</v>
      </c>
      <c r="G1203" s="35" t="s">
        <v>341</v>
      </c>
      <c r="H1203" s="7">
        <f t="shared" si="50"/>
        <v>-168500</v>
      </c>
      <c r="I1203" s="30">
        <f t="shared" si="51"/>
        <v>5.319148936170213</v>
      </c>
      <c r="K1203" t="s">
        <v>0</v>
      </c>
      <c r="M1203" s="2">
        <v>470</v>
      </c>
    </row>
    <row r="1204" spans="2:13" ht="12.75">
      <c r="B1204" s="255">
        <v>2500</v>
      </c>
      <c r="C1204" s="1" t="s">
        <v>0</v>
      </c>
      <c r="D1204" s="1" t="s">
        <v>20</v>
      </c>
      <c r="E1204" s="1" t="s">
        <v>582</v>
      </c>
      <c r="F1204" s="94" t="s">
        <v>599</v>
      </c>
      <c r="G1204" s="35" t="s">
        <v>422</v>
      </c>
      <c r="H1204" s="7">
        <f t="shared" si="50"/>
        <v>-171000</v>
      </c>
      <c r="I1204" s="30">
        <f t="shared" si="51"/>
        <v>5.319148936170213</v>
      </c>
      <c r="K1204" t="s">
        <v>0</v>
      </c>
      <c r="M1204" s="2">
        <v>470</v>
      </c>
    </row>
    <row r="1205" spans="2:13" ht="12.75">
      <c r="B1205" s="255">
        <v>2500</v>
      </c>
      <c r="C1205" s="1" t="s">
        <v>0</v>
      </c>
      <c r="D1205" s="1" t="s">
        <v>20</v>
      </c>
      <c r="E1205" s="1" t="s">
        <v>582</v>
      </c>
      <c r="F1205" s="94" t="s">
        <v>600</v>
      </c>
      <c r="G1205" s="35" t="s">
        <v>447</v>
      </c>
      <c r="H1205" s="7">
        <f t="shared" si="50"/>
        <v>-173500</v>
      </c>
      <c r="I1205" s="30">
        <f t="shared" si="51"/>
        <v>5.319148936170213</v>
      </c>
      <c r="K1205" t="s">
        <v>0</v>
      </c>
      <c r="M1205" s="2">
        <v>470</v>
      </c>
    </row>
    <row r="1206" spans="2:13" ht="12.75">
      <c r="B1206" s="255">
        <v>2500</v>
      </c>
      <c r="C1206" s="1" t="s">
        <v>0</v>
      </c>
      <c r="D1206" s="1" t="s">
        <v>20</v>
      </c>
      <c r="E1206" s="1" t="s">
        <v>582</v>
      </c>
      <c r="F1206" s="94" t="s">
        <v>601</v>
      </c>
      <c r="G1206" s="35" t="s">
        <v>449</v>
      </c>
      <c r="H1206" s="7">
        <f t="shared" si="50"/>
        <v>-176000</v>
      </c>
      <c r="I1206" s="30">
        <f t="shared" si="51"/>
        <v>5.319148936170213</v>
      </c>
      <c r="K1206" t="s">
        <v>0</v>
      </c>
      <c r="M1206" s="2">
        <v>470</v>
      </c>
    </row>
    <row r="1207" spans="2:13" ht="12.75">
      <c r="B1207" s="255">
        <v>2500</v>
      </c>
      <c r="C1207" s="1" t="s">
        <v>0</v>
      </c>
      <c r="D1207" s="1" t="s">
        <v>20</v>
      </c>
      <c r="E1207" s="1" t="s">
        <v>582</v>
      </c>
      <c r="F1207" s="94" t="s">
        <v>602</v>
      </c>
      <c r="G1207" s="35" t="s">
        <v>462</v>
      </c>
      <c r="H1207" s="7">
        <f t="shared" si="50"/>
        <v>-178500</v>
      </c>
      <c r="I1207" s="30">
        <f t="shared" si="51"/>
        <v>5.319148936170213</v>
      </c>
      <c r="K1207" t="s">
        <v>0</v>
      </c>
      <c r="M1207" s="2">
        <v>470</v>
      </c>
    </row>
    <row r="1208" spans="2:13" ht="12.75">
      <c r="B1208" s="255">
        <v>2500</v>
      </c>
      <c r="C1208" s="1" t="s">
        <v>0</v>
      </c>
      <c r="D1208" s="1" t="s">
        <v>20</v>
      </c>
      <c r="E1208" s="1" t="s">
        <v>582</v>
      </c>
      <c r="F1208" s="94" t="s">
        <v>603</v>
      </c>
      <c r="G1208" s="35" t="s">
        <v>183</v>
      </c>
      <c r="H1208" s="7">
        <f t="shared" si="50"/>
        <v>-181000</v>
      </c>
      <c r="I1208" s="30">
        <f t="shared" si="51"/>
        <v>5.319148936170213</v>
      </c>
      <c r="K1208" t="s">
        <v>0</v>
      </c>
      <c r="M1208" s="2">
        <v>470</v>
      </c>
    </row>
    <row r="1209" spans="2:13" ht="12.75">
      <c r="B1209" s="255">
        <v>2500</v>
      </c>
      <c r="C1209" s="1" t="s">
        <v>0</v>
      </c>
      <c r="D1209" s="1" t="s">
        <v>20</v>
      </c>
      <c r="E1209" s="1" t="s">
        <v>582</v>
      </c>
      <c r="F1209" s="94" t="s">
        <v>604</v>
      </c>
      <c r="G1209" s="35" t="s">
        <v>185</v>
      </c>
      <c r="H1209" s="7">
        <f t="shared" si="50"/>
        <v>-183500</v>
      </c>
      <c r="I1209" s="30">
        <f t="shared" si="51"/>
        <v>5.319148936170213</v>
      </c>
      <c r="K1209" t="s">
        <v>0</v>
      </c>
      <c r="M1209" s="2">
        <v>470</v>
      </c>
    </row>
    <row r="1210" spans="2:13" ht="12.75">
      <c r="B1210" s="255">
        <v>2500</v>
      </c>
      <c r="C1210" s="1" t="s">
        <v>0</v>
      </c>
      <c r="D1210" s="20" t="s">
        <v>20</v>
      </c>
      <c r="E1210" s="1" t="s">
        <v>605</v>
      </c>
      <c r="F1210" s="94" t="s">
        <v>606</v>
      </c>
      <c r="G1210" s="40" t="s">
        <v>36</v>
      </c>
      <c r="H1210" s="7">
        <f t="shared" si="50"/>
        <v>-186000</v>
      </c>
      <c r="I1210" s="30">
        <f t="shared" si="51"/>
        <v>5.319148936170213</v>
      </c>
      <c r="K1210" t="s">
        <v>0</v>
      </c>
      <c r="M1210" s="2">
        <v>470</v>
      </c>
    </row>
    <row r="1211" spans="2:13" ht="12.75">
      <c r="B1211" s="255">
        <v>2500</v>
      </c>
      <c r="C1211" s="1" t="s">
        <v>0</v>
      </c>
      <c r="D1211" s="20" t="s">
        <v>20</v>
      </c>
      <c r="E1211" s="1" t="s">
        <v>605</v>
      </c>
      <c r="F1211" s="94" t="s">
        <v>607</v>
      </c>
      <c r="G1211" s="35" t="s">
        <v>38</v>
      </c>
      <c r="H1211" s="7">
        <f t="shared" si="50"/>
        <v>-188500</v>
      </c>
      <c r="I1211" s="30">
        <f t="shared" si="51"/>
        <v>5.319148936170213</v>
      </c>
      <c r="K1211" t="s">
        <v>0</v>
      </c>
      <c r="M1211" s="2">
        <v>470</v>
      </c>
    </row>
    <row r="1212" spans="2:13" ht="12.75">
      <c r="B1212" s="255">
        <v>2500</v>
      </c>
      <c r="C1212" s="1" t="s">
        <v>0</v>
      </c>
      <c r="D1212" s="20" t="s">
        <v>20</v>
      </c>
      <c r="E1212" s="1" t="s">
        <v>605</v>
      </c>
      <c r="F1212" s="94" t="s">
        <v>608</v>
      </c>
      <c r="G1212" s="35" t="s">
        <v>44</v>
      </c>
      <c r="H1212" s="7">
        <f t="shared" si="50"/>
        <v>-191000</v>
      </c>
      <c r="I1212" s="30">
        <f t="shared" si="51"/>
        <v>5.319148936170213</v>
      </c>
      <c r="K1212" t="s">
        <v>0</v>
      </c>
      <c r="M1212" s="2">
        <v>470</v>
      </c>
    </row>
    <row r="1213" spans="2:13" ht="12.75">
      <c r="B1213" s="255">
        <v>2500</v>
      </c>
      <c r="C1213" s="1" t="s">
        <v>0</v>
      </c>
      <c r="D1213" s="20" t="s">
        <v>20</v>
      </c>
      <c r="E1213" s="1" t="s">
        <v>605</v>
      </c>
      <c r="F1213" s="94" t="s">
        <v>609</v>
      </c>
      <c r="G1213" s="35" t="s">
        <v>56</v>
      </c>
      <c r="H1213" s="7">
        <f t="shared" si="50"/>
        <v>-193500</v>
      </c>
      <c r="I1213" s="30">
        <f t="shared" si="51"/>
        <v>5.319148936170213</v>
      </c>
      <c r="K1213" t="s">
        <v>0</v>
      </c>
      <c r="M1213" s="2">
        <v>470</v>
      </c>
    </row>
    <row r="1214" spans="2:13" ht="12.75">
      <c r="B1214" s="255">
        <v>2500</v>
      </c>
      <c r="C1214" s="1" t="s">
        <v>0</v>
      </c>
      <c r="D1214" s="1" t="s">
        <v>20</v>
      </c>
      <c r="E1214" s="1" t="s">
        <v>605</v>
      </c>
      <c r="F1214" s="94" t="s">
        <v>610</v>
      </c>
      <c r="G1214" s="35" t="s">
        <v>78</v>
      </c>
      <c r="H1214" s="7">
        <f t="shared" si="50"/>
        <v>-196000</v>
      </c>
      <c r="I1214" s="30">
        <f t="shared" si="51"/>
        <v>5.319148936170213</v>
      </c>
      <c r="K1214" t="s">
        <v>0</v>
      </c>
      <c r="M1214" s="2">
        <v>470</v>
      </c>
    </row>
    <row r="1215" spans="2:13" ht="12.75">
      <c r="B1215" s="255">
        <v>2500</v>
      </c>
      <c r="C1215" s="1" t="s">
        <v>0</v>
      </c>
      <c r="D1215" s="1" t="s">
        <v>20</v>
      </c>
      <c r="E1215" s="1" t="s">
        <v>605</v>
      </c>
      <c r="F1215" s="94" t="s">
        <v>611</v>
      </c>
      <c r="G1215" s="35" t="s">
        <v>114</v>
      </c>
      <c r="H1215" s="7">
        <f t="shared" si="50"/>
        <v>-198500</v>
      </c>
      <c r="I1215" s="30">
        <f t="shared" si="51"/>
        <v>5.319148936170213</v>
      </c>
      <c r="K1215" t="s">
        <v>0</v>
      </c>
      <c r="M1215" s="2">
        <v>470</v>
      </c>
    </row>
    <row r="1216" spans="2:13" ht="12.75">
      <c r="B1216" s="255">
        <v>2500</v>
      </c>
      <c r="C1216" s="1" t="s">
        <v>0</v>
      </c>
      <c r="D1216" s="1" t="s">
        <v>20</v>
      </c>
      <c r="E1216" s="1" t="s">
        <v>605</v>
      </c>
      <c r="F1216" s="94" t="s">
        <v>612</v>
      </c>
      <c r="G1216" s="35" t="s">
        <v>244</v>
      </c>
      <c r="H1216" s="7">
        <f t="shared" si="50"/>
        <v>-201000</v>
      </c>
      <c r="I1216" s="30">
        <f t="shared" si="51"/>
        <v>5.319148936170213</v>
      </c>
      <c r="K1216" t="s">
        <v>0</v>
      </c>
      <c r="M1216" s="2">
        <v>470</v>
      </c>
    </row>
    <row r="1217" spans="2:13" ht="12.75">
      <c r="B1217" s="255">
        <v>2500</v>
      </c>
      <c r="C1217" s="1" t="s">
        <v>0</v>
      </c>
      <c r="D1217" s="1" t="s">
        <v>20</v>
      </c>
      <c r="E1217" s="1" t="s">
        <v>605</v>
      </c>
      <c r="F1217" s="94" t="s">
        <v>613</v>
      </c>
      <c r="G1217" s="35" t="s">
        <v>253</v>
      </c>
      <c r="H1217" s="7">
        <f t="shared" si="50"/>
        <v>-203500</v>
      </c>
      <c r="I1217" s="30">
        <f t="shared" si="51"/>
        <v>5.319148936170213</v>
      </c>
      <c r="K1217" t="s">
        <v>0</v>
      </c>
      <c r="M1217" s="2">
        <v>470</v>
      </c>
    </row>
    <row r="1218" spans="2:13" ht="12.75">
      <c r="B1218" s="255">
        <v>2500</v>
      </c>
      <c r="C1218" s="1" t="s">
        <v>0</v>
      </c>
      <c r="D1218" s="1" t="s">
        <v>20</v>
      </c>
      <c r="E1218" s="1" t="s">
        <v>605</v>
      </c>
      <c r="F1218" s="94" t="s">
        <v>614</v>
      </c>
      <c r="G1218" s="35" t="s">
        <v>164</v>
      </c>
      <c r="H1218" s="7">
        <f t="shared" si="50"/>
        <v>-206000</v>
      </c>
      <c r="I1218" s="30">
        <f t="shared" si="51"/>
        <v>5.319148936170213</v>
      </c>
      <c r="K1218" t="s">
        <v>0</v>
      </c>
      <c r="M1218" s="2">
        <v>470</v>
      </c>
    </row>
    <row r="1219" spans="2:13" ht="12.75">
      <c r="B1219" s="255">
        <v>2500</v>
      </c>
      <c r="C1219" s="1" t="s">
        <v>0</v>
      </c>
      <c r="D1219" s="1" t="s">
        <v>20</v>
      </c>
      <c r="E1219" s="1" t="s">
        <v>605</v>
      </c>
      <c r="F1219" s="94" t="s">
        <v>615</v>
      </c>
      <c r="G1219" s="35" t="s">
        <v>166</v>
      </c>
      <c r="H1219" s="7">
        <f t="shared" si="50"/>
        <v>-208500</v>
      </c>
      <c r="I1219" s="30">
        <f t="shared" si="51"/>
        <v>5.319148936170213</v>
      </c>
      <c r="K1219" t="s">
        <v>0</v>
      </c>
      <c r="M1219" s="2">
        <v>470</v>
      </c>
    </row>
    <row r="1220" spans="2:13" ht="12.75">
      <c r="B1220" s="255">
        <v>2500</v>
      </c>
      <c r="C1220" s="1" t="s">
        <v>0</v>
      </c>
      <c r="D1220" s="1" t="s">
        <v>20</v>
      </c>
      <c r="E1220" s="1" t="s">
        <v>605</v>
      </c>
      <c r="F1220" s="94" t="s">
        <v>616</v>
      </c>
      <c r="G1220" s="35" t="s">
        <v>174</v>
      </c>
      <c r="H1220" s="7">
        <f t="shared" si="50"/>
        <v>-211000</v>
      </c>
      <c r="I1220" s="30">
        <f t="shared" si="51"/>
        <v>5.319148936170213</v>
      </c>
      <c r="K1220" t="s">
        <v>0</v>
      </c>
      <c r="M1220" s="2">
        <v>470</v>
      </c>
    </row>
    <row r="1221" spans="2:13" ht="12.75">
      <c r="B1221" s="255">
        <v>2500</v>
      </c>
      <c r="C1221" s="1" t="s">
        <v>0</v>
      </c>
      <c r="D1221" s="1" t="s">
        <v>20</v>
      </c>
      <c r="E1221" s="1" t="s">
        <v>605</v>
      </c>
      <c r="F1221" s="94" t="s">
        <v>617</v>
      </c>
      <c r="G1221" s="35" t="s">
        <v>179</v>
      </c>
      <c r="H1221" s="7">
        <f t="shared" si="50"/>
        <v>-213500</v>
      </c>
      <c r="I1221" s="30">
        <f t="shared" si="51"/>
        <v>5.319148936170213</v>
      </c>
      <c r="K1221" t="s">
        <v>0</v>
      </c>
      <c r="M1221" s="2">
        <v>470</v>
      </c>
    </row>
    <row r="1222" spans="2:13" ht="12.75">
      <c r="B1222" s="255">
        <v>2500</v>
      </c>
      <c r="C1222" s="1" t="s">
        <v>0</v>
      </c>
      <c r="D1222" s="1" t="s">
        <v>20</v>
      </c>
      <c r="E1222" s="1" t="s">
        <v>605</v>
      </c>
      <c r="F1222" s="94" t="s">
        <v>618</v>
      </c>
      <c r="G1222" s="35" t="s">
        <v>181</v>
      </c>
      <c r="H1222" s="7">
        <f t="shared" si="50"/>
        <v>-216000</v>
      </c>
      <c r="I1222" s="30">
        <f t="shared" si="51"/>
        <v>5.319148936170213</v>
      </c>
      <c r="K1222" t="s">
        <v>0</v>
      </c>
      <c r="M1222" s="2">
        <v>470</v>
      </c>
    </row>
    <row r="1223" spans="2:13" ht="12.75">
      <c r="B1223" s="255">
        <v>2500</v>
      </c>
      <c r="C1223" s="1" t="s">
        <v>0</v>
      </c>
      <c r="D1223" s="1" t="s">
        <v>20</v>
      </c>
      <c r="E1223" s="1" t="s">
        <v>605</v>
      </c>
      <c r="F1223" s="94" t="s">
        <v>619</v>
      </c>
      <c r="G1223" s="35" t="s">
        <v>341</v>
      </c>
      <c r="H1223" s="7">
        <f aca="true" t="shared" si="52" ref="H1223:H1286">H1222-B1223</f>
        <v>-218500</v>
      </c>
      <c r="I1223" s="30">
        <f t="shared" si="51"/>
        <v>5.319148936170213</v>
      </c>
      <c r="K1223" t="s">
        <v>0</v>
      </c>
      <c r="M1223" s="2">
        <v>470</v>
      </c>
    </row>
    <row r="1224" spans="2:13" ht="12.75">
      <c r="B1224" s="255">
        <v>2500</v>
      </c>
      <c r="C1224" s="1" t="s">
        <v>0</v>
      </c>
      <c r="D1224" s="1" t="s">
        <v>20</v>
      </c>
      <c r="E1224" s="1" t="s">
        <v>605</v>
      </c>
      <c r="F1224" s="94" t="s">
        <v>620</v>
      </c>
      <c r="G1224" s="35" t="s">
        <v>422</v>
      </c>
      <c r="H1224" s="7">
        <f t="shared" si="52"/>
        <v>-221000</v>
      </c>
      <c r="I1224" s="30">
        <f aca="true" t="shared" si="53" ref="I1224:I1287">+B1224/M1224</f>
        <v>5.319148936170213</v>
      </c>
      <c r="K1224" t="s">
        <v>0</v>
      </c>
      <c r="M1224" s="2">
        <v>470</v>
      </c>
    </row>
    <row r="1225" spans="2:13" ht="12.75">
      <c r="B1225" s="255">
        <v>2500</v>
      </c>
      <c r="C1225" s="1" t="s">
        <v>0</v>
      </c>
      <c r="D1225" s="1" t="s">
        <v>20</v>
      </c>
      <c r="E1225" s="1" t="s">
        <v>605</v>
      </c>
      <c r="F1225" s="94" t="s">
        <v>621</v>
      </c>
      <c r="G1225" s="35" t="s">
        <v>447</v>
      </c>
      <c r="H1225" s="7">
        <f t="shared" si="52"/>
        <v>-223500</v>
      </c>
      <c r="I1225" s="30">
        <f t="shared" si="53"/>
        <v>5.319148936170213</v>
      </c>
      <c r="K1225" t="s">
        <v>0</v>
      </c>
      <c r="M1225" s="2">
        <v>470</v>
      </c>
    </row>
    <row r="1226" spans="2:13" ht="12.75">
      <c r="B1226" s="255">
        <v>2500</v>
      </c>
      <c r="C1226" s="1" t="s">
        <v>0</v>
      </c>
      <c r="D1226" s="1" t="s">
        <v>20</v>
      </c>
      <c r="E1226" s="1" t="s">
        <v>605</v>
      </c>
      <c r="F1226" s="94" t="s">
        <v>622</v>
      </c>
      <c r="G1226" s="35" t="s">
        <v>449</v>
      </c>
      <c r="H1226" s="7">
        <f t="shared" si="52"/>
        <v>-226000</v>
      </c>
      <c r="I1226" s="30">
        <f t="shared" si="53"/>
        <v>5.319148936170213</v>
      </c>
      <c r="K1226" t="s">
        <v>0</v>
      </c>
      <c r="M1226" s="2">
        <v>470</v>
      </c>
    </row>
    <row r="1227" spans="2:13" ht="12.75">
      <c r="B1227" s="255">
        <v>2500</v>
      </c>
      <c r="C1227" s="1" t="s">
        <v>0</v>
      </c>
      <c r="D1227" s="1" t="s">
        <v>20</v>
      </c>
      <c r="E1227" s="1" t="s">
        <v>605</v>
      </c>
      <c r="F1227" s="94" t="s">
        <v>623</v>
      </c>
      <c r="G1227" s="35" t="s">
        <v>462</v>
      </c>
      <c r="H1227" s="7">
        <f t="shared" si="52"/>
        <v>-228500</v>
      </c>
      <c r="I1227" s="30">
        <f t="shared" si="53"/>
        <v>5.319148936170213</v>
      </c>
      <c r="K1227" t="s">
        <v>0</v>
      </c>
      <c r="M1227" s="2">
        <v>470</v>
      </c>
    </row>
    <row r="1228" spans="2:13" ht="12.75">
      <c r="B1228" s="255">
        <v>2500</v>
      </c>
      <c r="C1228" s="1" t="s">
        <v>0</v>
      </c>
      <c r="D1228" s="1" t="s">
        <v>20</v>
      </c>
      <c r="E1228" s="1" t="s">
        <v>605</v>
      </c>
      <c r="F1228" s="94" t="s">
        <v>624</v>
      </c>
      <c r="G1228" s="35" t="s">
        <v>183</v>
      </c>
      <c r="H1228" s="7">
        <f t="shared" si="52"/>
        <v>-231000</v>
      </c>
      <c r="I1228" s="30">
        <f t="shared" si="53"/>
        <v>5.319148936170213</v>
      </c>
      <c r="K1228" t="s">
        <v>0</v>
      </c>
      <c r="M1228" s="2">
        <v>470</v>
      </c>
    </row>
    <row r="1229" spans="2:13" ht="12.75">
      <c r="B1229" s="255">
        <v>2500</v>
      </c>
      <c r="C1229" s="1" t="s">
        <v>0</v>
      </c>
      <c r="D1229" s="1" t="s">
        <v>20</v>
      </c>
      <c r="E1229" s="1" t="s">
        <v>605</v>
      </c>
      <c r="F1229" s="94" t="s">
        <v>625</v>
      </c>
      <c r="G1229" s="35" t="s">
        <v>185</v>
      </c>
      <c r="H1229" s="7">
        <f t="shared" si="52"/>
        <v>-233500</v>
      </c>
      <c r="I1229" s="30">
        <f t="shared" si="53"/>
        <v>5.319148936170213</v>
      </c>
      <c r="K1229" t="s">
        <v>0</v>
      </c>
      <c r="M1229" s="2">
        <v>470</v>
      </c>
    </row>
    <row r="1230" spans="2:13" ht="12.75">
      <c r="B1230" s="255">
        <v>2500</v>
      </c>
      <c r="C1230" s="1" t="s">
        <v>0</v>
      </c>
      <c r="D1230" s="20" t="s">
        <v>20</v>
      </c>
      <c r="E1230" s="1" t="s">
        <v>626</v>
      </c>
      <c r="F1230" s="94" t="s">
        <v>627</v>
      </c>
      <c r="G1230" s="40" t="s">
        <v>36</v>
      </c>
      <c r="H1230" s="7">
        <f t="shared" si="52"/>
        <v>-236000</v>
      </c>
      <c r="I1230" s="30">
        <f t="shared" si="53"/>
        <v>5.319148936170213</v>
      </c>
      <c r="K1230" t="s">
        <v>0</v>
      </c>
      <c r="M1230" s="2">
        <v>470</v>
      </c>
    </row>
    <row r="1231" spans="2:13" ht="12.75">
      <c r="B1231" s="255">
        <v>2500</v>
      </c>
      <c r="C1231" s="1" t="s">
        <v>0</v>
      </c>
      <c r="D1231" s="20" t="s">
        <v>20</v>
      </c>
      <c r="E1231" s="1" t="s">
        <v>626</v>
      </c>
      <c r="F1231" s="94" t="s">
        <v>628</v>
      </c>
      <c r="G1231" s="35" t="s">
        <v>38</v>
      </c>
      <c r="H1231" s="7">
        <f t="shared" si="52"/>
        <v>-238500</v>
      </c>
      <c r="I1231" s="30">
        <f t="shared" si="53"/>
        <v>5.319148936170213</v>
      </c>
      <c r="K1231" t="s">
        <v>0</v>
      </c>
      <c r="M1231" s="2">
        <v>470</v>
      </c>
    </row>
    <row r="1232" spans="2:13" ht="12.75">
      <c r="B1232" s="255">
        <v>2500</v>
      </c>
      <c r="C1232" s="20" t="s">
        <v>0</v>
      </c>
      <c r="D1232" s="20" t="s">
        <v>20</v>
      </c>
      <c r="E1232" s="1" t="s">
        <v>626</v>
      </c>
      <c r="F1232" s="94" t="s">
        <v>629</v>
      </c>
      <c r="G1232" s="35" t="s">
        <v>44</v>
      </c>
      <c r="H1232" s="7">
        <f t="shared" si="52"/>
        <v>-241000</v>
      </c>
      <c r="I1232" s="30">
        <f t="shared" si="53"/>
        <v>5.319148936170213</v>
      </c>
      <c r="K1232" t="s">
        <v>0</v>
      </c>
      <c r="M1232" s="2">
        <v>470</v>
      </c>
    </row>
    <row r="1233" spans="2:13" ht="12.75">
      <c r="B1233" s="255">
        <v>2500</v>
      </c>
      <c r="C1233" s="1" t="s">
        <v>0</v>
      </c>
      <c r="D1233" s="20" t="s">
        <v>20</v>
      </c>
      <c r="E1233" s="1" t="s">
        <v>626</v>
      </c>
      <c r="F1233" s="94" t="s">
        <v>630</v>
      </c>
      <c r="G1233" s="35" t="s">
        <v>56</v>
      </c>
      <c r="H1233" s="7">
        <f t="shared" si="52"/>
        <v>-243500</v>
      </c>
      <c r="I1233" s="30">
        <f t="shared" si="53"/>
        <v>5.319148936170213</v>
      </c>
      <c r="K1233" t="s">
        <v>0</v>
      </c>
      <c r="M1233" s="2">
        <v>470</v>
      </c>
    </row>
    <row r="1234" spans="2:13" ht="12.75">
      <c r="B1234" s="255">
        <v>2500</v>
      </c>
      <c r="C1234" s="1" t="s">
        <v>0</v>
      </c>
      <c r="D1234" s="1" t="s">
        <v>20</v>
      </c>
      <c r="E1234" s="1" t="s">
        <v>626</v>
      </c>
      <c r="F1234" s="94" t="s">
        <v>631</v>
      </c>
      <c r="G1234" s="35" t="s">
        <v>78</v>
      </c>
      <c r="H1234" s="7">
        <f t="shared" si="52"/>
        <v>-246000</v>
      </c>
      <c r="I1234" s="30">
        <f t="shared" si="53"/>
        <v>5.319148936170213</v>
      </c>
      <c r="K1234" t="s">
        <v>0</v>
      </c>
      <c r="M1234" s="2">
        <v>470</v>
      </c>
    </row>
    <row r="1235" spans="2:13" ht="12.75">
      <c r="B1235" s="255">
        <v>2500</v>
      </c>
      <c r="C1235" s="1" t="s">
        <v>0</v>
      </c>
      <c r="D1235" s="1" t="s">
        <v>20</v>
      </c>
      <c r="E1235" s="1" t="s">
        <v>626</v>
      </c>
      <c r="F1235" s="94" t="s">
        <v>632</v>
      </c>
      <c r="G1235" s="35" t="s">
        <v>114</v>
      </c>
      <c r="H1235" s="7">
        <f t="shared" si="52"/>
        <v>-248500</v>
      </c>
      <c r="I1235" s="30">
        <f t="shared" si="53"/>
        <v>5.319148936170213</v>
      </c>
      <c r="K1235" t="s">
        <v>0</v>
      </c>
      <c r="M1235" s="2">
        <v>470</v>
      </c>
    </row>
    <row r="1236" spans="2:13" ht="12.75">
      <c r="B1236" s="255">
        <v>2500</v>
      </c>
      <c r="C1236" s="1" t="s">
        <v>0</v>
      </c>
      <c r="D1236" s="1" t="s">
        <v>20</v>
      </c>
      <c r="E1236" s="1" t="s">
        <v>626</v>
      </c>
      <c r="F1236" s="94" t="s">
        <v>633</v>
      </c>
      <c r="G1236" s="35" t="s">
        <v>219</v>
      </c>
      <c r="H1236" s="7">
        <f t="shared" si="52"/>
        <v>-251000</v>
      </c>
      <c r="I1236" s="30">
        <f t="shared" si="53"/>
        <v>5.319148936170213</v>
      </c>
      <c r="K1236" t="s">
        <v>0</v>
      </c>
      <c r="M1236" s="2">
        <v>470</v>
      </c>
    </row>
    <row r="1237" spans="2:13" ht="12.75">
      <c r="B1237" s="255">
        <v>2500</v>
      </c>
      <c r="C1237" s="1" t="s">
        <v>0</v>
      </c>
      <c r="D1237" s="1" t="s">
        <v>20</v>
      </c>
      <c r="E1237" s="1" t="s">
        <v>626</v>
      </c>
      <c r="F1237" s="94" t="s">
        <v>634</v>
      </c>
      <c r="G1237" s="35" t="s">
        <v>244</v>
      </c>
      <c r="H1237" s="7">
        <f t="shared" si="52"/>
        <v>-253500</v>
      </c>
      <c r="I1237" s="30">
        <f t="shared" si="53"/>
        <v>5.319148936170213</v>
      </c>
      <c r="K1237" t="s">
        <v>0</v>
      </c>
      <c r="M1237" s="2">
        <v>470</v>
      </c>
    </row>
    <row r="1238" spans="2:13" ht="12.75">
      <c r="B1238" s="255">
        <v>2500</v>
      </c>
      <c r="C1238" s="1" t="s">
        <v>0</v>
      </c>
      <c r="D1238" s="1" t="s">
        <v>20</v>
      </c>
      <c r="E1238" s="1" t="s">
        <v>626</v>
      </c>
      <c r="F1238" s="94" t="s">
        <v>635</v>
      </c>
      <c r="G1238" s="35" t="s">
        <v>253</v>
      </c>
      <c r="H1238" s="7">
        <f t="shared" si="52"/>
        <v>-256000</v>
      </c>
      <c r="I1238" s="30">
        <f t="shared" si="53"/>
        <v>5.319148936170213</v>
      </c>
      <c r="K1238" t="s">
        <v>0</v>
      </c>
      <c r="M1238" s="2">
        <v>470</v>
      </c>
    </row>
    <row r="1239" spans="2:13" ht="12.75">
      <c r="B1239" s="255">
        <v>2500</v>
      </c>
      <c r="C1239" s="1" t="s">
        <v>0</v>
      </c>
      <c r="D1239" s="1" t="s">
        <v>20</v>
      </c>
      <c r="E1239" s="1" t="s">
        <v>626</v>
      </c>
      <c r="F1239" s="94" t="s">
        <v>636</v>
      </c>
      <c r="G1239" s="35" t="s">
        <v>297</v>
      </c>
      <c r="H1239" s="7">
        <f t="shared" si="52"/>
        <v>-258500</v>
      </c>
      <c r="I1239" s="30">
        <f t="shared" si="53"/>
        <v>5.319148936170213</v>
      </c>
      <c r="K1239" t="s">
        <v>0</v>
      </c>
      <c r="M1239" s="2">
        <v>470</v>
      </c>
    </row>
    <row r="1240" spans="2:13" ht="12.75">
      <c r="B1240" s="255">
        <v>7500</v>
      </c>
      <c r="C1240" s="1" t="s">
        <v>0</v>
      </c>
      <c r="D1240" s="1" t="s">
        <v>20</v>
      </c>
      <c r="E1240" s="1" t="s">
        <v>626</v>
      </c>
      <c r="F1240" s="94" t="s">
        <v>637</v>
      </c>
      <c r="G1240" s="35" t="s">
        <v>164</v>
      </c>
      <c r="H1240" s="7">
        <f t="shared" si="52"/>
        <v>-266000</v>
      </c>
      <c r="I1240" s="30">
        <f t="shared" si="53"/>
        <v>15.957446808510639</v>
      </c>
      <c r="K1240" t="s">
        <v>0</v>
      </c>
      <c r="M1240" s="2">
        <v>470</v>
      </c>
    </row>
    <row r="1241" spans="2:13" ht="12.75">
      <c r="B1241" s="255">
        <v>7500</v>
      </c>
      <c r="C1241" s="1" t="s">
        <v>0</v>
      </c>
      <c r="D1241" s="1" t="s">
        <v>20</v>
      </c>
      <c r="E1241" s="1" t="s">
        <v>626</v>
      </c>
      <c r="F1241" s="94" t="s">
        <v>638</v>
      </c>
      <c r="G1241" s="35" t="s">
        <v>166</v>
      </c>
      <c r="H1241" s="7">
        <f t="shared" si="52"/>
        <v>-273500</v>
      </c>
      <c r="I1241" s="30">
        <f t="shared" si="53"/>
        <v>15.957446808510639</v>
      </c>
      <c r="K1241" t="s">
        <v>0</v>
      </c>
      <c r="M1241" s="2">
        <v>470</v>
      </c>
    </row>
    <row r="1242" spans="2:13" ht="12.75">
      <c r="B1242" s="255">
        <v>2500</v>
      </c>
      <c r="C1242" s="1" t="s">
        <v>0</v>
      </c>
      <c r="D1242" s="1" t="s">
        <v>20</v>
      </c>
      <c r="E1242" s="1" t="s">
        <v>626</v>
      </c>
      <c r="F1242" s="94" t="s">
        <v>639</v>
      </c>
      <c r="G1242" s="35" t="s">
        <v>168</v>
      </c>
      <c r="H1242" s="7">
        <f t="shared" si="52"/>
        <v>-276000</v>
      </c>
      <c r="I1242" s="30">
        <f t="shared" si="53"/>
        <v>5.319148936170213</v>
      </c>
      <c r="K1242" t="s">
        <v>0</v>
      </c>
      <c r="M1242" s="2">
        <v>470</v>
      </c>
    </row>
    <row r="1243" spans="2:13" ht="12.75">
      <c r="B1243" s="255">
        <v>2500</v>
      </c>
      <c r="C1243" s="1" t="s">
        <v>0</v>
      </c>
      <c r="D1243" s="1" t="s">
        <v>20</v>
      </c>
      <c r="E1243" s="1" t="s">
        <v>626</v>
      </c>
      <c r="F1243" s="94" t="s">
        <v>640</v>
      </c>
      <c r="G1243" s="35" t="s">
        <v>174</v>
      </c>
      <c r="H1243" s="7">
        <f t="shared" si="52"/>
        <v>-278500</v>
      </c>
      <c r="I1243" s="30">
        <f t="shared" si="53"/>
        <v>5.319148936170213</v>
      </c>
      <c r="K1243" t="s">
        <v>0</v>
      </c>
      <c r="M1243" s="2">
        <v>470</v>
      </c>
    </row>
    <row r="1244" spans="2:13" ht="12.75">
      <c r="B1244" s="255">
        <v>2500</v>
      </c>
      <c r="C1244" s="1" t="s">
        <v>0</v>
      </c>
      <c r="D1244" s="1" t="s">
        <v>20</v>
      </c>
      <c r="E1244" s="1" t="s">
        <v>626</v>
      </c>
      <c r="F1244" s="94" t="s">
        <v>641</v>
      </c>
      <c r="G1244" s="35" t="s">
        <v>179</v>
      </c>
      <c r="H1244" s="7">
        <f t="shared" si="52"/>
        <v>-281000</v>
      </c>
      <c r="I1244" s="30">
        <f t="shared" si="53"/>
        <v>5.319148936170213</v>
      </c>
      <c r="K1244" t="s">
        <v>0</v>
      </c>
      <c r="M1244" s="2">
        <v>470</v>
      </c>
    </row>
    <row r="1245" spans="2:13" ht="12.75">
      <c r="B1245" s="255">
        <v>2500</v>
      </c>
      <c r="C1245" s="1" t="s">
        <v>0</v>
      </c>
      <c r="D1245" s="1" t="s">
        <v>20</v>
      </c>
      <c r="E1245" s="1" t="s">
        <v>626</v>
      </c>
      <c r="F1245" s="94" t="s">
        <v>642</v>
      </c>
      <c r="G1245" s="35" t="s">
        <v>181</v>
      </c>
      <c r="H1245" s="7">
        <f t="shared" si="52"/>
        <v>-283500</v>
      </c>
      <c r="I1245" s="30">
        <f t="shared" si="53"/>
        <v>5.319148936170213</v>
      </c>
      <c r="K1245" t="s">
        <v>0</v>
      </c>
      <c r="M1245" s="2">
        <v>470</v>
      </c>
    </row>
    <row r="1246" spans="2:13" ht="12.75">
      <c r="B1246" s="255">
        <v>2500</v>
      </c>
      <c r="C1246" s="1" t="s">
        <v>0</v>
      </c>
      <c r="D1246" s="1" t="s">
        <v>20</v>
      </c>
      <c r="E1246" s="1" t="s">
        <v>626</v>
      </c>
      <c r="F1246" s="94" t="s">
        <v>643</v>
      </c>
      <c r="G1246" s="35" t="s">
        <v>341</v>
      </c>
      <c r="H1246" s="7">
        <f t="shared" si="52"/>
        <v>-286000</v>
      </c>
      <c r="I1246" s="30">
        <f t="shared" si="53"/>
        <v>5.319148936170213</v>
      </c>
      <c r="K1246" t="s">
        <v>0</v>
      </c>
      <c r="M1246" s="2">
        <v>470</v>
      </c>
    </row>
    <row r="1247" spans="2:13" ht="12.75">
      <c r="B1247" s="255">
        <v>2500</v>
      </c>
      <c r="C1247" s="1" t="s">
        <v>0</v>
      </c>
      <c r="D1247" s="1" t="s">
        <v>20</v>
      </c>
      <c r="E1247" s="1" t="s">
        <v>626</v>
      </c>
      <c r="F1247" s="94" t="s">
        <v>644</v>
      </c>
      <c r="G1247" s="35" t="s">
        <v>422</v>
      </c>
      <c r="H1247" s="7">
        <f t="shared" si="52"/>
        <v>-288500</v>
      </c>
      <c r="I1247" s="30">
        <f t="shared" si="53"/>
        <v>5.319148936170213</v>
      </c>
      <c r="K1247" t="s">
        <v>0</v>
      </c>
      <c r="M1247" s="2">
        <v>470</v>
      </c>
    </row>
    <row r="1248" spans="2:13" ht="12.75">
      <c r="B1248" s="255">
        <v>2500</v>
      </c>
      <c r="C1248" s="1" t="s">
        <v>0</v>
      </c>
      <c r="D1248" s="1" t="s">
        <v>20</v>
      </c>
      <c r="E1248" s="1" t="s">
        <v>626</v>
      </c>
      <c r="F1248" s="94" t="s">
        <v>645</v>
      </c>
      <c r="G1248" s="35" t="s">
        <v>447</v>
      </c>
      <c r="H1248" s="7">
        <f t="shared" si="52"/>
        <v>-291000</v>
      </c>
      <c r="I1248" s="30">
        <f t="shared" si="53"/>
        <v>5.319148936170213</v>
      </c>
      <c r="K1248" t="s">
        <v>0</v>
      </c>
      <c r="M1248" s="2">
        <v>470</v>
      </c>
    </row>
    <row r="1249" spans="2:13" ht="12.75">
      <c r="B1249" s="255">
        <v>2500</v>
      </c>
      <c r="C1249" s="1" t="s">
        <v>0</v>
      </c>
      <c r="D1249" s="1" t="s">
        <v>20</v>
      </c>
      <c r="E1249" s="1" t="s">
        <v>626</v>
      </c>
      <c r="F1249" s="94" t="s">
        <v>601</v>
      </c>
      <c r="G1249" s="35" t="s">
        <v>449</v>
      </c>
      <c r="H1249" s="7">
        <f t="shared" si="52"/>
        <v>-293500</v>
      </c>
      <c r="I1249" s="30">
        <f t="shared" si="53"/>
        <v>5.319148936170213</v>
      </c>
      <c r="K1249" t="s">
        <v>0</v>
      </c>
      <c r="M1249" s="2">
        <v>470</v>
      </c>
    </row>
    <row r="1250" spans="2:13" ht="12.75">
      <c r="B1250" s="255">
        <v>2500</v>
      </c>
      <c r="C1250" s="1" t="s">
        <v>0</v>
      </c>
      <c r="D1250" s="1" t="s">
        <v>20</v>
      </c>
      <c r="E1250" s="1" t="s">
        <v>626</v>
      </c>
      <c r="F1250" s="94" t="s">
        <v>646</v>
      </c>
      <c r="G1250" s="35" t="s">
        <v>462</v>
      </c>
      <c r="H1250" s="7">
        <f t="shared" si="52"/>
        <v>-296000</v>
      </c>
      <c r="I1250" s="30">
        <f t="shared" si="53"/>
        <v>5.319148936170213</v>
      </c>
      <c r="K1250" t="s">
        <v>0</v>
      </c>
      <c r="M1250" s="2">
        <v>470</v>
      </c>
    </row>
    <row r="1251" spans="2:13" ht="12.75">
      <c r="B1251" s="255">
        <v>2500</v>
      </c>
      <c r="C1251" s="1" t="s">
        <v>0</v>
      </c>
      <c r="D1251" s="1" t="s">
        <v>20</v>
      </c>
      <c r="E1251" s="1" t="s">
        <v>626</v>
      </c>
      <c r="F1251" s="94" t="s">
        <v>647</v>
      </c>
      <c r="G1251" s="35" t="s">
        <v>183</v>
      </c>
      <c r="H1251" s="7">
        <f t="shared" si="52"/>
        <v>-298500</v>
      </c>
      <c r="I1251" s="30">
        <f t="shared" si="53"/>
        <v>5.319148936170213</v>
      </c>
      <c r="K1251" t="s">
        <v>0</v>
      </c>
      <c r="M1251" s="2">
        <v>470</v>
      </c>
    </row>
    <row r="1252" spans="2:13" ht="12.75">
      <c r="B1252" s="255">
        <v>2500</v>
      </c>
      <c r="C1252" s="1" t="s">
        <v>0</v>
      </c>
      <c r="D1252" s="1" t="s">
        <v>20</v>
      </c>
      <c r="E1252" s="1" t="s">
        <v>626</v>
      </c>
      <c r="F1252" s="94" t="s">
        <v>648</v>
      </c>
      <c r="G1252" s="35" t="s">
        <v>185</v>
      </c>
      <c r="H1252" s="7">
        <f t="shared" si="52"/>
        <v>-301000</v>
      </c>
      <c r="I1252" s="30">
        <f t="shared" si="53"/>
        <v>5.319148936170213</v>
      </c>
      <c r="K1252" t="s">
        <v>0</v>
      </c>
      <c r="M1252" s="2">
        <v>470</v>
      </c>
    </row>
    <row r="1253" spans="2:13" ht="12.75">
      <c r="B1253" s="255">
        <v>3000</v>
      </c>
      <c r="C1253" s="1" t="s">
        <v>0</v>
      </c>
      <c r="D1253" s="20" t="s">
        <v>20</v>
      </c>
      <c r="E1253" s="1" t="s">
        <v>649</v>
      </c>
      <c r="F1253" s="94" t="s">
        <v>650</v>
      </c>
      <c r="G1253" s="35" t="s">
        <v>44</v>
      </c>
      <c r="H1253" s="7">
        <f t="shared" si="52"/>
        <v>-304000</v>
      </c>
      <c r="I1253" s="30">
        <f t="shared" si="53"/>
        <v>6.382978723404255</v>
      </c>
      <c r="K1253" t="s">
        <v>0</v>
      </c>
      <c r="M1253" s="2">
        <v>470</v>
      </c>
    </row>
    <row r="1254" spans="2:13" ht="12.75">
      <c r="B1254" s="255">
        <v>2500</v>
      </c>
      <c r="C1254" s="1" t="s">
        <v>0</v>
      </c>
      <c r="D1254" s="20" t="s">
        <v>20</v>
      </c>
      <c r="E1254" s="1" t="s">
        <v>651</v>
      </c>
      <c r="F1254" s="94" t="s">
        <v>652</v>
      </c>
      <c r="G1254" s="35" t="s">
        <v>44</v>
      </c>
      <c r="H1254" s="7">
        <f t="shared" si="52"/>
        <v>-306500</v>
      </c>
      <c r="I1254" s="30">
        <f t="shared" si="53"/>
        <v>5.319148936170213</v>
      </c>
      <c r="K1254" t="s">
        <v>0</v>
      </c>
      <c r="M1254" s="2">
        <v>470</v>
      </c>
    </row>
    <row r="1255" spans="2:13" ht="12.75">
      <c r="B1255" s="255">
        <v>2500</v>
      </c>
      <c r="C1255" s="1" t="s">
        <v>0</v>
      </c>
      <c r="D1255" s="1" t="s">
        <v>20</v>
      </c>
      <c r="E1255" s="1" t="s">
        <v>653</v>
      </c>
      <c r="F1255" s="94" t="s">
        <v>654</v>
      </c>
      <c r="G1255" s="35" t="s">
        <v>244</v>
      </c>
      <c r="H1255" s="7">
        <f t="shared" si="52"/>
        <v>-309000</v>
      </c>
      <c r="I1255" s="30">
        <f t="shared" si="53"/>
        <v>5.319148936170213</v>
      </c>
      <c r="K1255" t="s">
        <v>0</v>
      </c>
      <c r="M1255" s="2">
        <v>470</v>
      </c>
    </row>
    <row r="1256" spans="2:13" ht="12.75">
      <c r="B1256" s="255">
        <v>2500</v>
      </c>
      <c r="C1256" s="1" t="s">
        <v>0</v>
      </c>
      <c r="D1256" s="1" t="s">
        <v>20</v>
      </c>
      <c r="E1256" s="1" t="s">
        <v>653</v>
      </c>
      <c r="F1256" s="94" t="s">
        <v>655</v>
      </c>
      <c r="G1256" s="35" t="s">
        <v>253</v>
      </c>
      <c r="H1256" s="7">
        <f t="shared" si="52"/>
        <v>-311500</v>
      </c>
      <c r="I1256" s="30">
        <f t="shared" si="53"/>
        <v>5.319148936170213</v>
      </c>
      <c r="K1256" t="s">
        <v>0</v>
      </c>
      <c r="M1256" s="2">
        <v>470</v>
      </c>
    </row>
    <row r="1257" spans="2:13" ht="12.75">
      <c r="B1257" s="255">
        <v>2500</v>
      </c>
      <c r="C1257" s="1" t="s">
        <v>0</v>
      </c>
      <c r="D1257" s="1" t="s">
        <v>20</v>
      </c>
      <c r="E1257" s="1" t="s">
        <v>653</v>
      </c>
      <c r="F1257" s="94" t="s">
        <v>656</v>
      </c>
      <c r="G1257" s="35" t="s">
        <v>164</v>
      </c>
      <c r="H1257" s="7">
        <f t="shared" si="52"/>
        <v>-314000</v>
      </c>
      <c r="I1257" s="30">
        <f t="shared" si="53"/>
        <v>5.319148936170213</v>
      </c>
      <c r="K1257" t="s">
        <v>0</v>
      </c>
      <c r="M1257" s="2">
        <v>470</v>
      </c>
    </row>
    <row r="1258" spans="2:13" ht="12.75">
      <c r="B1258" s="255">
        <v>2500</v>
      </c>
      <c r="C1258" s="1" t="s">
        <v>0</v>
      </c>
      <c r="D1258" s="1" t="s">
        <v>20</v>
      </c>
      <c r="E1258" s="1" t="s">
        <v>653</v>
      </c>
      <c r="F1258" s="94" t="s">
        <v>657</v>
      </c>
      <c r="G1258" s="35" t="s">
        <v>166</v>
      </c>
      <c r="H1258" s="7">
        <f t="shared" si="52"/>
        <v>-316500</v>
      </c>
      <c r="I1258" s="30">
        <f t="shared" si="53"/>
        <v>5.319148936170213</v>
      </c>
      <c r="K1258" t="s">
        <v>0</v>
      </c>
      <c r="M1258" s="2">
        <v>470</v>
      </c>
    </row>
    <row r="1259" spans="2:13" ht="12.75">
      <c r="B1259" s="255">
        <v>2500</v>
      </c>
      <c r="C1259" s="1" t="s">
        <v>0</v>
      </c>
      <c r="D1259" s="1" t="s">
        <v>20</v>
      </c>
      <c r="E1259" s="1" t="s">
        <v>653</v>
      </c>
      <c r="F1259" s="94" t="s">
        <v>658</v>
      </c>
      <c r="G1259" s="35" t="s">
        <v>170</v>
      </c>
      <c r="H1259" s="7">
        <f t="shared" si="52"/>
        <v>-319000</v>
      </c>
      <c r="I1259" s="30">
        <f t="shared" si="53"/>
        <v>5.319148936170213</v>
      </c>
      <c r="K1259" t="s">
        <v>0</v>
      </c>
      <c r="M1259" s="2">
        <v>470</v>
      </c>
    </row>
    <row r="1260" spans="2:13" ht="12.75">
      <c r="B1260" s="255">
        <v>2500</v>
      </c>
      <c r="C1260" s="1" t="s">
        <v>0</v>
      </c>
      <c r="D1260" s="1" t="s">
        <v>20</v>
      </c>
      <c r="E1260" s="1" t="s">
        <v>653</v>
      </c>
      <c r="F1260" s="94" t="s">
        <v>659</v>
      </c>
      <c r="G1260" s="35" t="s">
        <v>174</v>
      </c>
      <c r="H1260" s="7">
        <f t="shared" si="52"/>
        <v>-321500</v>
      </c>
      <c r="I1260" s="30">
        <f t="shared" si="53"/>
        <v>5.319148936170213</v>
      </c>
      <c r="K1260" t="s">
        <v>0</v>
      </c>
      <c r="M1260" s="2">
        <v>470</v>
      </c>
    </row>
    <row r="1261" spans="2:13" ht="12.75">
      <c r="B1261" s="255">
        <v>2500</v>
      </c>
      <c r="C1261" s="1" t="s">
        <v>0</v>
      </c>
      <c r="D1261" s="1" t="s">
        <v>20</v>
      </c>
      <c r="E1261" s="1" t="s">
        <v>653</v>
      </c>
      <c r="F1261" s="94" t="s">
        <v>660</v>
      </c>
      <c r="G1261" s="35" t="s">
        <v>179</v>
      </c>
      <c r="H1261" s="7">
        <f t="shared" si="52"/>
        <v>-324000</v>
      </c>
      <c r="I1261" s="30">
        <f t="shared" si="53"/>
        <v>5.319148936170213</v>
      </c>
      <c r="K1261" t="s">
        <v>0</v>
      </c>
      <c r="M1261" s="2">
        <v>470</v>
      </c>
    </row>
    <row r="1262" spans="2:13" ht="12.75">
      <c r="B1262" s="255">
        <v>2500</v>
      </c>
      <c r="C1262" s="1" t="s">
        <v>0</v>
      </c>
      <c r="D1262" s="1" t="s">
        <v>20</v>
      </c>
      <c r="E1262" s="1" t="s">
        <v>653</v>
      </c>
      <c r="F1262" s="94" t="s">
        <v>661</v>
      </c>
      <c r="G1262" s="35" t="s">
        <v>341</v>
      </c>
      <c r="H1262" s="7">
        <f t="shared" si="52"/>
        <v>-326500</v>
      </c>
      <c r="I1262" s="30">
        <f t="shared" si="53"/>
        <v>5.319148936170213</v>
      </c>
      <c r="K1262" t="s">
        <v>0</v>
      </c>
      <c r="M1262" s="2">
        <v>470</v>
      </c>
    </row>
    <row r="1263" spans="2:13" ht="12.75">
      <c r="B1263" s="255">
        <v>2500</v>
      </c>
      <c r="C1263" s="1" t="s">
        <v>0</v>
      </c>
      <c r="D1263" s="1" t="s">
        <v>20</v>
      </c>
      <c r="E1263" s="1" t="s">
        <v>653</v>
      </c>
      <c r="F1263" s="94" t="s">
        <v>662</v>
      </c>
      <c r="G1263" s="35" t="s">
        <v>422</v>
      </c>
      <c r="H1263" s="7">
        <f t="shared" si="52"/>
        <v>-329000</v>
      </c>
      <c r="I1263" s="30">
        <f t="shared" si="53"/>
        <v>5.319148936170213</v>
      </c>
      <c r="K1263" t="s">
        <v>0</v>
      </c>
      <c r="M1263" s="2">
        <v>470</v>
      </c>
    </row>
    <row r="1264" spans="2:13" ht="12.75">
      <c r="B1264" s="255">
        <v>2500</v>
      </c>
      <c r="C1264" s="1" t="s">
        <v>0</v>
      </c>
      <c r="D1264" s="1" t="s">
        <v>20</v>
      </c>
      <c r="E1264" s="1" t="s">
        <v>653</v>
      </c>
      <c r="F1264" s="94" t="s">
        <v>663</v>
      </c>
      <c r="G1264" s="35" t="s">
        <v>447</v>
      </c>
      <c r="H1264" s="7">
        <f t="shared" si="52"/>
        <v>-331500</v>
      </c>
      <c r="I1264" s="30">
        <f t="shared" si="53"/>
        <v>5.319148936170213</v>
      </c>
      <c r="K1264" t="s">
        <v>0</v>
      </c>
      <c r="M1264" s="2">
        <v>470</v>
      </c>
    </row>
    <row r="1265" spans="2:13" ht="12.75">
      <c r="B1265" s="255">
        <v>2500</v>
      </c>
      <c r="C1265" s="1" t="s">
        <v>0</v>
      </c>
      <c r="D1265" s="1" t="s">
        <v>20</v>
      </c>
      <c r="E1265" s="1" t="s">
        <v>653</v>
      </c>
      <c r="F1265" s="94" t="s">
        <v>664</v>
      </c>
      <c r="G1265" s="35" t="s">
        <v>183</v>
      </c>
      <c r="H1265" s="7">
        <f t="shared" si="52"/>
        <v>-334000</v>
      </c>
      <c r="I1265" s="30">
        <f t="shared" si="53"/>
        <v>5.319148936170213</v>
      </c>
      <c r="K1265" t="s">
        <v>0</v>
      </c>
      <c r="M1265" s="2">
        <v>470</v>
      </c>
    </row>
    <row r="1266" spans="1:13" s="23" customFormat="1" ht="12.75">
      <c r="A1266" s="1"/>
      <c r="B1266" s="256">
        <v>1200</v>
      </c>
      <c r="C1266" s="20" t="s">
        <v>0</v>
      </c>
      <c r="D1266" s="1" t="s">
        <v>20</v>
      </c>
      <c r="E1266" s="1" t="s">
        <v>665</v>
      </c>
      <c r="F1266" s="94" t="s">
        <v>666</v>
      </c>
      <c r="G1266" s="35" t="s">
        <v>170</v>
      </c>
      <c r="H1266" s="7">
        <f>H1265-B1266</f>
        <v>-335200</v>
      </c>
      <c r="I1266" s="30">
        <f t="shared" si="53"/>
        <v>2.5531914893617023</v>
      </c>
      <c r="J1266"/>
      <c r="K1266" t="s">
        <v>667</v>
      </c>
      <c r="L1266"/>
      <c r="M1266" s="2">
        <v>470</v>
      </c>
    </row>
    <row r="1267" spans="1:13" s="23" customFormat="1" ht="12.75">
      <c r="A1267" s="1"/>
      <c r="B1267" s="255">
        <v>1000</v>
      </c>
      <c r="C1267" s="1" t="s">
        <v>0</v>
      </c>
      <c r="D1267" s="1" t="s">
        <v>20</v>
      </c>
      <c r="E1267" s="1" t="s">
        <v>665</v>
      </c>
      <c r="F1267" s="94" t="s">
        <v>666</v>
      </c>
      <c r="G1267" s="35" t="s">
        <v>172</v>
      </c>
      <c r="H1267" s="7">
        <f>H1266-B1267</f>
        <v>-336200</v>
      </c>
      <c r="I1267" s="30">
        <f t="shared" si="53"/>
        <v>2.127659574468085</v>
      </c>
      <c r="J1267"/>
      <c r="K1267" t="s">
        <v>667</v>
      </c>
      <c r="L1267"/>
      <c r="M1267" s="2">
        <v>470</v>
      </c>
    </row>
    <row r="1268" spans="1:13" s="89" customFormat="1" ht="12.75">
      <c r="A1268" s="19"/>
      <c r="B1268" s="257">
        <f>SUM(B1160:B1267)</f>
        <v>336200</v>
      </c>
      <c r="C1268" s="19" t="s">
        <v>0</v>
      </c>
      <c r="D1268" s="19"/>
      <c r="E1268" s="19"/>
      <c r="F1268" s="121"/>
      <c r="G1268" s="26"/>
      <c r="H1268" s="87">
        <v>0</v>
      </c>
      <c r="I1268" s="88">
        <f t="shared" si="53"/>
        <v>715.3191489361702</v>
      </c>
      <c r="M1268" s="2">
        <v>470</v>
      </c>
    </row>
    <row r="1269" spans="2:13" ht="12.75">
      <c r="B1269" s="255"/>
      <c r="F1269" s="94"/>
      <c r="H1269" s="7">
        <f t="shared" si="52"/>
        <v>0</v>
      </c>
      <c r="I1269" s="30">
        <f t="shared" si="53"/>
        <v>0</v>
      </c>
      <c r="M1269" s="2">
        <v>470</v>
      </c>
    </row>
    <row r="1270" spans="2:13" ht="12.75">
      <c r="B1270" s="255"/>
      <c r="F1270" s="94"/>
      <c r="H1270" s="7">
        <f t="shared" si="52"/>
        <v>0</v>
      </c>
      <c r="I1270" s="30">
        <f t="shared" si="53"/>
        <v>0</v>
      </c>
      <c r="M1270" s="2">
        <v>470</v>
      </c>
    </row>
    <row r="1271" spans="1:13" s="23" customFormat="1" ht="12.75">
      <c r="A1271" s="1"/>
      <c r="B1271" s="255">
        <v>300</v>
      </c>
      <c r="C1271" s="20" t="s">
        <v>668</v>
      </c>
      <c r="D1271" s="1" t="s">
        <v>20</v>
      </c>
      <c r="E1271" s="1" t="s">
        <v>665</v>
      </c>
      <c r="F1271" s="94" t="s">
        <v>666</v>
      </c>
      <c r="G1271" s="35" t="s">
        <v>172</v>
      </c>
      <c r="H1271" s="7">
        <f t="shared" si="52"/>
        <v>-300</v>
      </c>
      <c r="I1271" s="30">
        <f t="shared" si="53"/>
        <v>0.6382978723404256</v>
      </c>
      <c r="J1271"/>
      <c r="K1271" t="s">
        <v>667</v>
      </c>
      <c r="L1271"/>
      <c r="M1271" s="2">
        <v>470</v>
      </c>
    </row>
    <row r="1272" spans="1:14" s="23" customFormat="1" ht="12.75">
      <c r="A1272" s="20"/>
      <c r="B1272" s="255">
        <v>300</v>
      </c>
      <c r="C1272" s="1" t="s">
        <v>668</v>
      </c>
      <c r="D1272" s="1" t="s">
        <v>20</v>
      </c>
      <c r="E1272" s="1" t="s">
        <v>665</v>
      </c>
      <c r="F1272" s="94" t="s">
        <v>666</v>
      </c>
      <c r="G1272" s="35" t="s">
        <v>449</v>
      </c>
      <c r="H1272" s="7">
        <f t="shared" si="52"/>
        <v>-600</v>
      </c>
      <c r="I1272" s="30">
        <f t="shared" si="53"/>
        <v>0.6382978723404256</v>
      </c>
      <c r="J1272"/>
      <c r="K1272" t="s">
        <v>667</v>
      </c>
      <c r="M1272" s="2">
        <v>470</v>
      </c>
      <c r="N1272" s="126">
        <v>500</v>
      </c>
    </row>
    <row r="1273" spans="1:13" s="23" customFormat="1" ht="12.75">
      <c r="A1273" s="20"/>
      <c r="B1273" s="255">
        <v>600</v>
      </c>
      <c r="C1273" s="1" t="s">
        <v>669</v>
      </c>
      <c r="D1273" s="1" t="s">
        <v>20</v>
      </c>
      <c r="E1273" s="1" t="s">
        <v>665</v>
      </c>
      <c r="F1273" s="94" t="s">
        <v>666</v>
      </c>
      <c r="G1273" s="35" t="s">
        <v>462</v>
      </c>
      <c r="H1273" s="7">
        <f t="shared" si="52"/>
        <v>-1200</v>
      </c>
      <c r="I1273" s="30">
        <f t="shared" si="53"/>
        <v>1.2765957446808511</v>
      </c>
      <c r="J1273"/>
      <c r="K1273" t="s">
        <v>667</v>
      </c>
      <c r="M1273" s="2">
        <v>470</v>
      </c>
    </row>
    <row r="1274" spans="1:13" s="23" customFormat="1" ht="12.75">
      <c r="A1274" s="20"/>
      <c r="B1274" s="255">
        <v>300</v>
      </c>
      <c r="C1274" s="1" t="s">
        <v>668</v>
      </c>
      <c r="D1274" s="1" t="s">
        <v>20</v>
      </c>
      <c r="E1274" s="1" t="s">
        <v>665</v>
      </c>
      <c r="F1274" s="94" t="s">
        <v>666</v>
      </c>
      <c r="G1274" s="35" t="s">
        <v>183</v>
      </c>
      <c r="H1274" s="7">
        <f t="shared" si="52"/>
        <v>-1500</v>
      </c>
      <c r="I1274" s="30">
        <f t="shared" si="53"/>
        <v>0.6382978723404256</v>
      </c>
      <c r="J1274"/>
      <c r="K1274" t="s">
        <v>667</v>
      </c>
      <c r="M1274" s="2">
        <v>470</v>
      </c>
    </row>
    <row r="1275" spans="1:13" s="23" customFormat="1" ht="12.75">
      <c r="A1275" s="20"/>
      <c r="B1275" s="255">
        <v>500</v>
      </c>
      <c r="C1275" s="1" t="s">
        <v>670</v>
      </c>
      <c r="D1275" s="1" t="s">
        <v>20</v>
      </c>
      <c r="E1275" s="1" t="s">
        <v>665</v>
      </c>
      <c r="F1275" s="127" t="s">
        <v>671</v>
      </c>
      <c r="G1275" s="35" t="s">
        <v>38</v>
      </c>
      <c r="H1275" s="7">
        <f>H1274-B1275</f>
        <v>-2000</v>
      </c>
      <c r="I1275" s="30">
        <f t="shared" si="53"/>
        <v>1.0638297872340425</v>
      </c>
      <c r="K1275" s="23" t="s">
        <v>673</v>
      </c>
      <c r="M1275" s="2">
        <v>470</v>
      </c>
    </row>
    <row r="1276" spans="1:13" s="23" customFormat="1" ht="12.75">
      <c r="A1276" s="1"/>
      <c r="B1276" s="255">
        <v>1000</v>
      </c>
      <c r="C1276" s="1" t="s">
        <v>674</v>
      </c>
      <c r="D1276" s="1" t="s">
        <v>675</v>
      </c>
      <c r="E1276" s="1" t="s">
        <v>665</v>
      </c>
      <c r="F1276" s="94" t="s">
        <v>676</v>
      </c>
      <c r="G1276" s="35" t="s">
        <v>162</v>
      </c>
      <c r="H1276" s="7">
        <f t="shared" si="52"/>
        <v>-3000</v>
      </c>
      <c r="I1276" s="30">
        <f t="shared" si="53"/>
        <v>2.127659574468085</v>
      </c>
      <c r="J1276"/>
      <c r="K1276" t="s">
        <v>677</v>
      </c>
      <c r="L1276"/>
      <c r="M1276" s="2">
        <v>470</v>
      </c>
    </row>
    <row r="1277" spans="1:13" s="89" customFormat="1" ht="12.75">
      <c r="A1277" s="19"/>
      <c r="B1277" s="257">
        <f>SUM(B1271:B1276)</f>
        <v>3000</v>
      </c>
      <c r="C1277" s="19" t="s">
        <v>1</v>
      </c>
      <c r="D1277" s="19"/>
      <c r="E1277" s="19"/>
      <c r="F1277" s="128"/>
      <c r="G1277" s="26"/>
      <c r="H1277" s="87">
        <v>0</v>
      </c>
      <c r="I1277" s="88">
        <f t="shared" si="53"/>
        <v>6.382978723404255</v>
      </c>
      <c r="M1277" s="2">
        <v>470</v>
      </c>
    </row>
    <row r="1278" spans="1:13" s="23" customFormat="1" ht="12.75">
      <c r="A1278" s="20"/>
      <c r="B1278" s="258"/>
      <c r="C1278" s="20"/>
      <c r="D1278" s="20"/>
      <c r="E1278" s="20"/>
      <c r="F1278" s="122"/>
      <c r="G1278" s="39"/>
      <c r="H1278" s="7">
        <f t="shared" si="52"/>
        <v>0</v>
      </c>
      <c r="I1278" s="30">
        <f t="shared" si="53"/>
        <v>0</v>
      </c>
      <c r="M1278" s="2">
        <v>470</v>
      </c>
    </row>
    <row r="1279" spans="1:13" s="23" customFormat="1" ht="12.75">
      <c r="A1279" s="20"/>
      <c r="B1279" s="258"/>
      <c r="C1279" s="20"/>
      <c r="D1279" s="20"/>
      <c r="E1279" s="20"/>
      <c r="F1279" s="122"/>
      <c r="G1279" s="39"/>
      <c r="H1279" s="7">
        <f t="shared" si="52"/>
        <v>0</v>
      </c>
      <c r="I1279" s="30">
        <f t="shared" si="53"/>
        <v>0</v>
      </c>
      <c r="M1279" s="2">
        <v>470</v>
      </c>
    </row>
    <row r="1280" spans="2:13" ht="12.75">
      <c r="B1280" s="256">
        <v>1700</v>
      </c>
      <c r="C1280" s="1" t="s">
        <v>678</v>
      </c>
      <c r="D1280" s="1" t="s">
        <v>20</v>
      </c>
      <c r="E1280" s="1" t="s">
        <v>679</v>
      </c>
      <c r="F1280" s="94" t="s">
        <v>680</v>
      </c>
      <c r="G1280" s="35" t="s">
        <v>219</v>
      </c>
      <c r="H1280" s="7">
        <f t="shared" si="52"/>
        <v>-1700</v>
      </c>
      <c r="I1280" s="30">
        <f t="shared" si="53"/>
        <v>3.617021276595745</v>
      </c>
      <c r="K1280" t="s">
        <v>667</v>
      </c>
      <c r="M1280" s="2">
        <v>470</v>
      </c>
    </row>
    <row r="1281" spans="2:14" ht="12.75">
      <c r="B1281" s="255">
        <v>1700</v>
      </c>
      <c r="C1281" s="1" t="s">
        <v>681</v>
      </c>
      <c r="D1281" s="1" t="s">
        <v>20</v>
      </c>
      <c r="E1281" s="1" t="s">
        <v>679</v>
      </c>
      <c r="F1281" s="127" t="s">
        <v>682</v>
      </c>
      <c r="G1281" s="35" t="s">
        <v>244</v>
      </c>
      <c r="H1281" s="7">
        <f t="shared" si="52"/>
        <v>-3400</v>
      </c>
      <c r="I1281" s="30">
        <f t="shared" si="53"/>
        <v>3.617021276595745</v>
      </c>
      <c r="K1281" t="s">
        <v>667</v>
      </c>
      <c r="L1281" s="46"/>
      <c r="M1281" s="2">
        <v>470</v>
      </c>
      <c r="N1281" s="48"/>
    </row>
    <row r="1282" spans="2:13" ht="12.75">
      <c r="B1282" s="255">
        <v>3500</v>
      </c>
      <c r="C1282" s="1" t="s">
        <v>683</v>
      </c>
      <c r="D1282" s="1" t="s">
        <v>20</v>
      </c>
      <c r="E1282" s="1" t="s">
        <v>679</v>
      </c>
      <c r="F1282" s="94" t="s">
        <v>684</v>
      </c>
      <c r="G1282" s="35" t="s">
        <v>166</v>
      </c>
      <c r="H1282" s="7">
        <f t="shared" si="52"/>
        <v>-6900</v>
      </c>
      <c r="I1282" s="30">
        <f t="shared" si="53"/>
        <v>7.446808510638298</v>
      </c>
      <c r="K1282" t="s">
        <v>667</v>
      </c>
      <c r="M1282" s="2">
        <v>470</v>
      </c>
    </row>
    <row r="1283" spans="2:13" ht="12.75">
      <c r="B1283" s="255">
        <v>4000</v>
      </c>
      <c r="C1283" s="1" t="s">
        <v>685</v>
      </c>
      <c r="D1283" s="1" t="s">
        <v>20</v>
      </c>
      <c r="E1283" s="1" t="s">
        <v>679</v>
      </c>
      <c r="F1283" s="127" t="s">
        <v>686</v>
      </c>
      <c r="G1283" s="35" t="s">
        <v>172</v>
      </c>
      <c r="H1283" s="7">
        <f t="shared" si="52"/>
        <v>-10900</v>
      </c>
      <c r="I1283" s="30">
        <f t="shared" si="53"/>
        <v>8.51063829787234</v>
      </c>
      <c r="K1283" t="s">
        <v>667</v>
      </c>
      <c r="M1283" s="2">
        <v>470</v>
      </c>
    </row>
    <row r="1284" spans="2:13" ht="12.75">
      <c r="B1284" s="255">
        <v>1700</v>
      </c>
      <c r="C1284" s="1" t="s">
        <v>678</v>
      </c>
      <c r="D1284" s="1" t="s">
        <v>20</v>
      </c>
      <c r="E1284" s="1" t="s">
        <v>679</v>
      </c>
      <c r="F1284" s="94" t="s">
        <v>687</v>
      </c>
      <c r="G1284" s="35" t="s">
        <v>447</v>
      </c>
      <c r="H1284" s="7">
        <f t="shared" si="52"/>
        <v>-12600</v>
      </c>
      <c r="I1284" s="30">
        <f t="shared" si="53"/>
        <v>3.617021276595745</v>
      </c>
      <c r="K1284" t="s">
        <v>667</v>
      </c>
      <c r="M1284" s="2">
        <v>470</v>
      </c>
    </row>
    <row r="1285" spans="1:13" s="23" customFormat="1" ht="12.75">
      <c r="A1285" s="20"/>
      <c r="B1285" s="255">
        <v>1000</v>
      </c>
      <c r="C1285" s="1" t="s">
        <v>688</v>
      </c>
      <c r="D1285" s="1" t="s">
        <v>20</v>
      </c>
      <c r="E1285" s="1" t="s">
        <v>679</v>
      </c>
      <c r="F1285" s="94" t="s">
        <v>689</v>
      </c>
      <c r="G1285" s="35" t="s">
        <v>447</v>
      </c>
      <c r="H1285" s="7">
        <f t="shared" si="52"/>
        <v>-13600</v>
      </c>
      <c r="I1285" s="30">
        <f t="shared" si="53"/>
        <v>2.127659574468085</v>
      </c>
      <c r="J1285"/>
      <c r="K1285" t="s">
        <v>667</v>
      </c>
      <c r="M1285" s="2">
        <v>470</v>
      </c>
    </row>
    <row r="1286" spans="1:13" s="23" customFormat="1" ht="12.75">
      <c r="A1286" s="20"/>
      <c r="B1286" s="255">
        <v>800</v>
      </c>
      <c r="C1286" s="1" t="s">
        <v>690</v>
      </c>
      <c r="D1286" s="1" t="s">
        <v>20</v>
      </c>
      <c r="E1286" s="1" t="s">
        <v>679</v>
      </c>
      <c r="F1286" s="94" t="s">
        <v>691</v>
      </c>
      <c r="G1286" s="35" t="s">
        <v>447</v>
      </c>
      <c r="H1286" s="7">
        <f t="shared" si="52"/>
        <v>-14400</v>
      </c>
      <c r="I1286" s="30">
        <f t="shared" si="53"/>
        <v>1.702127659574468</v>
      </c>
      <c r="J1286"/>
      <c r="K1286" t="s">
        <v>667</v>
      </c>
      <c r="M1286" s="2">
        <v>470</v>
      </c>
    </row>
    <row r="1287" spans="1:13" s="23" customFormat="1" ht="12.75">
      <c r="A1287" s="20"/>
      <c r="B1287" s="258">
        <v>5000</v>
      </c>
      <c r="C1287" s="67" t="s">
        <v>692</v>
      </c>
      <c r="D1287" s="67" t="s">
        <v>20</v>
      </c>
      <c r="E1287" s="67" t="s">
        <v>539</v>
      </c>
      <c r="F1287" s="129" t="s">
        <v>693</v>
      </c>
      <c r="G1287" s="130" t="s">
        <v>36</v>
      </c>
      <c r="H1287" s="7">
        <f aca="true" t="shared" si="54" ref="H1287:H1314">H1286-B1287</f>
        <v>-19400</v>
      </c>
      <c r="I1287" s="30">
        <f t="shared" si="53"/>
        <v>10.638297872340425</v>
      </c>
      <c r="K1287" s="23" t="s">
        <v>673</v>
      </c>
      <c r="M1287" s="2">
        <v>470</v>
      </c>
    </row>
    <row r="1288" spans="1:13" s="23" customFormat="1" ht="12.75">
      <c r="A1288" s="20"/>
      <c r="B1288" s="258">
        <v>10000</v>
      </c>
      <c r="C1288" s="20" t="s">
        <v>137</v>
      </c>
      <c r="D1288" s="20" t="s">
        <v>20</v>
      </c>
      <c r="E1288" s="20" t="s">
        <v>539</v>
      </c>
      <c r="F1288" s="122" t="s">
        <v>694</v>
      </c>
      <c r="G1288" s="35" t="s">
        <v>38</v>
      </c>
      <c r="H1288" s="7">
        <f t="shared" si="54"/>
        <v>-29400</v>
      </c>
      <c r="I1288" s="30">
        <f aca="true" t="shared" si="55" ref="I1288:I1351">+B1288/M1288</f>
        <v>21.27659574468085</v>
      </c>
      <c r="K1288" s="23" t="s">
        <v>673</v>
      </c>
      <c r="M1288" s="2">
        <v>470</v>
      </c>
    </row>
    <row r="1289" spans="1:13" s="23" customFormat="1" ht="12.75">
      <c r="A1289" s="20"/>
      <c r="B1289" s="258">
        <v>10000</v>
      </c>
      <c r="C1289" s="20" t="s">
        <v>695</v>
      </c>
      <c r="D1289" s="20" t="s">
        <v>20</v>
      </c>
      <c r="E1289" s="20" t="s">
        <v>539</v>
      </c>
      <c r="F1289" s="122" t="s">
        <v>696</v>
      </c>
      <c r="G1289" s="35" t="s">
        <v>44</v>
      </c>
      <c r="H1289" s="7">
        <f t="shared" si="54"/>
        <v>-39400</v>
      </c>
      <c r="I1289" s="30">
        <f t="shared" si="55"/>
        <v>21.27659574468085</v>
      </c>
      <c r="K1289" s="23" t="s">
        <v>673</v>
      </c>
      <c r="M1289" s="2">
        <v>470</v>
      </c>
    </row>
    <row r="1290" spans="1:13" s="23" customFormat="1" ht="12.75">
      <c r="A1290" s="20"/>
      <c r="B1290" s="263">
        <v>5000</v>
      </c>
      <c r="C1290" s="131" t="s">
        <v>697</v>
      </c>
      <c r="D1290" s="131" t="s">
        <v>20</v>
      </c>
      <c r="E1290" s="131" t="s">
        <v>539</v>
      </c>
      <c r="F1290" s="132" t="s">
        <v>698</v>
      </c>
      <c r="G1290" s="133" t="s">
        <v>56</v>
      </c>
      <c r="H1290" s="7">
        <f t="shared" si="54"/>
        <v>-44400</v>
      </c>
      <c r="I1290" s="30">
        <f t="shared" si="55"/>
        <v>10.638297872340425</v>
      </c>
      <c r="K1290" s="23" t="s">
        <v>673</v>
      </c>
      <c r="M1290" s="2">
        <v>470</v>
      </c>
    </row>
    <row r="1291" spans="1:13" s="23" customFormat="1" ht="12.75">
      <c r="A1291" s="20"/>
      <c r="B1291" s="255">
        <v>1700</v>
      </c>
      <c r="C1291" s="1" t="s">
        <v>699</v>
      </c>
      <c r="D1291" s="1" t="s">
        <v>20</v>
      </c>
      <c r="E1291" s="1" t="s">
        <v>539</v>
      </c>
      <c r="F1291" s="127" t="s">
        <v>700</v>
      </c>
      <c r="G1291" s="35" t="s">
        <v>179</v>
      </c>
      <c r="H1291" s="7">
        <f t="shared" si="54"/>
        <v>-46100</v>
      </c>
      <c r="I1291" s="30">
        <f t="shared" si="55"/>
        <v>3.617021276595745</v>
      </c>
      <c r="K1291" s="23" t="s">
        <v>673</v>
      </c>
      <c r="M1291" s="2">
        <v>470</v>
      </c>
    </row>
    <row r="1292" spans="1:13" s="23" customFormat="1" ht="12.75">
      <c r="A1292" s="20"/>
      <c r="B1292" s="255">
        <v>1700</v>
      </c>
      <c r="C1292" s="1" t="s">
        <v>701</v>
      </c>
      <c r="D1292" s="1" t="s">
        <v>20</v>
      </c>
      <c r="E1292" s="1" t="s">
        <v>539</v>
      </c>
      <c r="F1292" s="127" t="s">
        <v>702</v>
      </c>
      <c r="G1292" s="35" t="s">
        <v>179</v>
      </c>
      <c r="H1292" s="7">
        <f t="shared" si="54"/>
        <v>-47800</v>
      </c>
      <c r="I1292" s="30">
        <f t="shared" si="55"/>
        <v>3.617021276595745</v>
      </c>
      <c r="K1292" s="23" t="s">
        <v>673</v>
      </c>
      <c r="M1292" s="2">
        <v>470</v>
      </c>
    </row>
    <row r="1293" spans="1:13" s="23" customFormat="1" ht="12.75">
      <c r="A1293" s="20"/>
      <c r="B1293" s="258">
        <v>1500</v>
      </c>
      <c r="C1293" s="20" t="s">
        <v>703</v>
      </c>
      <c r="D1293" s="20" t="s">
        <v>20</v>
      </c>
      <c r="E1293" s="20" t="s">
        <v>539</v>
      </c>
      <c r="F1293" s="127" t="s">
        <v>704</v>
      </c>
      <c r="G1293" s="35" t="s">
        <v>181</v>
      </c>
      <c r="H1293" s="7">
        <f t="shared" si="54"/>
        <v>-49300</v>
      </c>
      <c r="I1293" s="30">
        <f t="shared" si="55"/>
        <v>3.1914893617021276</v>
      </c>
      <c r="K1293" s="23" t="s">
        <v>673</v>
      </c>
      <c r="M1293" s="2">
        <v>470</v>
      </c>
    </row>
    <row r="1294" spans="1:13" s="23" customFormat="1" ht="12.75">
      <c r="A1294" s="20"/>
      <c r="B1294" s="255">
        <v>5000</v>
      </c>
      <c r="C1294" s="1" t="s">
        <v>703</v>
      </c>
      <c r="D1294" s="1" t="s">
        <v>20</v>
      </c>
      <c r="E1294" s="1" t="s">
        <v>539</v>
      </c>
      <c r="F1294" s="127" t="s">
        <v>705</v>
      </c>
      <c r="G1294" s="35" t="s">
        <v>341</v>
      </c>
      <c r="H1294" s="7">
        <f t="shared" si="54"/>
        <v>-54300</v>
      </c>
      <c r="I1294" s="30">
        <f t="shared" si="55"/>
        <v>10.638297872340425</v>
      </c>
      <c r="K1294" s="23" t="s">
        <v>673</v>
      </c>
      <c r="M1294" s="2">
        <v>470</v>
      </c>
    </row>
    <row r="1295" spans="1:13" s="23" customFormat="1" ht="12.75">
      <c r="A1295" s="20"/>
      <c r="B1295" s="255">
        <v>5000</v>
      </c>
      <c r="C1295" s="1" t="s">
        <v>706</v>
      </c>
      <c r="D1295" s="1" t="s">
        <v>20</v>
      </c>
      <c r="E1295" s="1" t="s">
        <v>539</v>
      </c>
      <c r="F1295" s="127" t="s">
        <v>707</v>
      </c>
      <c r="G1295" s="35" t="s">
        <v>449</v>
      </c>
      <c r="H1295" s="7">
        <f t="shared" si="54"/>
        <v>-59300</v>
      </c>
      <c r="I1295" s="30">
        <f t="shared" si="55"/>
        <v>10.638297872340425</v>
      </c>
      <c r="K1295" s="23" t="s">
        <v>673</v>
      </c>
      <c r="M1295" s="2">
        <v>470</v>
      </c>
    </row>
    <row r="1296" spans="1:13" s="23" customFormat="1" ht="12.75">
      <c r="A1296" s="20"/>
      <c r="B1296" s="255">
        <v>3500</v>
      </c>
      <c r="C1296" s="1" t="s">
        <v>708</v>
      </c>
      <c r="D1296" s="1" t="s">
        <v>20</v>
      </c>
      <c r="E1296" s="1" t="s">
        <v>539</v>
      </c>
      <c r="F1296" s="127" t="s">
        <v>709</v>
      </c>
      <c r="G1296" s="35" t="s">
        <v>185</v>
      </c>
      <c r="H1296" s="7">
        <f t="shared" si="54"/>
        <v>-62800</v>
      </c>
      <c r="I1296" s="30">
        <f t="shared" si="55"/>
        <v>7.446808510638298</v>
      </c>
      <c r="K1296" s="23" t="s">
        <v>673</v>
      </c>
      <c r="M1296" s="2">
        <v>470</v>
      </c>
    </row>
    <row r="1297" spans="1:13" s="23" customFormat="1" ht="12.75">
      <c r="A1297" s="20"/>
      <c r="B1297" s="255">
        <v>3500</v>
      </c>
      <c r="C1297" s="1" t="s">
        <v>710</v>
      </c>
      <c r="D1297" s="1" t="s">
        <v>20</v>
      </c>
      <c r="E1297" s="1" t="s">
        <v>539</v>
      </c>
      <c r="F1297" s="127" t="s">
        <v>711</v>
      </c>
      <c r="G1297" s="35" t="s">
        <v>672</v>
      </c>
      <c r="H1297" s="7">
        <f t="shared" si="54"/>
        <v>-66300</v>
      </c>
      <c r="I1297" s="30">
        <f t="shared" si="55"/>
        <v>7.446808510638298</v>
      </c>
      <c r="K1297" s="23" t="s">
        <v>673</v>
      </c>
      <c r="M1297" s="2">
        <v>470</v>
      </c>
    </row>
    <row r="1298" spans="2:13" ht="12.75">
      <c r="B1298" s="255">
        <v>3000</v>
      </c>
      <c r="C1298" s="1" t="s">
        <v>712</v>
      </c>
      <c r="D1298" s="1" t="s">
        <v>675</v>
      </c>
      <c r="E1298" s="1" t="s">
        <v>539</v>
      </c>
      <c r="F1298" s="127" t="s">
        <v>713</v>
      </c>
      <c r="G1298" s="35" t="s">
        <v>38</v>
      </c>
      <c r="H1298" s="7">
        <f t="shared" si="54"/>
        <v>-69300</v>
      </c>
      <c r="I1298" s="30">
        <f t="shared" si="55"/>
        <v>6.382978723404255</v>
      </c>
      <c r="K1298" t="s">
        <v>677</v>
      </c>
      <c r="M1298" s="2">
        <v>470</v>
      </c>
    </row>
    <row r="1299" spans="2:13" ht="12.75">
      <c r="B1299" s="256">
        <v>3000</v>
      </c>
      <c r="C1299" s="1" t="s">
        <v>710</v>
      </c>
      <c r="D1299" s="1" t="s">
        <v>675</v>
      </c>
      <c r="E1299" s="1" t="s">
        <v>539</v>
      </c>
      <c r="F1299" s="94" t="s">
        <v>714</v>
      </c>
      <c r="G1299" s="35" t="s">
        <v>56</v>
      </c>
      <c r="H1299" s="7">
        <f t="shared" si="54"/>
        <v>-72300</v>
      </c>
      <c r="I1299" s="30">
        <f t="shared" si="55"/>
        <v>6.382978723404255</v>
      </c>
      <c r="K1299" t="s">
        <v>677</v>
      </c>
      <c r="M1299" s="2">
        <v>470</v>
      </c>
    </row>
    <row r="1300" spans="2:14" ht="12.75">
      <c r="B1300" s="255">
        <v>3000</v>
      </c>
      <c r="C1300" s="1" t="s">
        <v>712</v>
      </c>
      <c r="D1300" s="1" t="s">
        <v>675</v>
      </c>
      <c r="E1300" s="1" t="s">
        <v>539</v>
      </c>
      <c r="F1300" s="94" t="s">
        <v>715</v>
      </c>
      <c r="G1300" s="35" t="s">
        <v>114</v>
      </c>
      <c r="H1300" s="7">
        <f t="shared" si="54"/>
        <v>-75300</v>
      </c>
      <c r="I1300" s="30">
        <f t="shared" si="55"/>
        <v>6.382978723404255</v>
      </c>
      <c r="K1300" t="s">
        <v>677</v>
      </c>
      <c r="L1300" s="46"/>
      <c r="M1300" s="2">
        <v>470</v>
      </c>
      <c r="N1300" s="48"/>
    </row>
    <row r="1301" spans="2:14" ht="12.75">
      <c r="B1301" s="255">
        <v>2000</v>
      </c>
      <c r="C1301" s="1" t="s">
        <v>716</v>
      </c>
      <c r="D1301" s="1" t="s">
        <v>675</v>
      </c>
      <c r="E1301" s="1" t="s">
        <v>539</v>
      </c>
      <c r="F1301" s="94" t="s">
        <v>717</v>
      </c>
      <c r="G1301" s="35" t="s">
        <v>114</v>
      </c>
      <c r="H1301" s="7">
        <f t="shared" si="54"/>
        <v>-77300</v>
      </c>
      <c r="I1301" s="30">
        <f t="shared" si="55"/>
        <v>4.25531914893617</v>
      </c>
      <c r="K1301" t="s">
        <v>677</v>
      </c>
      <c r="L1301" s="46"/>
      <c r="M1301" s="2">
        <v>470</v>
      </c>
      <c r="N1301" s="48"/>
    </row>
    <row r="1302" spans="2:13" ht="14.25" customHeight="1">
      <c r="B1302" s="255">
        <v>2000</v>
      </c>
      <c r="C1302" s="1" t="s">
        <v>718</v>
      </c>
      <c r="D1302" s="1" t="s">
        <v>675</v>
      </c>
      <c r="E1302" s="1" t="s">
        <v>539</v>
      </c>
      <c r="F1302" s="94" t="s">
        <v>717</v>
      </c>
      <c r="G1302" s="35" t="s">
        <v>162</v>
      </c>
      <c r="H1302" s="7">
        <f t="shared" si="54"/>
        <v>-79300</v>
      </c>
      <c r="I1302" s="30">
        <f t="shared" si="55"/>
        <v>4.25531914893617</v>
      </c>
      <c r="K1302" t="s">
        <v>677</v>
      </c>
      <c r="M1302" s="2">
        <v>470</v>
      </c>
    </row>
    <row r="1303" spans="2:13" ht="12.75">
      <c r="B1303" s="255">
        <v>3000</v>
      </c>
      <c r="C1303" s="1" t="s">
        <v>710</v>
      </c>
      <c r="D1303" s="1" t="s">
        <v>675</v>
      </c>
      <c r="E1303" s="1" t="s">
        <v>539</v>
      </c>
      <c r="F1303" s="127" t="s">
        <v>719</v>
      </c>
      <c r="G1303" s="35" t="s">
        <v>219</v>
      </c>
      <c r="H1303" s="7">
        <f t="shared" si="54"/>
        <v>-82300</v>
      </c>
      <c r="I1303" s="30">
        <f t="shared" si="55"/>
        <v>6.382978723404255</v>
      </c>
      <c r="K1303" t="s">
        <v>677</v>
      </c>
      <c r="M1303" s="2">
        <v>470</v>
      </c>
    </row>
    <row r="1304" spans="1:13" s="23" customFormat="1" ht="12.75">
      <c r="A1304" s="20"/>
      <c r="B1304" s="255">
        <v>3500</v>
      </c>
      <c r="C1304" s="1" t="s">
        <v>712</v>
      </c>
      <c r="D1304" s="1" t="s">
        <v>675</v>
      </c>
      <c r="E1304" s="1" t="s">
        <v>539</v>
      </c>
      <c r="F1304" s="94" t="s">
        <v>720</v>
      </c>
      <c r="G1304" s="35" t="s">
        <v>179</v>
      </c>
      <c r="H1304" s="7">
        <f t="shared" si="54"/>
        <v>-85800</v>
      </c>
      <c r="I1304" s="30">
        <f t="shared" si="55"/>
        <v>7.446808510638298</v>
      </c>
      <c r="J1304"/>
      <c r="K1304" t="s">
        <v>677</v>
      </c>
      <c r="M1304" s="2">
        <v>470</v>
      </c>
    </row>
    <row r="1305" spans="2:13" ht="12.75">
      <c r="B1305" s="255">
        <v>2000</v>
      </c>
      <c r="C1305" s="1" t="s">
        <v>716</v>
      </c>
      <c r="D1305" s="1" t="s">
        <v>675</v>
      </c>
      <c r="E1305" s="1" t="s">
        <v>539</v>
      </c>
      <c r="F1305" s="94" t="s">
        <v>717</v>
      </c>
      <c r="G1305" s="35" t="s">
        <v>179</v>
      </c>
      <c r="H1305" s="7">
        <f t="shared" si="54"/>
        <v>-87800</v>
      </c>
      <c r="I1305" s="30">
        <f t="shared" si="55"/>
        <v>4.25531914893617</v>
      </c>
      <c r="K1305" t="s">
        <v>677</v>
      </c>
      <c r="M1305" s="2">
        <v>470</v>
      </c>
    </row>
    <row r="1306" spans="2:13" ht="12.75">
      <c r="B1306" s="255">
        <v>2000</v>
      </c>
      <c r="C1306" s="1" t="s">
        <v>718</v>
      </c>
      <c r="D1306" s="1" t="s">
        <v>675</v>
      </c>
      <c r="E1306" s="1" t="s">
        <v>539</v>
      </c>
      <c r="F1306" s="94" t="s">
        <v>717</v>
      </c>
      <c r="G1306" s="35" t="s">
        <v>181</v>
      </c>
      <c r="H1306" s="7">
        <f t="shared" si="54"/>
        <v>-89800</v>
      </c>
      <c r="I1306" s="30">
        <f t="shared" si="55"/>
        <v>4.25531914893617</v>
      </c>
      <c r="K1306" t="s">
        <v>677</v>
      </c>
      <c r="M1306" s="2">
        <v>470</v>
      </c>
    </row>
    <row r="1307" spans="1:13" s="23" customFormat="1" ht="12.75">
      <c r="A1307" s="20"/>
      <c r="B1307" s="255">
        <v>3500</v>
      </c>
      <c r="C1307" s="1" t="s">
        <v>710</v>
      </c>
      <c r="D1307" s="1" t="s">
        <v>675</v>
      </c>
      <c r="E1307" s="1" t="s">
        <v>539</v>
      </c>
      <c r="F1307" s="94" t="s">
        <v>721</v>
      </c>
      <c r="G1307" s="35" t="s">
        <v>341</v>
      </c>
      <c r="H1307" s="7">
        <f t="shared" si="54"/>
        <v>-93300</v>
      </c>
      <c r="I1307" s="30">
        <f t="shared" si="55"/>
        <v>7.446808510638298</v>
      </c>
      <c r="J1307"/>
      <c r="K1307" t="s">
        <v>677</v>
      </c>
      <c r="M1307" s="2">
        <v>470</v>
      </c>
    </row>
    <row r="1308" spans="2:13" ht="12.75">
      <c r="B1308" s="258">
        <v>3500</v>
      </c>
      <c r="C1308" s="20" t="s">
        <v>683</v>
      </c>
      <c r="D1308" s="20" t="s">
        <v>20</v>
      </c>
      <c r="E1308" s="44" t="s">
        <v>539</v>
      </c>
      <c r="F1308" s="127" t="s">
        <v>722</v>
      </c>
      <c r="G1308" s="45" t="s">
        <v>44</v>
      </c>
      <c r="H1308" s="7">
        <f t="shared" si="54"/>
        <v>-96800</v>
      </c>
      <c r="I1308" s="30">
        <f t="shared" si="55"/>
        <v>7.446808510638298</v>
      </c>
      <c r="K1308" t="s">
        <v>541</v>
      </c>
      <c r="M1308" s="2">
        <v>470</v>
      </c>
    </row>
    <row r="1309" spans="1:13" s="23" customFormat="1" ht="12.75">
      <c r="A1309" s="20"/>
      <c r="B1309" s="258">
        <v>3500</v>
      </c>
      <c r="C1309" s="20" t="s">
        <v>685</v>
      </c>
      <c r="D1309" s="20" t="s">
        <v>20</v>
      </c>
      <c r="E1309" s="20" t="s">
        <v>539</v>
      </c>
      <c r="F1309" s="122" t="s">
        <v>723</v>
      </c>
      <c r="G1309" s="39" t="s">
        <v>78</v>
      </c>
      <c r="H1309" s="7">
        <f t="shared" si="54"/>
        <v>-100300</v>
      </c>
      <c r="I1309" s="30">
        <f t="shared" si="55"/>
        <v>7.446808510638298</v>
      </c>
      <c r="K1309" s="23" t="s">
        <v>541</v>
      </c>
      <c r="M1309" s="2">
        <v>470</v>
      </c>
    </row>
    <row r="1310" spans="1:13" s="23" customFormat="1" ht="12.75">
      <c r="A1310" s="20"/>
      <c r="B1310" s="258">
        <v>3500</v>
      </c>
      <c r="C1310" s="20" t="s">
        <v>683</v>
      </c>
      <c r="D1310" s="20" t="s">
        <v>20</v>
      </c>
      <c r="E1310" s="20" t="s">
        <v>539</v>
      </c>
      <c r="F1310" s="122" t="s">
        <v>724</v>
      </c>
      <c r="G1310" s="39" t="s">
        <v>297</v>
      </c>
      <c r="H1310" s="7">
        <f t="shared" si="54"/>
        <v>-103800</v>
      </c>
      <c r="I1310" s="30">
        <f t="shared" si="55"/>
        <v>7.446808510638298</v>
      </c>
      <c r="K1310" s="23" t="s">
        <v>541</v>
      </c>
      <c r="M1310" s="2">
        <v>470</v>
      </c>
    </row>
    <row r="1311" spans="1:13" s="23" customFormat="1" ht="12.75">
      <c r="A1311" s="20"/>
      <c r="B1311" s="258">
        <v>3500</v>
      </c>
      <c r="C1311" s="20" t="s">
        <v>725</v>
      </c>
      <c r="D1311" s="20" t="s">
        <v>20</v>
      </c>
      <c r="E1311" s="20" t="s">
        <v>539</v>
      </c>
      <c r="F1311" s="122" t="s">
        <v>726</v>
      </c>
      <c r="G1311" s="39" t="s">
        <v>164</v>
      </c>
      <c r="H1311" s="7">
        <f t="shared" si="54"/>
        <v>-107300</v>
      </c>
      <c r="I1311" s="30">
        <f t="shared" si="55"/>
        <v>7.446808510638298</v>
      </c>
      <c r="K1311" s="23" t="s">
        <v>541</v>
      </c>
      <c r="M1311" s="2">
        <v>470</v>
      </c>
    </row>
    <row r="1312" spans="1:13" s="23" customFormat="1" ht="12.75">
      <c r="A1312" s="20"/>
      <c r="B1312" s="258">
        <v>3500</v>
      </c>
      <c r="C1312" s="20" t="s">
        <v>727</v>
      </c>
      <c r="D1312" s="20" t="s">
        <v>20</v>
      </c>
      <c r="E1312" s="20" t="s">
        <v>539</v>
      </c>
      <c r="F1312" s="122" t="s">
        <v>728</v>
      </c>
      <c r="G1312" s="39" t="s">
        <v>166</v>
      </c>
      <c r="H1312" s="7">
        <f t="shared" si="54"/>
        <v>-110800</v>
      </c>
      <c r="I1312" s="30">
        <f t="shared" si="55"/>
        <v>7.446808510638298</v>
      </c>
      <c r="K1312" s="23" t="s">
        <v>541</v>
      </c>
      <c r="M1312" s="2">
        <v>470</v>
      </c>
    </row>
    <row r="1313" spans="1:13" s="23" customFormat="1" ht="12.75">
      <c r="A1313" s="20"/>
      <c r="B1313" s="258">
        <v>3500</v>
      </c>
      <c r="C1313" s="20" t="s">
        <v>683</v>
      </c>
      <c r="D1313" s="20" t="s">
        <v>20</v>
      </c>
      <c r="E1313" s="20" t="s">
        <v>539</v>
      </c>
      <c r="F1313" s="122" t="s">
        <v>729</v>
      </c>
      <c r="G1313" s="39" t="s">
        <v>176</v>
      </c>
      <c r="H1313" s="7">
        <f t="shared" si="54"/>
        <v>-114300</v>
      </c>
      <c r="I1313" s="30">
        <f t="shared" si="55"/>
        <v>7.446808510638298</v>
      </c>
      <c r="K1313" s="23" t="s">
        <v>541</v>
      </c>
      <c r="M1313" s="2">
        <v>470</v>
      </c>
    </row>
    <row r="1314" spans="1:13" s="23" customFormat="1" ht="12.75">
      <c r="A1314" s="20"/>
      <c r="B1314" s="258">
        <v>3000</v>
      </c>
      <c r="C1314" s="20" t="s">
        <v>685</v>
      </c>
      <c r="D1314" s="20" t="s">
        <v>20</v>
      </c>
      <c r="E1314" s="20" t="s">
        <v>539</v>
      </c>
      <c r="F1314" s="120" t="s">
        <v>730</v>
      </c>
      <c r="G1314" s="39" t="s">
        <v>179</v>
      </c>
      <c r="H1314" s="7">
        <f t="shared" si="54"/>
        <v>-117300</v>
      </c>
      <c r="I1314" s="30">
        <f t="shared" si="55"/>
        <v>6.382978723404255</v>
      </c>
      <c r="K1314" s="23" t="s">
        <v>541</v>
      </c>
      <c r="M1314" s="2">
        <v>470</v>
      </c>
    </row>
    <row r="1315" spans="1:13" s="89" customFormat="1" ht="12.75">
      <c r="A1315" s="19"/>
      <c r="B1315" s="257">
        <f>SUM(B1280:B1314)</f>
        <v>117300</v>
      </c>
      <c r="C1315" s="19" t="s">
        <v>731</v>
      </c>
      <c r="D1315" s="19"/>
      <c r="E1315" s="19"/>
      <c r="F1315" s="121"/>
      <c r="G1315" s="26"/>
      <c r="H1315" s="87">
        <v>0</v>
      </c>
      <c r="I1315" s="88">
        <f t="shared" si="55"/>
        <v>249.5744680851064</v>
      </c>
      <c r="M1315" s="2">
        <v>470</v>
      </c>
    </row>
    <row r="1316" spans="1:13" s="23" customFormat="1" ht="12.75">
      <c r="A1316" s="20"/>
      <c r="B1316" s="258"/>
      <c r="C1316" s="20"/>
      <c r="D1316" s="20"/>
      <c r="E1316" s="20"/>
      <c r="F1316" s="120"/>
      <c r="G1316" s="40"/>
      <c r="H1316" s="7">
        <f>H1315-B1316</f>
        <v>0</v>
      </c>
      <c r="I1316" s="30">
        <f t="shared" si="55"/>
        <v>0</v>
      </c>
      <c r="M1316" s="2">
        <v>470</v>
      </c>
    </row>
    <row r="1317" spans="1:13" s="23" customFormat="1" ht="12.75">
      <c r="A1317" s="20"/>
      <c r="B1317" s="258"/>
      <c r="C1317" s="20"/>
      <c r="D1317" s="20"/>
      <c r="E1317" s="20"/>
      <c r="F1317" s="122"/>
      <c r="G1317" s="39"/>
      <c r="H1317" s="7">
        <f aca="true" t="shared" si="56" ref="H1317:H1380">H1316-B1317</f>
        <v>0</v>
      </c>
      <c r="I1317" s="30">
        <f t="shared" si="55"/>
        <v>0</v>
      </c>
      <c r="M1317" s="2">
        <v>470</v>
      </c>
    </row>
    <row r="1318" spans="1:13" s="23" customFormat="1" ht="12.75">
      <c r="A1318" s="1"/>
      <c r="B1318" s="255">
        <v>800</v>
      </c>
      <c r="C1318" s="1" t="s">
        <v>732</v>
      </c>
      <c r="D1318" s="1" t="s">
        <v>20</v>
      </c>
      <c r="E1318" s="1" t="s">
        <v>733</v>
      </c>
      <c r="F1318" s="94" t="s">
        <v>666</v>
      </c>
      <c r="G1318" s="35" t="s">
        <v>44</v>
      </c>
      <c r="H1318" s="7">
        <f t="shared" si="56"/>
        <v>-800</v>
      </c>
      <c r="I1318" s="30">
        <f t="shared" si="55"/>
        <v>1.702127659574468</v>
      </c>
      <c r="J1318"/>
      <c r="K1318" t="s">
        <v>667</v>
      </c>
      <c r="L1318"/>
      <c r="M1318" s="2">
        <v>470</v>
      </c>
    </row>
    <row r="1319" spans="1:13" s="23" customFormat="1" ht="12.75">
      <c r="A1319" s="1"/>
      <c r="B1319" s="255">
        <v>400</v>
      </c>
      <c r="C1319" s="1" t="s">
        <v>732</v>
      </c>
      <c r="D1319" s="1" t="s">
        <v>20</v>
      </c>
      <c r="E1319" s="1" t="s">
        <v>733</v>
      </c>
      <c r="F1319" s="94" t="s">
        <v>666</v>
      </c>
      <c r="G1319" s="35" t="s">
        <v>56</v>
      </c>
      <c r="H1319" s="7">
        <f t="shared" si="56"/>
        <v>-1200</v>
      </c>
      <c r="I1319" s="30">
        <f t="shared" si="55"/>
        <v>0.851063829787234</v>
      </c>
      <c r="J1319"/>
      <c r="K1319" t="s">
        <v>667</v>
      </c>
      <c r="L1319"/>
      <c r="M1319" s="2">
        <v>470</v>
      </c>
    </row>
    <row r="1320" spans="1:13" s="23" customFormat="1" ht="12.75">
      <c r="A1320" s="1"/>
      <c r="B1320" s="255">
        <v>400</v>
      </c>
      <c r="C1320" s="1" t="s">
        <v>732</v>
      </c>
      <c r="D1320" s="1" t="s">
        <v>20</v>
      </c>
      <c r="E1320" s="1" t="s">
        <v>733</v>
      </c>
      <c r="F1320" s="94" t="s">
        <v>666</v>
      </c>
      <c r="G1320" s="35" t="s">
        <v>78</v>
      </c>
      <c r="H1320" s="7">
        <f t="shared" si="56"/>
        <v>-1600</v>
      </c>
      <c r="I1320" s="30">
        <f t="shared" si="55"/>
        <v>0.851063829787234</v>
      </c>
      <c r="J1320"/>
      <c r="K1320" t="s">
        <v>667</v>
      </c>
      <c r="L1320"/>
      <c r="M1320" s="2">
        <v>470</v>
      </c>
    </row>
    <row r="1321" spans="1:13" s="23" customFormat="1" ht="12.75">
      <c r="A1321" s="1"/>
      <c r="B1321" s="255">
        <v>600</v>
      </c>
      <c r="C1321" s="1" t="s">
        <v>732</v>
      </c>
      <c r="D1321" s="1" t="s">
        <v>20</v>
      </c>
      <c r="E1321" s="1" t="s">
        <v>733</v>
      </c>
      <c r="F1321" s="94" t="s">
        <v>666</v>
      </c>
      <c r="G1321" s="35" t="s">
        <v>157</v>
      </c>
      <c r="H1321" s="7">
        <f t="shared" si="56"/>
        <v>-2200</v>
      </c>
      <c r="I1321" s="30">
        <f t="shared" si="55"/>
        <v>1.2765957446808511</v>
      </c>
      <c r="J1321"/>
      <c r="K1321" t="s">
        <v>667</v>
      </c>
      <c r="L1321"/>
      <c r="M1321" s="2">
        <v>470</v>
      </c>
    </row>
    <row r="1322" spans="1:13" s="23" customFormat="1" ht="12.75">
      <c r="A1322" s="1"/>
      <c r="B1322" s="255">
        <v>400</v>
      </c>
      <c r="C1322" s="1" t="s">
        <v>732</v>
      </c>
      <c r="D1322" s="1" t="s">
        <v>20</v>
      </c>
      <c r="E1322" s="1" t="s">
        <v>733</v>
      </c>
      <c r="F1322" s="94" t="s">
        <v>666</v>
      </c>
      <c r="G1322" s="35" t="s">
        <v>114</v>
      </c>
      <c r="H1322" s="7">
        <f t="shared" si="56"/>
        <v>-2600</v>
      </c>
      <c r="I1322" s="30">
        <f t="shared" si="55"/>
        <v>0.851063829787234</v>
      </c>
      <c r="J1322"/>
      <c r="K1322" t="s">
        <v>667</v>
      </c>
      <c r="L1322"/>
      <c r="M1322" s="2">
        <v>470</v>
      </c>
    </row>
    <row r="1323" spans="1:13" s="23" customFormat="1" ht="12.75">
      <c r="A1323" s="1"/>
      <c r="B1323" s="255">
        <v>1200</v>
      </c>
      <c r="C1323" s="1" t="s">
        <v>732</v>
      </c>
      <c r="D1323" s="1" t="s">
        <v>20</v>
      </c>
      <c r="E1323" s="1" t="s">
        <v>733</v>
      </c>
      <c r="F1323" s="94" t="s">
        <v>666</v>
      </c>
      <c r="G1323" s="35" t="s">
        <v>162</v>
      </c>
      <c r="H1323" s="7">
        <f t="shared" si="56"/>
        <v>-3800</v>
      </c>
      <c r="I1323" s="30">
        <f t="shared" si="55"/>
        <v>2.5531914893617023</v>
      </c>
      <c r="J1323"/>
      <c r="K1323" t="s">
        <v>667</v>
      </c>
      <c r="L1323"/>
      <c r="M1323" s="2">
        <v>470</v>
      </c>
    </row>
    <row r="1324" spans="1:13" s="23" customFormat="1" ht="12.75">
      <c r="A1324" s="1"/>
      <c r="B1324" s="256">
        <v>1000</v>
      </c>
      <c r="C1324" s="1" t="s">
        <v>732</v>
      </c>
      <c r="D1324" s="1" t="s">
        <v>20</v>
      </c>
      <c r="E1324" s="1" t="s">
        <v>733</v>
      </c>
      <c r="F1324" s="94" t="s">
        <v>666</v>
      </c>
      <c r="G1324" s="35" t="s">
        <v>219</v>
      </c>
      <c r="H1324" s="7">
        <f t="shared" si="56"/>
        <v>-4800</v>
      </c>
      <c r="I1324" s="30">
        <f t="shared" si="55"/>
        <v>2.127659574468085</v>
      </c>
      <c r="J1324"/>
      <c r="K1324" t="s">
        <v>667</v>
      </c>
      <c r="L1324"/>
      <c r="M1324" s="2">
        <v>470</v>
      </c>
    </row>
    <row r="1325" spans="1:13" s="23" customFormat="1" ht="12.75">
      <c r="A1325" s="20"/>
      <c r="B1325" s="256">
        <v>1200</v>
      </c>
      <c r="C1325" s="20" t="s">
        <v>732</v>
      </c>
      <c r="D1325" s="1" t="s">
        <v>20</v>
      </c>
      <c r="E1325" s="1" t="s">
        <v>733</v>
      </c>
      <c r="F1325" s="94" t="s">
        <v>666</v>
      </c>
      <c r="G1325" s="35" t="s">
        <v>219</v>
      </c>
      <c r="H1325" s="7">
        <f t="shared" si="56"/>
        <v>-6000</v>
      </c>
      <c r="I1325" s="30">
        <f>+B1325/M1325</f>
        <v>2.5531914893617023</v>
      </c>
      <c r="J1325"/>
      <c r="K1325" t="s">
        <v>667</v>
      </c>
      <c r="M1325" s="2">
        <v>470</v>
      </c>
    </row>
    <row r="1326" spans="1:13" s="23" customFormat="1" ht="12.75">
      <c r="A1326" s="1"/>
      <c r="B1326" s="255">
        <v>1500</v>
      </c>
      <c r="C1326" s="1" t="s">
        <v>732</v>
      </c>
      <c r="D1326" s="1" t="s">
        <v>20</v>
      </c>
      <c r="E1326" s="1" t="s">
        <v>733</v>
      </c>
      <c r="F1326" s="94" t="s">
        <v>666</v>
      </c>
      <c r="G1326" s="35" t="s">
        <v>244</v>
      </c>
      <c r="H1326" s="7">
        <f t="shared" si="56"/>
        <v>-7500</v>
      </c>
      <c r="I1326" s="30">
        <f t="shared" si="55"/>
        <v>3.1914893617021276</v>
      </c>
      <c r="J1326"/>
      <c r="K1326" t="s">
        <v>667</v>
      </c>
      <c r="L1326" s="46"/>
      <c r="M1326" s="2">
        <v>470</v>
      </c>
    </row>
    <row r="1327" spans="1:13" s="23" customFormat="1" ht="12.75">
      <c r="A1327" s="1"/>
      <c r="B1327" s="255">
        <v>400</v>
      </c>
      <c r="C1327" s="1" t="s">
        <v>732</v>
      </c>
      <c r="D1327" s="1" t="s">
        <v>20</v>
      </c>
      <c r="E1327" s="1" t="s">
        <v>733</v>
      </c>
      <c r="F1327" s="94" t="s">
        <v>666</v>
      </c>
      <c r="G1327" s="35" t="s">
        <v>253</v>
      </c>
      <c r="H1327" s="7">
        <f t="shared" si="56"/>
        <v>-7900</v>
      </c>
      <c r="I1327" s="30">
        <f t="shared" si="55"/>
        <v>0.851063829787234</v>
      </c>
      <c r="J1327"/>
      <c r="K1327" t="s">
        <v>667</v>
      </c>
      <c r="L1327" s="46"/>
      <c r="M1327" s="2">
        <v>470</v>
      </c>
    </row>
    <row r="1328" spans="1:13" s="23" customFormat="1" ht="12.75">
      <c r="A1328" s="1"/>
      <c r="B1328" s="255">
        <v>400</v>
      </c>
      <c r="C1328" s="1" t="s">
        <v>732</v>
      </c>
      <c r="D1328" s="1" t="s">
        <v>20</v>
      </c>
      <c r="E1328" s="1" t="s">
        <v>733</v>
      </c>
      <c r="F1328" s="94" t="s">
        <v>666</v>
      </c>
      <c r="G1328" s="35" t="s">
        <v>270</v>
      </c>
      <c r="H1328" s="7">
        <f t="shared" si="56"/>
        <v>-8300</v>
      </c>
      <c r="I1328" s="30">
        <f t="shared" si="55"/>
        <v>0.851063829787234</v>
      </c>
      <c r="J1328"/>
      <c r="K1328" t="s">
        <v>667</v>
      </c>
      <c r="L1328" s="46"/>
      <c r="M1328" s="2">
        <v>470</v>
      </c>
    </row>
    <row r="1329" spans="1:13" s="23" customFormat="1" ht="12.75">
      <c r="A1329" s="1"/>
      <c r="B1329" s="255">
        <v>800</v>
      </c>
      <c r="C1329" s="1" t="s">
        <v>732</v>
      </c>
      <c r="D1329" s="1" t="s">
        <v>20</v>
      </c>
      <c r="E1329" s="1" t="s">
        <v>733</v>
      </c>
      <c r="F1329" s="94" t="s">
        <v>666</v>
      </c>
      <c r="G1329" s="35" t="s">
        <v>164</v>
      </c>
      <c r="H1329" s="7">
        <f t="shared" si="56"/>
        <v>-9100</v>
      </c>
      <c r="I1329" s="30">
        <f t="shared" si="55"/>
        <v>1.702127659574468</v>
      </c>
      <c r="J1329"/>
      <c r="K1329" t="s">
        <v>667</v>
      </c>
      <c r="L1329" s="46"/>
      <c r="M1329" s="2">
        <v>470</v>
      </c>
    </row>
    <row r="1330" spans="1:13" s="23" customFormat="1" ht="12.75">
      <c r="A1330" s="1"/>
      <c r="B1330" s="255">
        <v>1900</v>
      </c>
      <c r="C1330" s="20" t="s">
        <v>732</v>
      </c>
      <c r="D1330" s="1" t="s">
        <v>20</v>
      </c>
      <c r="E1330" s="1" t="s">
        <v>733</v>
      </c>
      <c r="F1330" s="94" t="s">
        <v>666</v>
      </c>
      <c r="G1330" s="35" t="s">
        <v>166</v>
      </c>
      <c r="H1330" s="7">
        <f t="shared" si="56"/>
        <v>-11000</v>
      </c>
      <c r="I1330" s="30">
        <f t="shared" si="55"/>
        <v>4.042553191489362</v>
      </c>
      <c r="J1330"/>
      <c r="K1330" t="s">
        <v>667</v>
      </c>
      <c r="L1330"/>
      <c r="M1330" s="2">
        <v>470</v>
      </c>
    </row>
    <row r="1331" spans="1:13" s="23" customFormat="1" ht="12.75">
      <c r="A1331" s="1"/>
      <c r="B1331" s="255">
        <v>1500</v>
      </c>
      <c r="C1331" s="1" t="s">
        <v>732</v>
      </c>
      <c r="D1331" s="1" t="s">
        <v>20</v>
      </c>
      <c r="E1331" s="1" t="s">
        <v>733</v>
      </c>
      <c r="F1331" s="94" t="s">
        <v>666</v>
      </c>
      <c r="G1331" s="35" t="s">
        <v>168</v>
      </c>
      <c r="H1331" s="7">
        <f t="shared" si="56"/>
        <v>-12500</v>
      </c>
      <c r="I1331" s="30">
        <f t="shared" si="55"/>
        <v>3.1914893617021276</v>
      </c>
      <c r="J1331"/>
      <c r="K1331" t="s">
        <v>667</v>
      </c>
      <c r="L1331"/>
      <c r="M1331" s="2">
        <v>470</v>
      </c>
    </row>
    <row r="1332" spans="1:13" s="23" customFormat="1" ht="12.75">
      <c r="A1332" s="1"/>
      <c r="B1332" s="255">
        <v>1500</v>
      </c>
      <c r="C1332" s="1" t="s">
        <v>732</v>
      </c>
      <c r="D1332" s="1" t="s">
        <v>20</v>
      </c>
      <c r="E1332" s="1" t="s">
        <v>733</v>
      </c>
      <c r="F1332" s="94" t="s">
        <v>666</v>
      </c>
      <c r="G1332" s="35" t="s">
        <v>170</v>
      </c>
      <c r="H1332" s="7">
        <f t="shared" si="56"/>
        <v>-14000</v>
      </c>
      <c r="I1332" s="30">
        <f t="shared" si="55"/>
        <v>3.1914893617021276</v>
      </c>
      <c r="J1332"/>
      <c r="K1332" t="s">
        <v>667</v>
      </c>
      <c r="L1332"/>
      <c r="M1332" s="2">
        <v>470</v>
      </c>
    </row>
    <row r="1333" spans="1:13" s="23" customFormat="1" ht="12.75">
      <c r="A1333" s="20"/>
      <c r="B1333" s="255">
        <v>1500</v>
      </c>
      <c r="C1333" s="1" t="s">
        <v>732</v>
      </c>
      <c r="D1333" s="1" t="s">
        <v>20</v>
      </c>
      <c r="E1333" s="1" t="s">
        <v>733</v>
      </c>
      <c r="F1333" s="94" t="s">
        <v>666</v>
      </c>
      <c r="G1333" s="35" t="s">
        <v>172</v>
      </c>
      <c r="H1333" s="7">
        <f t="shared" si="56"/>
        <v>-15500</v>
      </c>
      <c r="I1333" s="30">
        <f t="shared" si="55"/>
        <v>3.1914893617021276</v>
      </c>
      <c r="J1333"/>
      <c r="K1333" t="s">
        <v>667</v>
      </c>
      <c r="M1333" s="2">
        <v>470</v>
      </c>
    </row>
    <row r="1334" spans="1:13" s="23" customFormat="1" ht="12.75">
      <c r="A1334" s="1"/>
      <c r="B1334" s="255">
        <v>400</v>
      </c>
      <c r="C1334" s="1" t="s">
        <v>732</v>
      </c>
      <c r="D1334" s="1" t="s">
        <v>20</v>
      </c>
      <c r="E1334" s="1" t="s">
        <v>733</v>
      </c>
      <c r="F1334" s="94" t="s">
        <v>666</v>
      </c>
      <c r="G1334" s="35" t="s">
        <v>174</v>
      </c>
      <c r="H1334" s="7">
        <f t="shared" si="56"/>
        <v>-15900</v>
      </c>
      <c r="I1334" s="30">
        <f t="shared" si="55"/>
        <v>0.851063829787234</v>
      </c>
      <c r="J1334"/>
      <c r="K1334" t="s">
        <v>667</v>
      </c>
      <c r="L1334"/>
      <c r="M1334" s="2">
        <v>470</v>
      </c>
    </row>
    <row r="1335" spans="1:13" s="23" customFormat="1" ht="12.75">
      <c r="A1335" s="20"/>
      <c r="B1335" s="255">
        <v>600</v>
      </c>
      <c r="C1335" s="1" t="s">
        <v>732</v>
      </c>
      <c r="D1335" s="1" t="s">
        <v>20</v>
      </c>
      <c r="E1335" s="1" t="s">
        <v>733</v>
      </c>
      <c r="F1335" s="94" t="s">
        <v>666</v>
      </c>
      <c r="G1335" s="35" t="s">
        <v>179</v>
      </c>
      <c r="H1335" s="7">
        <f t="shared" si="56"/>
        <v>-16500</v>
      </c>
      <c r="I1335" s="30">
        <f t="shared" si="55"/>
        <v>1.2765957446808511</v>
      </c>
      <c r="J1335"/>
      <c r="K1335" t="s">
        <v>667</v>
      </c>
      <c r="M1335" s="2">
        <v>470</v>
      </c>
    </row>
    <row r="1336" spans="1:13" s="23" customFormat="1" ht="12.75">
      <c r="A1336" s="1"/>
      <c r="B1336" s="255">
        <v>800</v>
      </c>
      <c r="C1336" s="1" t="s">
        <v>732</v>
      </c>
      <c r="D1336" s="1" t="s">
        <v>20</v>
      </c>
      <c r="E1336" s="1" t="s">
        <v>733</v>
      </c>
      <c r="F1336" s="94" t="s">
        <v>666</v>
      </c>
      <c r="G1336" s="35" t="s">
        <v>181</v>
      </c>
      <c r="H1336" s="7">
        <f t="shared" si="56"/>
        <v>-17300</v>
      </c>
      <c r="I1336" s="30">
        <f t="shared" si="55"/>
        <v>1.702127659574468</v>
      </c>
      <c r="J1336"/>
      <c r="K1336" t="s">
        <v>667</v>
      </c>
      <c r="L1336"/>
      <c r="M1336" s="2">
        <v>470</v>
      </c>
    </row>
    <row r="1337" spans="1:13" s="23" customFormat="1" ht="12.75">
      <c r="A1337" s="1"/>
      <c r="B1337" s="255">
        <v>600</v>
      </c>
      <c r="C1337" s="1" t="s">
        <v>732</v>
      </c>
      <c r="D1337" s="1" t="s">
        <v>20</v>
      </c>
      <c r="E1337" s="1" t="s">
        <v>733</v>
      </c>
      <c r="F1337" s="94" t="s">
        <v>666</v>
      </c>
      <c r="G1337" s="35" t="s">
        <v>341</v>
      </c>
      <c r="H1337" s="7">
        <f t="shared" si="56"/>
        <v>-17900</v>
      </c>
      <c r="I1337" s="30">
        <f t="shared" si="55"/>
        <v>1.2765957446808511</v>
      </c>
      <c r="J1337"/>
      <c r="K1337" t="s">
        <v>667</v>
      </c>
      <c r="L1337"/>
      <c r="M1337" s="2">
        <v>470</v>
      </c>
    </row>
    <row r="1338" spans="1:13" s="23" customFormat="1" ht="12.75">
      <c r="A1338" s="1"/>
      <c r="B1338" s="255">
        <v>400</v>
      </c>
      <c r="C1338" s="1" t="s">
        <v>732</v>
      </c>
      <c r="D1338" s="1" t="s">
        <v>20</v>
      </c>
      <c r="E1338" s="1" t="s">
        <v>733</v>
      </c>
      <c r="F1338" s="94" t="s">
        <v>666</v>
      </c>
      <c r="G1338" s="35" t="s">
        <v>422</v>
      </c>
      <c r="H1338" s="7">
        <f t="shared" si="56"/>
        <v>-18300</v>
      </c>
      <c r="I1338" s="30">
        <f t="shared" si="55"/>
        <v>0.851063829787234</v>
      </c>
      <c r="J1338"/>
      <c r="K1338" t="s">
        <v>667</v>
      </c>
      <c r="L1338"/>
      <c r="M1338" s="2">
        <v>470</v>
      </c>
    </row>
    <row r="1339" spans="1:13" s="23" customFormat="1" ht="12.75">
      <c r="A1339" s="1"/>
      <c r="B1339" s="255">
        <v>1500</v>
      </c>
      <c r="C1339" s="1" t="s">
        <v>732</v>
      </c>
      <c r="D1339" s="1" t="s">
        <v>20</v>
      </c>
      <c r="E1339" s="1" t="s">
        <v>733</v>
      </c>
      <c r="F1339" s="94" t="s">
        <v>666</v>
      </c>
      <c r="G1339" s="35" t="s">
        <v>447</v>
      </c>
      <c r="H1339" s="7">
        <f t="shared" si="56"/>
        <v>-19800</v>
      </c>
      <c r="I1339" s="30">
        <f t="shared" si="55"/>
        <v>3.1914893617021276</v>
      </c>
      <c r="J1339"/>
      <c r="K1339" t="s">
        <v>667</v>
      </c>
      <c r="L1339"/>
      <c r="M1339" s="2">
        <v>470</v>
      </c>
    </row>
    <row r="1340" spans="1:13" s="23" customFormat="1" ht="12.75">
      <c r="A1340" s="20"/>
      <c r="B1340" s="255">
        <v>800</v>
      </c>
      <c r="C1340" s="1" t="s">
        <v>732</v>
      </c>
      <c r="D1340" s="1" t="s">
        <v>20</v>
      </c>
      <c r="E1340" s="1" t="s">
        <v>733</v>
      </c>
      <c r="F1340" s="94" t="s">
        <v>666</v>
      </c>
      <c r="G1340" s="35" t="s">
        <v>449</v>
      </c>
      <c r="H1340" s="7">
        <f t="shared" si="56"/>
        <v>-20600</v>
      </c>
      <c r="I1340" s="30">
        <f t="shared" si="55"/>
        <v>1.702127659574468</v>
      </c>
      <c r="J1340"/>
      <c r="K1340" t="s">
        <v>667</v>
      </c>
      <c r="M1340" s="2">
        <v>470</v>
      </c>
    </row>
    <row r="1341" spans="1:13" s="23" customFormat="1" ht="12.75">
      <c r="A1341" s="20"/>
      <c r="B1341" s="255">
        <v>400</v>
      </c>
      <c r="C1341" s="1" t="s">
        <v>732</v>
      </c>
      <c r="D1341" s="1" t="s">
        <v>20</v>
      </c>
      <c r="E1341" s="1" t="s">
        <v>733</v>
      </c>
      <c r="F1341" s="94" t="s">
        <v>666</v>
      </c>
      <c r="G1341" s="35" t="s">
        <v>462</v>
      </c>
      <c r="H1341" s="7">
        <f t="shared" si="56"/>
        <v>-21000</v>
      </c>
      <c r="I1341" s="30">
        <f t="shared" si="55"/>
        <v>0.851063829787234</v>
      </c>
      <c r="J1341"/>
      <c r="K1341" t="s">
        <v>667</v>
      </c>
      <c r="M1341" s="2">
        <v>470</v>
      </c>
    </row>
    <row r="1342" spans="1:13" s="23" customFormat="1" ht="12.75">
      <c r="A1342" s="20"/>
      <c r="B1342" s="255">
        <v>400</v>
      </c>
      <c r="C1342" s="1" t="s">
        <v>732</v>
      </c>
      <c r="D1342" s="1" t="s">
        <v>20</v>
      </c>
      <c r="E1342" s="1" t="s">
        <v>733</v>
      </c>
      <c r="F1342" s="94" t="s">
        <v>666</v>
      </c>
      <c r="G1342" s="35" t="s">
        <v>183</v>
      </c>
      <c r="H1342" s="7">
        <f t="shared" si="56"/>
        <v>-21400</v>
      </c>
      <c r="I1342" s="30">
        <f t="shared" si="55"/>
        <v>0.851063829787234</v>
      </c>
      <c r="J1342"/>
      <c r="K1342" t="s">
        <v>667</v>
      </c>
      <c r="M1342" s="2">
        <v>470</v>
      </c>
    </row>
    <row r="1343" spans="1:13" s="23" customFormat="1" ht="12.75">
      <c r="A1343" s="20"/>
      <c r="B1343" s="255">
        <v>400</v>
      </c>
      <c r="C1343" s="1" t="s">
        <v>732</v>
      </c>
      <c r="D1343" s="1" t="s">
        <v>20</v>
      </c>
      <c r="E1343" s="1" t="s">
        <v>733</v>
      </c>
      <c r="F1343" s="94" t="s">
        <v>666</v>
      </c>
      <c r="G1343" s="35" t="s">
        <v>185</v>
      </c>
      <c r="H1343" s="7">
        <f t="shared" si="56"/>
        <v>-21800</v>
      </c>
      <c r="I1343" s="30">
        <f t="shared" si="55"/>
        <v>0.851063829787234</v>
      </c>
      <c r="J1343"/>
      <c r="K1343" t="s">
        <v>667</v>
      </c>
      <c r="M1343" s="2">
        <v>470</v>
      </c>
    </row>
    <row r="1344" spans="2:13" ht="12.75">
      <c r="B1344" s="258">
        <v>700</v>
      </c>
      <c r="C1344" s="20" t="s">
        <v>732</v>
      </c>
      <c r="D1344" s="20" t="s">
        <v>20</v>
      </c>
      <c r="E1344" s="20" t="s">
        <v>733</v>
      </c>
      <c r="F1344" s="120" t="s">
        <v>734</v>
      </c>
      <c r="G1344" s="35" t="s">
        <v>114</v>
      </c>
      <c r="H1344" s="7">
        <f t="shared" si="56"/>
        <v>-22500</v>
      </c>
      <c r="I1344" s="30">
        <f t="shared" si="55"/>
        <v>1.4893617021276595</v>
      </c>
      <c r="K1344" t="s">
        <v>735</v>
      </c>
      <c r="M1344" s="2">
        <v>470</v>
      </c>
    </row>
    <row r="1345" spans="2:13" ht="12.75">
      <c r="B1345" s="255">
        <v>650</v>
      </c>
      <c r="C1345" s="1" t="s">
        <v>732</v>
      </c>
      <c r="D1345" s="20" t="s">
        <v>20</v>
      </c>
      <c r="E1345" s="1" t="s">
        <v>733</v>
      </c>
      <c r="F1345" s="94" t="s">
        <v>734</v>
      </c>
      <c r="G1345" s="35" t="s">
        <v>162</v>
      </c>
      <c r="H1345" s="7">
        <f t="shared" si="56"/>
        <v>-23150</v>
      </c>
      <c r="I1345" s="30">
        <f t="shared" si="55"/>
        <v>1.3829787234042554</v>
      </c>
      <c r="K1345" t="s">
        <v>735</v>
      </c>
      <c r="M1345" s="2">
        <v>470</v>
      </c>
    </row>
    <row r="1346" spans="2:13" ht="12.75">
      <c r="B1346" s="263">
        <v>600</v>
      </c>
      <c r="C1346" s="131" t="s">
        <v>732</v>
      </c>
      <c r="D1346" s="131" t="s">
        <v>20</v>
      </c>
      <c r="E1346" s="131" t="s">
        <v>733</v>
      </c>
      <c r="F1346" s="132" t="s">
        <v>734</v>
      </c>
      <c r="G1346" s="134" t="s">
        <v>219</v>
      </c>
      <c r="H1346" s="7">
        <f>H1345-B1346</f>
        <v>-23750</v>
      </c>
      <c r="I1346" s="30">
        <f t="shared" si="55"/>
        <v>1.2765957446808511</v>
      </c>
      <c r="K1346" t="s">
        <v>735</v>
      </c>
      <c r="M1346" s="2">
        <v>470</v>
      </c>
    </row>
    <row r="1347" spans="2:13" ht="12.75">
      <c r="B1347" s="263">
        <v>1000</v>
      </c>
      <c r="C1347" s="131" t="s">
        <v>732</v>
      </c>
      <c r="D1347" s="131" t="s">
        <v>20</v>
      </c>
      <c r="E1347" s="131" t="s">
        <v>733</v>
      </c>
      <c r="F1347" s="132" t="s">
        <v>734</v>
      </c>
      <c r="G1347" s="134" t="s">
        <v>244</v>
      </c>
      <c r="H1347" s="7">
        <f t="shared" si="56"/>
        <v>-24750</v>
      </c>
      <c r="I1347" s="30">
        <f t="shared" si="55"/>
        <v>2.127659574468085</v>
      </c>
      <c r="K1347" t="s">
        <v>735</v>
      </c>
      <c r="M1347" s="2">
        <v>470</v>
      </c>
    </row>
    <row r="1348" spans="2:13" ht="12.75">
      <c r="B1348" s="263">
        <v>1100</v>
      </c>
      <c r="C1348" s="131" t="s">
        <v>732</v>
      </c>
      <c r="D1348" s="131" t="s">
        <v>20</v>
      </c>
      <c r="E1348" s="131" t="s">
        <v>733</v>
      </c>
      <c r="F1348" s="132" t="s">
        <v>734</v>
      </c>
      <c r="G1348" s="134" t="s">
        <v>253</v>
      </c>
      <c r="H1348" s="7">
        <f t="shared" si="56"/>
        <v>-25850</v>
      </c>
      <c r="I1348" s="30">
        <f t="shared" si="55"/>
        <v>2.3404255319148937</v>
      </c>
      <c r="K1348" t="s">
        <v>735</v>
      </c>
      <c r="M1348" s="2">
        <v>470</v>
      </c>
    </row>
    <row r="1349" spans="2:13" ht="12.75">
      <c r="B1349" s="263">
        <v>550</v>
      </c>
      <c r="C1349" s="131" t="s">
        <v>732</v>
      </c>
      <c r="D1349" s="131" t="s">
        <v>20</v>
      </c>
      <c r="E1349" s="131" t="s">
        <v>733</v>
      </c>
      <c r="F1349" s="132" t="s">
        <v>734</v>
      </c>
      <c r="G1349" s="133" t="s">
        <v>270</v>
      </c>
      <c r="H1349" s="7">
        <f t="shared" si="56"/>
        <v>-26400</v>
      </c>
      <c r="I1349" s="30">
        <f t="shared" si="55"/>
        <v>1.1702127659574468</v>
      </c>
      <c r="K1349" t="s">
        <v>735</v>
      </c>
      <c r="M1349" s="2">
        <v>470</v>
      </c>
    </row>
    <row r="1350" spans="2:13" ht="12.75">
      <c r="B1350" s="263">
        <v>1200</v>
      </c>
      <c r="C1350" s="131" t="s">
        <v>732</v>
      </c>
      <c r="D1350" s="131" t="s">
        <v>20</v>
      </c>
      <c r="E1350" s="131" t="s">
        <v>733</v>
      </c>
      <c r="F1350" s="132" t="s">
        <v>734</v>
      </c>
      <c r="G1350" s="133" t="s">
        <v>164</v>
      </c>
      <c r="H1350" s="7">
        <f t="shared" si="56"/>
        <v>-27600</v>
      </c>
      <c r="I1350" s="30">
        <f t="shared" si="55"/>
        <v>2.5531914893617023</v>
      </c>
      <c r="K1350" t="s">
        <v>735</v>
      </c>
      <c r="M1350" s="2">
        <v>470</v>
      </c>
    </row>
    <row r="1351" spans="2:13" ht="12.75">
      <c r="B1351" s="263">
        <v>1200</v>
      </c>
      <c r="C1351" s="131" t="s">
        <v>732</v>
      </c>
      <c r="D1351" s="131" t="s">
        <v>20</v>
      </c>
      <c r="E1351" s="131" t="s">
        <v>733</v>
      </c>
      <c r="F1351" s="132" t="s">
        <v>734</v>
      </c>
      <c r="G1351" s="133" t="s">
        <v>166</v>
      </c>
      <c r="H1351" s="7">
        <f t="shared" si="56"/>
        <v>-28800</v>
      </c>
      <c r="I1351" s="30">
        <f t="shared" si="55"/>
        <v>2.5531914893617023</v>
      </c>
      <c r="K1351" t="s">
        <v>735</v>
      </c>
      <c r="M1351" s="2">
        <v>470</v>
      </c>
    </row>
    <row r="1352" spans="2:13" ht="12.75">
      <c r="B1352" s="263">
        <v>1050</v>
      </c>
      <c r="C1352" s="131" t="s">
        <v>732</v>
      </c>
      <c r="D1352" s="131" t="s">
        <v>20</v>
      </c>
      <c r="E1352" s="131" t="s">
        <v>733</v>
      </c>
      <c r="F1352" s="132" t="s">
        <v>734</v>
      </c>
      <c r="G1352" s="133" t="s">
        <v>168</v>
      </c>
      <c r="H1352" s="7">
        <f t="shared" si="56"/>
        <v>-29850</v>
      </c>
      <c r="I1352" s="30">
        <f aca="true" t="shared" si="57" ref="I1352:I1415">+B1352/M1352</f>
        <v>2.234042553191489</v>
      </c>
      <c r="K1352" t="s">
        <v>735</v>
      </c>
      <c r="M1352" s="2">
        <v>470</v>
      </c>
    </row>
    <row r="1353" spans="2:13" ht="12.75">
      <c r="B1353" s="263">
        <v>900</v>
      </c>
      <c r="C1353" s="131" t="s">
        <v>732</v>
      </c>
      <c r="D1353" s="131" t="s">
        <v>20</v>
      </c>
      <c r="E1353" s="131" t="s">
        <v>733</v>
      </c>
      <c r="F1353" s="132" t="s">
        <v>734</v>
      </c>
      <c r="G1353" s="133" t="s">
        <v>170</v>
      </c>
      <c r="H1353" s="7">
        <f t="shared" si="56"/>
        <v>-30750</v>
      </c>
      <c r="I1353" s="30">
        <f t="shared" si="57"/>
        <v>1.9148936170212767</v>
      </c>
      <c r="K1353" t="s">
        <v>735</v>
      </c>
      <c r="M1353" s="2">
        <v>470</v>
      </c>
    </row>
    <row r="1354" spans="2:13" ht="12.75">
      <c r="B1354" s="263">
        <v>900</v>
      </c>
      <c r="C1354" s="131" t="s">
        <v>732</v>
      </c>
      <c r="D1354" s="131" t="s">
        <v>20</v>
      </c>
      <c r="E1354" s="131" t="s">
        <v>733</v>
      </c>
      <c r="F1354" s="132" t="s">
        <v>734</v>
      </c>
      <c r="G1354" s="133" t="s">
        <v>172</v>
      </c>
      <c r="H1354" s="7">
        <f t="shared" si="56"/>
        <v>-31650</v>
      </c>
      <c r="I1354" s="30">
        <f t="shared" si="57"/>
        <v>1.9148936170212767</v>
      </c>
      <c r="K1354" t="s">
        <v>735</v>
      </c>
      <c r="M1354" s="2">
        <v>470</v>
      </c>
    </row>
    <row r="1355" spans="1:13" s="23" customFormat="1" ht="12.75">
      <c r="A1355" s="20"/>
      <c r="B1355" s="263">
        <v>500</v>
      </c>
      <c r="C1355" s="131" t="s">
        <v>732</v>
      </c>
      <c r="D1355" s="131" t="s">
        <v>20</v>
      </c>
      <c r="E1355" s="131" t="s">
        <v>733</v>
      </c>
      <c r="F1355" s="132" t="s">
        <v>734</v>
      </c>
      <c r="G1355" s="133" t="s">
        <v>174</v>
      </c>
      <c r="H1355" s="7">
        <f t="shared" si="56"/>
        <v>-32150</v>
      </c>
      <c r="I1355" s="30">
        <f t="shared" si="57"/>
        <v>1.0638297872340425</v>
      </c>
      <c r="K1355" t="s">
        <v>735</v>
      </c>
      <c r="M1355" s="2">
        <v>470</v>
      </c>
    </row>
    <row r="1356" spans="2:13" ht="12.75">
      <c r="B1356" s="263">
        <v>600</v>
      </c>
      <c r="C1356" s="131" t="s">
        <v>732</v>
      </c>
      <c r="D1356" s="131" t="s">
        <v>20</v>
      </c>
      <c r="E1356" s="131" t="s">
        <v>733</v>
      </c>
      <c r="F1356" s="132" t="s">
        <v>734</v>
      </c>
      <c r="G1356" s="133" t="s">
        <v>179</v>
      </c>
      <c r="H1356" s="7">
        <f t="shared" si="56"/>
        <v>-32750</v>
      </c>
      <c r="I1356" s="30">
        <f t="shared" si="57"/>
        <v>1.2765957446808511</v>
      </c>
      <c r="K1356" t="s">
        <v>735</v>
      </c>
      <c r="M1356" s="2">
        <v>470</v>
      </c>
    </row>
    <row r="1357" spans="2:13" ht="12.75">
      <c r="B1357" s="263">
        <v>850</v>
      </c>
      <c r="C1357" s="131" t="s">
        <v>732</v>
      </c>
      <c r="D1357" s="131" t="s">
        <v>20</v>
      </c>
      <c r="E1357" s="131" t="s">
        <v>733</v>
      </c>
      <c r="F1357" s="132" t="s">
        <v>734</v>
      </c>
      <c r="G1357" s="133" t="s">
        <v>181</v>
      </c>
      <c r="H1357" s="7">
        <f t="shared" si="56"/>
        <v>-33600</v>
      </c>
      <c r="I1357" s="30">
        <f t="shared" si="57"/>
        <v>1.8085106382978724</v>
      </c>
      <c r="K1357" t="s">
        <v>735</v>
      </c>
      <c r="M1357" s="2">
        <v>470</v>
      </c>
    </row>
    <row r="1358" spans="2:13" ht="12.75">
      <c r="B1358" s="264">
        <v>450</v>
      </c>
      <c r="C1358" s="131" t="s">
        <v>732</v>
      </c>
      <c r="D1358" s="131" t="s">
        <v>20</v>
      </c>
      <c r="E1358" s="131" t="s">
        <v>733</v>
      </c>
      <c r="F1358" s="132" t="s">
        <v>734</v>
      </c>
      <c r="G1358" s="133" t="s">
        <v>341</v>
      </c>
      <c r="H1358" s="7">
        <f t="shared" si="56"/>
        <v>-34050</v>
      </c>
      <c r="I1358" s="30">
        <f t="shared" si="57"/>
        <v>0.9574468085106383</v>
      </c>
      <c r="K1358" t="s">
        <v>735</v>
      </c>
      <c r="M1358" s="2">
        <v>470</v>
      </c>
    </row>
    <row r="1359" spans="2:14" ht="12.75">
      <c r="B1359" s="263">
        <v>900</v>
      </c>
      <c r="C1359" s="131" t="s">
        <v>732</v>
      </c>
      <c r="D1359" s="131" t="s">
        <v>20</v>
      </c>
      <c r="E1359" s="131" t="s">
        <v>733</v>
      </c>
      <c r="F1359" s="132" t="s">
        <v>734</v>
      </c>
      <c r="G1359" s="133" t="s">
        <v>422</v>
      </c>
      <c r="H1359" s="7">
        <f t="shared" si="56"/>
        <v>-34950</v>
      </c>
      <c r="I1359" s="30">
        <f t="shared" si="57"/>
        <v>1.9148936170212767</v>
      </c>
      <c r="J1359" s="46"/>
      <c r="K1359" t="s">
        <v>735</v>
      </c>
      <c r="L1359" s="46"/>
      <c r="M1359" s="2">
        <v>470</v>
      </c>
      <c r="N1359" s="48">
        <v>500</v>
      </c>
    </row>
    <row r="1360" spans="2:14" ht="12.75">
      <c r="B1360" s="263">
        <v>1200</v>
      </c>
      <c r="C1360" s="131" t="s">
        <v>732</v>
      </c>
      <c r="D1360" s="131" t="s">
        <v>20</v>
      </c>
      <c r="E1360" s="131" t="s">
        <v>733</v>
      </c>
      <c r="F1360" s="132" t="s">
        <v>734</v>
      </c>
      <c r="G1360" s="133" t="s">
        <v>447</v>
      </c>
      <c r="H1360" s="7">
        <f t="shared" si="56"/>
        <v>-36150</v>
      </c>
      <c r="I1360" s="30">
        <f t="shared" si="57"/>
        <v>2.5531914893617023</v>
      </c>
      <c r="J1360" s="46"/>
      <c r="K1360" t="s">
        <v>735</v>
      </c>
      <c r="L1360" s="46"/>
      <c r="M1360" s="2">
        <v>470</v>
      </c>
      <c r="N1360" s="48"/>
    </row>
    <row r="1361" spans="2:14" ht="12.75">
      <c r="B1361" s="263">
        <v>700</v>
      </c>
      <c r="C1361" s="131" t="s">
        <v>732</v>
      </c>
      <c r="D1361" s="131" t="s">
        <v>20</v>
      </c>
      <c r="E1361" s="131" t="s">
        <v>733</v>
      </c>
      <c r="F1361" s="132" t="s">
        <v>734</v>
      </c>
      <c r="G1361" s="133" t="s">
        <v>183</v>
      </c>
      <c r="H1361" s="7">
        <f t="shared" si="56"/>
        <v>-36850</v>
      </c>
      <c r="I1361" s="30">
        <f t="shared" si="57"/>
        <v>1.4893617021276595</v>
      </c>
      <c r="J1361" s="46"/>
      <c r="K1361" t="s">
        <v>735</v>
      </c>
      <c r="L1361" s="46"/>
      <c r="M1361" s="2">
        <v>470</v>
      </c>
      <c r="N1361" s="48"/>
    </row>
    <row r="1362" spans="2:14" ht="12.75">
      <c r="B1362" s="263">
        <v>600</v>
      </c>
      <c r="C1362" s="131" t="s">
        <v>732</v>
      </c>
      <c r="D1362" s="131" t="s">
        <v>20</v>
      </c>
      <c r="E1362" s="135" t="s">
        <v>733</v>
      </c>
      <c r="F1362" s="132" t="s">
        <v>734</v>
      </c>
      <c r="G1362" s="133" t="s">
        <v>185</v>
      </c>
      <c r="H1362" s="7">
        <f t="shared" si="56"/>
        <v>-37450</v>
      </c>
      <c r="I1362" s="30">
        <f t="shared" si="57"/>
        <v>1.2765957446808511</v>
      </c>
      <c r="J1362" s="46"/>
      <c r="K1362" t="s">
        <v>735</v>
      </c>
      <c r="L1362" s="46"/>
      <c r="M1362" s="2">
        <v>470</v>
      </c>
      <c r="N1362" s="48"/>
    </row>
    <row r="1363" spans="1:13" s="23" customFormat="1" ht="12.75">
      <c r="A1363" s="20"/>
      <c r="B1363" s="258">
        <v>1500</v>
      </c>
      <c r="C1363" s="67" t="s">
        <v>732</v>
      </c>
      <c r="D1363" s="67" t="s">
        <v>20</v>
      </c>
      <c r="E1363" s="67" t="s">
        <v>733</v>
      </c>
      <c r="F1363" s="136" t="s">
        <v>704</v>
      </c>
      <c r="G1363" s="130" t="s">
        <v>36</v>
      </c>
      <c r="H1363" s="7">
        <f t="shared" si="56"/>
        <v>-38950</v>
      </c>
      <c r="I1363" s="30">
        <f t="shared" si="57"/>
        <v>3.1914893617021276</v>
      </c>
      <c r="K1363" s="23" t="s">
        <v>673</v>
      </c>
      <c r="M1363" s="2">
        <v>470</v>
      </c>
    </row>
    <row r="1364" spans="1:13" s="23" customFormat="1" ht="12.75">
      <c r="A1364" s="20"/>
      <c r="B1364" s="258">
        <v>1600</v>
      </c>
      <c r="C1364" s="20" t="s">
        <v>732</v>
      </c>
      <c r="D1364" s="20" t="s">
        <v>20</v>
      </c>
      <c r="E1364" s="20" t="s">
        <v>733</v>
      </c>
      <c r="F1364" s="120" t="s">
        <v>704</v>
      </c>
      <c r="G1364" s="35" t="s">
        <v>38</v>
      </c>
      <c r="H1364" s="7">
        <f t="shared" si="56"/>
        <v>-40550</v>
      </c>
      <c r="I1364" s="30">
        <f t="shared" si="57"/>
        <v>3.404255319148936</v>
      </c>
      <c r="K1364" s="23" t="s">
        <v>673</v>
      </c>
      <c r="M1364" s="2">
        <v>470</v>
      </c>
    </row>
    <row r="1365" spans="1:13" s="23" customFormat="1" ht="12.75">
      <c r="A1365" s="20"/>
      <c r="B1365" s="258">
        <v>1500</v>
      </c>
      <c r="C1365" s="20" t="s">
        <v>732</v>
      </c>
      <c r="D1365" s="20" t="s">
        <v>20</v>
      </c>
      <c r="E1365" s="20" t="s">
        <v>733</v>
      </c>
      <c r="F1365" s="120" t="s">
        <v>704</v>
      </c>
      <c r="G1365" s="35" t="s">
        <v>44</v>
      </c>
      <c r="H1365" s="7">
        <f t="shared" si="56"/>
        <v>-42050</v>
      </c>
      <c r="I1365" s="30">
        <f t="shared" si="57"/>
        <v>3.1914893617021276</v>
      </c>
      <c r="K1365" s="23" t="s">
        <v>673</v>
      </c>
      <c r="M1365" s="2">
        <v>470</v>
      </c>
    </row>
    <row r="1366" spans="1:13" s="23" customFormat="1" ht="12.75">
      <c r="A1366" s="20"/>
      <c r="B1366" s="263">
        <v>1500</v>
      </c>
      <c r="C1366" s="131" t="s">
        <v>732</v>
      </c>
      <c r="D1366" s="137" t="s">
        <v>20</v>
      </c>
      <c r="E1366" s="137" t="s">
        <v>733</v>
      </c>
      <c r="F1366" s="138" t="s">
        <v>704</v>
      </c>
      <c r="G1366" s="139" t="s">
        <v>56</v>
      </c>
      <c r="H1366" s="7">
        <f t="shared" si="56"/>
        <v>-43550</v>
      </c>
      <c r="I1366" s="30">
        <f t="shared" si="57"/>
        <v>3.1914893617021276</v>
      </c>
      <c r="K1366" s="23" t="s">
        <v>673</v>
      </c>
      <c r="M1366" s="2">
        <v>470</v>
      </c>
    </row>
    <row r="1367" spans="1:13" s="23" customFormat="1" ht="12.75">
      <c r="A1367" s="20"/>
      <c r="B1367" s="263">
        <v>1000</v>
      </c>
      <c r="C1367" s="131" t="s">
        <v>732</v>
      </c>
      <c r="D1367" s="137" t="s">
        <v>20</v>
      </c>
      <c r="E1367" s="137" t="s">
        <v>733</v>
      </c>
      <c r="F1367" s="138" t="s">
        <v>704</v>
      </c>
      <c r="G1367" s="139" t="s">
        <v>78</v>
      </c>
      <c r="H1367" s="7">
        <f t="shared" si="56"/>
        <v>-44550</v>
      </c>
      <c r="I1367" s="30">
        <f t="shared" si="57"/>
        <v>2.127659574468085</v>
      </c>
      <c r="K1367" s="23" t="s">
        <v>673</v>
      </c>
      <c r="M1367" s="2">
        <v>470</v>
      </c>
    </row>
    <row r="1368" spans="1:13" s="23" customFormat="1" ht="12.75">
      <c r="A1368" s="20"/>
      <c r="B1368" s="263">
        <v>1200</v>
      </c>
      <c r="C1368" s="131" t="s">
        <v>732</v>
      </c>
      <c r="D1368" s="137" t="s">
        <v>20</v>
      </c>
      <c r="E1368" s="137" t="s">
        <v>733</v>
      </c>
      <c r="F1368" s="138" t="s">
        <v>704</v>
      </c>
      <c r="G1368" s="139" t="s">
        <v>157</v>
      </c>
      <c r="H1368" s="7">
        <f t="shared" si="56"/>
        <v>-45750</v>
      </c>
      <c r="I1368" s="30">
        <f t="shared" si="57"/>
        <v>2.5531914893617023</v>
      </c>
      <c r="K1368" s="23" t="s">
        <v>673</v>
      </c>
      <c r="M1368" s="2">
        <v>470</v>
      </c>
    </row>
    <row r="1369" spans="1:13" s="23" customFormat="1" ht="12.75">
      <c r="A1369" s="20"/>
      <c r="B1369" s="263">
        <v>1600</v>
      </c>
      <c r="C1369" s="131" t="s">
        <v>732</v>
      </c>
      <c r="D1369" s="131" t="s">
        <v>20</v>
      </c>
      <c r="E1369" s="131" t="s">
        <v>733</v>
      </c>
      <c r="F1369" s="132" t="s">
        <v>704</v>
      </c>
      <c r="G1369" s="133" t="s">
        <v>114</v>
      </c>
      <c r="H1369" s="7">
        <f t="shared" si="56"/>
        <v>-47350</v>
      </c>
      <c r="I1369" s="30">
        <f t="shared" si="57"/>
        <v>3.404255319148936</v>
      </c>
      <c r="K1369" s="23" t="s">
        <v>673</v>
      </c>
      <c r="M1369" s="2">
        <v>470</v>
      </c>
    </row>
    <row r="1370" spans="1:13" s="23" customFormat="1" ht="12.75">
      <c r="A1370" s="20"/>
      <c r="B1370" s="258">
        <v>1500</v>
      </c>
      <c r="C1370" s="20" t="s">
        <v>732</v>
      </c>
      <c r="D1370" s="20" t="s">
        <v>20</v>
      </c>
      <c r="E1370" s="20" t="s">
        <v>733</v>
      </c>
      <c r="F1370" s="120" t="s">
        <v>704</v>
      </c>
      <c r="G1370" s="39" t="s">
        <v>162</v>
      </c>
      <c r="H1370" s="7">
        <f t="shared" si="56"/>
        <v>-48850</v>
      </c>
      <c r="I1370" s="30">
        <f t="shared" si="57"/>
        <v>3.1914893617021276</v>
      </c>
      <c r="K1370" s="23" t="s">
        <v>673</v>
      </c>
      <c r="M1370" s="2">
        <v>470</v>
      </c>
    </row>
    <row r="1371" spans="1:13" s="23" customFormat="1" ht="12.75">
      <c r="A1371" s="20"/>
      <c r="B1371" s="258">
        <v>1000</v>
      </c>
      <c r="C1371" s="20" t="s">
        <v>732</v>
      </c>
      <c r="D1371" s="20" t="s">
        <v>20</v>
      </c>
      <c r="E1371" s="20" t="s">
        <v>733</v>
      </c>
      <c r="F1371" s="120" t="s">
        <v>704</v>
      </c>
      <c r="G1371" s="39" t="s">
        <v>219</v>
      </c>
      <c r="H1371" s="7">
        <f t="shared" si="56"/>
        <v>-49850</v>
      </c>
      <c r="I1371" s="30">
        <f t="shared" si="57"/>
        <v>2.127659574468085</v>
      </c>
      <c r="K1371" s="23" t="s">
        <v>673</v>
      </c>
      <c r="M1371" s="2">
        <v>470</v>
      </c>
    </row>
    <row r="1372" spans="1:13" s="23" customFormat="1" ht="12.75">
      <c r="A1372" s="20"/>
      <c r="B1372" s="258">
        <v>1700</v>
      </c>
      <c r="C1372" s="20" t="s">
        <v>732</v>
      </c>
      <c r="D1372" s="20" t="s">
        <v>20</v>
      </c>
      <c r="E1372" s="20" t="s">
        <v>733</v>
      </c>
      <c r="F1372" s="120" t="s">
        <v>704</v>
      </c>
      <c r="G1372" s="39" t="s">
        <v>244</v>
      </c>
      <c r="H1372" s="7">
        <f t="shared" si="56"/>
        <v>-51550</v>
      </c>
      <c r="I1372" s="30">
        <f t="shared" si="57"/>
        <v>3.617021276595745</v>
      </c>
      <c r="K1372" s="23" t="s">
        <v>673</v>
      </c>
      <c r="M1372" s="2">
        <v>470</v>
      </c>
    </row>
    <row r="1373" spans="1:13" s="23" customFormat="1" ht="12.75">
      <c r="A1373" s="20"/>
      <c r="B1373" s="258">
        <v>1600</v>
      </c>
      <c r="C1373" s="20" t="s">
        <v>732</v>
      </c>
      <c r="D1373" s="20" t="s">
        <v>20</v>
      </c>
      <c r="E1373" s="20" t="s">
        <v>733</v>
      </c>
      <c r="F1373" s="120" t="s">
        <v>704</v>
      </c>
      <c r="G1373" s="39" t="s">
        <v>253</v>
      </c>
      <c r="H1373" s="7">
        <f t="shared" si="56"/>
        <v>-53150</v>
      </c>
      <c r="I1373" s="30">
        <f t="shared" si="57"/>
        <v>3.404255319148936</v>
      </c>
      <c r="K1373" s="23" t="s">
        <v>673</v>
      </c>
      <c r="M1373" s="2">
        <v>470</v>
      </c>
    </row>
    <row r="1374" spans="1:13" s="23" customFormat="1" ht="12.75">
      <c r="A1374" s="20"/>
      <c r="B1374" s="258">
        <v>1200</v>
      </c>
      <c r="C1374" s="20" t="s">
        <v>732</v>
      </c>
      <c r="D1374" s="20" t="s">
        <v>20</v>
      </c>
      <c r="E1374" s="20" t="s">
        <v>733</v>
      </c>
      <c r="F1374" s="120" t="s">
        <v>704</v>
      </c>
      <c r="G1374" s="39" t="s">
        <v>270</v>
      </c>
      <c r="H1374" s="7">
        <f t="shared" si="56"/>
        <v>-54350</v>
      </c>
      <c r="I1374" s="30">
        <f t="shared" si="57"/>
        <v>2.5531914893617023</v>
      </c>
      <c r="K1374" s="23" t="s">
        <v>673</v>
      </c>
      <c r="M1374" s="2">
        <v>470</v>
      </c>
    </row>
    <row r="1375" spans="1:13" s="23" customFormat="1" ht="12.75">
      <c r="A1375" s="20"/>
      <c r="B1375" s="258">
        <v>1600</v>
      </c>
      <c r="C1375" s="20" t="s">
        <v>732</v>
      </c>
      <c r="D1375" s="20" t="s">
        <v>20</v>
      </c>
      <c r="E1375" s="20" t="s">
        <v>733</v>
      </c>
      <c r="F1375" s="120" t="s">
        <v>704</v>
      </c>
      <c r="G1375" s="39" t="s">
        <v>164</v>
      </c>
      <c r="H1375" s="7">
        <f t="shared" si="56"/>
        <v>-55950</v>
      </c>
      <c r="I1375" s="30">
        <f t="shared" si="57"/>
        <v>3.404255319148936</v>
      </c>
      <c r="K1375" s="23" t="s">
        <v>673</v>
      </c>
      <c r="M1375" s="2">
        <v>470</v>
      </c>
    </row>
    <row r="1376" spans="1:13" s="23" customFormat="1" ht="12.75">
      <c r="A1376" s="20"/>
      <c r="B1376" s="258">
        <v>1400</v>
      </c>
      <c r="C1376" s="20" t="s">
        <v>732</v>
      </c>
      <c r="D1376" s="20" t="s">
        <v>20</v>
      </c>
      <c r="E1376" s="20" t="s">
        <v>733</v>
      </c>
      <c r="F1376" s="120" t="s">
        <v>704</v>
      </c>
      <c r="G1376" s="39" t="s">
        <v>166</v>
      </c>
      <c r="H1376" s="7">
        <f t="shared" si="56"/>
        <v>-57350</v>
      </c>
      <c r="I1376" s="30">
        <f t="shared" si="57"/>
        <v>2.978723404255319</v>
      </c>
      <c r="K1376" s="23" t="s">
        <v>673</v>
      </c>
      <c r="M1376" s="2">
        <v>470</v>
      </c>
    </row>
    <row r="1377" spans="1:13" s="23" customFormat="1" ht="12.75">
      <c r="A1377" s="20"/>
      <c r="B1377" s="258">
        <v>1200</v>
      </c>
      <c r="C1377" s="20" t="s">
        <v>732</v>
      </c>
      <c r="D1377" s="20" t="s">
        <v>20</v>
      </c>
      <c r="E1377" s="20" t="s">
        <v>733</v>
      </c>
      <c r="F1377" s="120" t="s">
        <v>704</v>
      </c>
      <c r="G1377" s="39" t="s">
        <v>168</v>
      </c>
      <c r="H1377" s="7">
        <f t="shared" si="56"/>
        <v>-58550</v>
      </c>
      <c r="I1377" s="30">
        <f t="shared" si="57"/>
        <v>2.5531914893617023</v>
      </c>
      <c r="K1377" s="23" t="s">
        <v>673</v>
      </c>
      <c r="M1377" s="2">
        <v>470</v>
      </c>
    </row>
    <row r="1378" spans="1:13" s="23" customFormat="1" ht="12.75">
      <c r="A1378" s="20"/>
      <c r="B1378" s="258">
        <v>1500</v>
      </c>
      <c r="C1378" s="20" t="s">
        <v>732</v>
      </c>
      <c r="D1378" s="20" t="s">
        <v>20</v>
      </c>
      <c r="E1378" s="20" t="s">
        <v>733</v>
      </c>
      <c r="F1378" s="120" t="s">
        <v>704</v>
      </c>
      <c r="G1378" s="39" t="s">
        <v>170</v>
      </c>
      <c r="H1378" s="7">
        <f t="shared" si="56"/>
        <v>-60050</v>
      </c>
      <c r="I1378" s="30">
        <f t="shared" si="57"/>
        <v>3.1914893617021276</v>
      </c>
      <c r="K1378" s="23" t="s">
        <v>673</v>
      </c>
      <c r="M1378" s="2">
        <v>470</v>
      </c>
    </row>
    <row r="1379" spans="1:13" s="23" customFormat="1" ht="12.75">
      <c r="A1379" s="20"/>
      <c r="B1379" s="258">
        <v>1650</v>
      </c>
      <c r="C1379" s="20" t="s">
        <v>732</v>
      </c>
      <c r="D1379" s="20" t="s">
        <v>20</v>
      </c>
      <c r="E1379" s="20" t="s">
        <v>733</v>
      </c>
      <c r="F1379" s="120" t="s">
        <v>704</v>
      </c>
      <c r="G1379" s="39" t="s">
        <v>172</v>
      </c>
      <c r="H1379" s="7">
        <f t="shared" si="56"/>
        <v>-61700</v>
      </c>
      <c r="I1379" s="30">
        <f t="shared" si="57"/>
        <v>3.5106382978723403</v>
      </c>
      <c r="K1379" s="23" t="s">
        <v>673</v>
      </c>
      <c r="M1379" s="2">
        <v>470</v>
      </c>
    </row>
    <row r="1380" spans="1:13" s="23" customFormat="1" ht="12.75">
      <c r="A1380" s="20"/>
      <c r="B1380" s="258">
        <v>1300</v>
      </c>
      <c r="C1380" s="20" t="s">
        <v>732</v>
      </c>
      <c r="D1380" s="20" t="s">
        <v>20</v>
      </c>
      <c r="E1380" s="20" t="s">
        <v>733</v>
      </c>
      <c r="F1380" s="120" t="s">
        <v>704</v>
      </c>
      <c r="G1380" s="39" t="s">
        <v>174</v>
      </c>
      <c r="H1380" s="7">
        <f t="shared" si="56"/>
        <v>-63000</v>
      </c>
      <c r="I1380" s="30">
        <f t="shared" si="57"/>
        <v>2.765957446808511</v>
      </c>
      <c r="K1380" s="23" t="s">
        <v>673</v>
      </c>
      <c r="M1380" s="2">
        <v>470</v>
      </c>
    </row>
    <row r="1381" spans="1:13" s="23" customFormat="1" ht="12.75">
      <c r="A1381" s="20"/>
      <c r="B1381" s="255">
        <v>1600</v>
      </c>
      <c r="C1381" s="1" t="s">
        <v>732</v>
      </c>
      <c r="D1381" s="1" t="s">
        <v>20</v>
      </c>
      <c r="E1381" s="1" t="s">
        <v>733</v>
      </c>
      <c r="F1381" s="94" t="s">
        <v>704</v>
      </c>
      <c r="G1381" s="35" t="s">
        <v>179</v>
      </c>
      <c r="H1381" s="7">
        <f aca="true" t="shared" si="58" ref="H1381:H1443">H1380-B1381</f>
        <v>-64600</v>
      </c>
      <c r="I1381" s="30">
        <f t="shared" si="57"/>
        <v>3.404255319148936</v>
      </c>
      <c r="K1381" s="23" t="s">
        <v>673</v>
      </c>
      <c r="M1381" s="2">
        <v>470</v>
      </c>
    </row>
    <row r="1382" spans="1:13" s="23" customFormat="1" ht="12.75">
      <c r="A1382" s="20"/>
      <c r="B1382" s="255">
        <v>1600</v>
      </c>
      <c r="C1382" s="1" t="s">
        <v>732</v>
      </c>
      <c r="D1382" s="1" t="s">
        <v>20</v>
      </c>
      <c r="E1382" s="1" t="s">
        <v>733</v>
      </c>
      <c r="F1382" s="94" t="s">
        <v>704</v>
      </c>
      <c r="G1382" s="35" t="s">
        <v>181</v>
      </c>
      <c r="H1382" s="7">
        <f t="shared" si="58"/>
        <v>-66200</v>
      </c>
      <c r="I1382" s="30">
        <f t="shared" si="57"/>
        <v>3.404255319148936</v>
      </c>
      <c r="K1382" s="23" t="s">
        <v>673</v>
      </c>
      <c r="M1382" s="2">
        <v>470</v>
      </c>
    </row>
    <row r="1383" spans="1:13" s="23" customFormat="1" ht="12.75">
      <c r="A1383" s="20"/>
      <c r="B1383" s="255">
        <v>1500</v>
      </c>
      <c r="C1383" s="1" t="s">
        <v>732</v>
      </c>
      <c r="D1383" s="1" t="s">
        <v>20</v>
      </c>
      <c r="E1383" s="1" t="s">
        <v>733</v>
      </c>
      <c r="F1383" s="94" t="s">
        <v>704</v>
      </c>
      <c r="G1383" s="35" t="s">
        <v>341</v>
      </c>
      <c r="H1383" s="7">
        <f t="shared" si="58"/>
        <v>-67700</v>
      </c>
      <c r="I1383" s="30">
        <f t="shared" si="57"/>
        <v>3.1914893617021276</v>
      </c>
      <c r="K1383" s="23" t="s">
        <v>673</v>
      </c>
      <c r="M1383" s="2">
        <v>470</v>
      </c>
    </row>
    <row r="1384" spans="1:13" s="23" customFormat="1" ht="12.75">
      <c r="A1384" s="20"/>
      <c r="B1384" s="255">
        <v>1700</v>
      </c>
      <c r="C1384" s="1" t="s">
        <v>732</v>
      </c>
      <c r="D1384" s="1" t="s">
        <v>20</v>
      </c>
      <c r="E1384" s="1" t="s">
        <v>733</v>
      </c>
      <c r="F1384" s="94" t="s">
        <v>704</v>
      </c>
      <c r="G1384" s="35" t="s">
        <v>422</v>
      </c>
      <c r="H1384" s="7">
        <f t="shared" si="58"/>
        <v>-69400</v>
      </c>
      <c r="I1384" s="30">
        <f t="shared" si="57"/>
        <v>3.617021276595745</v>
      </c>
      <c r="K1384" s="23" t="s">
        <v>673</v>
      </c>
      <c r="M1384" s="2">
        <v>470</v>
      </c>
    </row>
    <row r="1385" spans="1:13" s="23" customFormat="1" ht="12.75">
      <c r="A1385" s="20"/>
      <c r="B1385" s="255">
        <v>1500</v>
      </c>
      <c r="C1385" s="1" t="s">
        <v>732</v>
      </c>
      <c r="D1385" s="1" t="s">
        <v>20</v>
      </c>
      <c r="E1385" s="1" t="s">
        <v>733</v>
      </c>
      <c r="F1385" s="94" t="s">
        <v>704</v>
      </c>
      <c r="G1385" s="35" t="s">
        <v>447</v>
      </c>
      <c r="H1385" s="7">
        <f t="shared" si="58"/>
        <v>-70900</v>
      </c>
      <c r="I1385" s="30">
        <f t="shared" si="57"/>
        <v>3.1914893617021276</v>
      </c>
      <c r="K1385" s="23" t="s">
        <v>673</v>
      </c>
      <c r="M1385" s="2">
        <v>470</v>
      </c>
    </row>
    <row r="1386" spans="1:13" s="23" customFormat="1" ht="12.75">
      <c r="A1386" s="20"/>
      <c r="B1386" s="255">
        <v>1450</v>
      </c>
      <c r="C1386" s="1" t="s">
        <v>732</v>
      </c>
      <c r="D1386" s="1" t="s">
        <v>20</v>
      </c>
      <c r="E1386" s="1" t="s">
        <v>733</v>
      </c>
      <c r="F1386" s="94" t="s">
        <v>704</v>
      </c>
      <c r="G1386" s="35" t="s">
        <v>449</v>
      </c>
      <c r="H1386" s="7">
        <f t="shared" si="58"/>
        <v>-72350</v>
      </c>
      <c r="I1386" s="30">
        <f t="shared" si="57"/>
        <v>3.0851063829787235</v>
      </c>
      <c r="K1386" s="23" t="s">
        <v>673</v>
      </c>
      <c r="M1386" s="2">
        <v>470</v>
      </c>
    </row>
    <row r="1387" spans="1:13" s="23" customFormat="1" ht="12.75">
      <c r="A1387" s="20"/>
      <c r="B1387" s="255">
        <v>1800</v>
      </c>
      <c r="C1387" s="1" t="s">
        <v>732</v>
      </c>
      <c r="D1387" s="1" t="s">
        <v>20</v>
      </c>
      <c r="E1387" s="1" t="s">
        <v>733</v>
      </c>
      <c r="F1387" s="94" t="s">
        <v>704</v>
      </c>
      <c r="G1387" s="35" t="s">
        <v>183</v>
      </c>
      <c r="H1387" s="7">
        <f t="shared" si="58"/>
        <v>-74150</v>
      </c>
      <c r="I1387" s="30">
        <f t="shared" si="57"/>
        <v>3.8297872340425534</v>
      </c>
      <c r="K1387" s="23" t="s">
        <v>673</v>
      </c>
      <c r="M1387" s="2">
        <v>470</v>
      </c>
    </row>
    <row r="1388" spans="1:13" s="23" customFormat="1" ht="12.75">
      <c r="A1388" s="20"/>
      <c r="B1388" s="255">
        <v>1900</v>
      </c>
      <c r="C1388" s="1" t="s">
        <v>732</v>
      </c>
      <c r="D1388" s="1" t="s">
        <v>20</v>
      </c>
      <c r="E1388" s="1" t="s">
        <v>733</v>
      </c>
      <c r="F1388" s="94" t="s">
        <v>704</v>
      </c>
      <c r="G1388" s="35" t="s">
        <v>185</v>
      </c>
      <c r="H1388" s="7">
        <f t="shared" si="58"/>
        <v>-76050</v>
      </c>
      <c r="I1388" s="30">
        <f t="shared" si="57"/>
        <v>4.042553191489362</v>
      </c>
      <c r="K1388" s="23" t="s">
        <v>673</v>
      </c>
      <c r="M1388" s="2">
        <v>470</v>
      </c>
    </row>
    <row r="1389" spans="1:13" s="23" customFormat="1" ht="12.75">
      <c r="A1389" s="20"/>
      <c r="B1389" s="255">
        <v>2000</v>
      </c>
      <c r="C1389" s="1" t="s">
        <v>732</v>
      </c>
      <c r="D1389" s="1" t="s">
        <v>20</v>
      </c>
      <c r="E1389" s="1" t="s">
        <v>733</v>
      </c>
      <c r="F1389" s="94" t="s">
        <v>704</v>
      </c>
      <c r="G1389" s="35" t="s">
        <v>736</v>
      </c>
      <c r="H1389" s="7">
        <f t="shared" si="58"/>
        <v>-78050</v>
      </c>
      <c r="I1389" s="30">
        <f t="shared" si="57"/>
        <v>4.25531914893617</v>
      </c>
      <c r="K1389" s="23" t="s">
        <v>673</v>
      </c>
      <c r="M1389" s="2">
        <v>470</v>
      </c>
    </row>
    <row r="1390" spans="1:13" s="23" customFormat="1" ht="12.75">
      <c r="A1390" s="20"/>
      <c r="B1390" s="255">
        <v>1700</v>
      </c>
      <c r="C1390" s="1" t="s">
        <v>732</v>
      </c>
      <c r="D1390" s="1" t="s">
        <v>20</v>
      </c>
      <c r="E1390" s="1" t="s">
        <v>733</v>
      </c>
      <c r="F1390" s="94" t="s">
        <v>704</v>
      </c>
      <c r="G1390" s="35" t="s">
        <v>672</v>
      </c>
      <c r="H1390" s="7">
        <f t="shared" si="58"/>
        <v>-79750</v>
      </c>
      <c r="I1390" s="30">
        <f t="shared" si="57"/>
        <v>3.617021276595745</v>
      </c>
      <c r="K1390" s="23" t="s">
        <v>673</v>
      </c>
      <c r="M1390" s="2">
        <v>470</v>
      </c>
    </row>
    <row r="1391" spans="1:13" s="23" customFormat="1" ht="12.75">
      <c r="A1391" s="20"/>
      <c r="B1391" s="255">
        <v>1500</v>
      </c>
      <c r="C1391" s="1" t="s">
        <v>732</v>
      </c>
      <c r="D1391" s="1" t="s">
        <v>20</v>
      </c>
      <c r="E1391" s="1" t="s">
        <v>733</v>
      </c>
      <c r="F1391" s="94" t="s">
        <v>704</v>
      </c>
      <c r="G1391" s="35" t="s">
        <v>672</v>
      </c>
      <c r="H1391" s="7">
        <f t="shared" si="58"/>
        <v>-81250</v>
      </c>
      <c r="I1391" s="30">
        <f t="shared" si="57"/>
        <v>3.1914893617021276</v>
      </c>
      <c r="K1391" s="23" t="s">
        <v>673</v>
      </c>
      <c r="M1391" s="2">
        <v>470</v>
      </c>
    </row>
    <row r="1392" spans="1:13" s="23" customFormat="1" ht="12.75">
      <c r="A1392" s="1"/>
      <c r="B1392" s="255">
        <v>1200</v>
      </c>
      <c r="C1392" s="1" t="s">
        <v>732</v>
      </c>
      <c r="D1392" s="1" t="s">
        <v>675</v>
      </c>
      <c r="E1392" s="1" t="s">
        <v>733</v>
      </c>
      <c r="F1392" s="94" t="s">
        <v>717</v>
      </c>
      <c r="G1392" s="35" t="s">
        <v>36</v>
      </c>
      <c r="H1392" s="7">
        <f t="shared" si="58"/>
        <v>-82450</v>
      </c>
      <c r="I1392" s="30">
        <f t="shared" si="57"/>
        <v>2.5531914893617023</v>
      </c>
      <c r="J1392"/>
      <c r="K1392" t="s">
        <v>677</v>
      </c>
      <c r="L1392"/>
      <c r="M1392" s="2">
        <v>470</v>
      </c>
    </row>
    <row r="1393" spans="1:13" s="23" customFormat="1" ht="12.75">
      <c r="A1393" s="1"/>
      <c r="B1393" s="255">
        <v>2000</v>
      </c>
      <c r="C1393" s="1" t="s">
        <v>732</v>
      </c>
      <c r="D1393" s="1" t="s">
        <v>675</v>
      </c>
      <c r="E1393" s="1" t="s">
        <v>733</v>
      </c>
      <c r="F1393" s="94" t="s">
        <v>717</v>
      </c>
      <c r="G1393" s="35" t="s">
        <v>38</v>
      </c>
      <c r="H1393" s="7">
        <f t="shared" si="58"/>
        <v>-84450</v>
      </c>
      <c r="I1393" s="30">
        <f t="shared" si="57"/>
        <v>4.25531914893617</v>
      </c>
      <c r="J1393"/>
      <c r="K1393" t="s">
        <v>677</v>
      </c>
      <c r="L1393"/>
      <c r="M1393" s="2">
        <v>470</v>
      </c>
    </row>
    <row r="1394" spans="1:13" s="23" customFormat="1" ht="12.75">
      <c r="A1394" s="1"/>
      <c r="B1394" s="255">
        <v>1800</v>
      </c>
      <c r="C1394" s="1" t="s">
        <v>732</v>
      </c>
      <c r="D1394" s="1" t="s">
        <v>675</v>
      </c>
      <c r="E1394" s="1" t="s">
        <v>733</v>
      </c>
      <c r="F1394" s="94" t="s">
        <v>717</v>
      </c>
      <c r="G1394" s="35" t="s">
        <v>44</v>
      </c>
      <c r="H1394" s="7">
        <f t="shared" si="58"/>
        <v>-86250</v>
      </c>
      <c r="I1394" s="30">
        <f t="shared" si="57"/>
        <v>3.8297872340425534</v>
      </c>
      <c r="J1394"/>
      <c r="K1394" t="s">
        <v>677</v>
      </c>
      <c r="L1394"/>
      <c r="M1394" s="2">
        <v>470</v>
      </c>
    </row>
    <row r="1395" spans="1:13" s="23" customFormat="1" ht="12.75">
      <c r="A1395" s="1"/>
      <c r="B1395" s="256">
        <v>1800</v>
      </c>
      <c r="C1395" s="1" t="s">
        <v>732</v>
      </c>
      <c r="D1395" s="1" t="s">
        <v>675</v>
      </c>
      <c r="E1395" s="1" t="s">
        <v>733</v>
      </c>
      <c r="F1395" s="94" t="s">
        <v>717</v>
      </c>
      <c r="G1395" s="35" t="s">
        <v>56</v>
      </c>
      <c r="H1395" s="7">
        <f t="shared" si="58"/>
        <v>-88050</v>
      </c>
      <c r="I1395" s="30">
        <f t="shared" si="57"/>
        <v>3.8297872340425534</v>
      </c>
      <c r="J1395"/>
      <c r="K1395" t="s">
        <v>677</v>
      </c>
      <c r="L1395"/>
      <c r="M1395" s="2">
        <v>470</v>
      </c>
    </row>
    <row r="1396" spans="1:13" s="23" customFormat="1" ht="12.75">
      <c r="A1396" s="1"/>
      <c r="B1396" s="255">
        <v>1000</v>
      </c>
      <c r="C1396" s="1" t="s">
        <v>732</v>
      </c>
      <c r="D1396" s="1" t="s">
        <v>675</v>
      </c>
      <c r="E1396" s="1" t="s">
        <v>733</v>
      </c>
      <c r="F1396" s="94" t="s">
        <v>717</v>
      </c>
      <c r="G1396" s="35" t="s">
        <v>56</v>
      </c>
      <c r="H1396" s="7">
        <f t="shared" si="58"/>
        <v>-89050</v>
      </c>
      <c r="I1396" s="30">
        <f t="shared" si="57"/>
        <v>2.127659574468085</v>
      </c>
      <c r="J1396"/>
      <c r="K1396" t="s">
        <v>677</v>
      </c>
      <c r="L1396"/>
      <c r="M1396" s="2">
        <v>470</v>
      </c>
    </row>
    <row r="1397" spans="1:13" s="23" customFormat="1" ht="12.75">
      <c r="A1397" s="1"/>
      <c r="B1397" s="255">
        <v>1250</v>
      </c>
      <c r="C1397" s="1" t="s">
        <v>732</v>
      </c>
      <c r="D1397" s="1" t="s">
        <v>675</v>
      </c>
      <c r="E1397" s="1" t="s">
        <v>733</v>
      </c>
      <c r="F1397" s="94" t="s">
        <v>717</v>
      </c>
      <c r="G1397" s="35" t="s">
        <v>78</v>
      </c>
      <c r="H1397" s="7">
        <f t="shared" si="58"/>
        <v>-90300</v>
      </c>
      <c r="I1397" s="30">
        <f t="shared" si="57"/>
        <v>2.6595744680851063</v>
      </c>
      <c r="J1397"/>
      <c r="K1397" t="s">
        <v>677</v>
      </c>
      <c r="L1397"/>
      <c r="M1397" s="2">
        <v>470</v>
      </c>
    </row>
    <row r="1398" spans="1:13" s="23" customFormat="1" ht="12.75">
      <c r="A1398" s="1"/>
      <c r="B1398" s="255">
        <v>1000</v>
      </c>
      <c r="C1398" s="1" t="s">
        <v>732</v>
      </c>
      <c r="D1398" s="1" t="s">
        <v>675</v>
      </c>
      <c r="E1398" s="1" t="s">
        <v>733</v>
      </c>
      <c r="F1398" s="94" t="s">
        <v>717</v>
      </c>
      <c r="G1398" s="35" t="s">
        <v>157</v>
      </c>
      <c r="H1398" s="7">
        <f t="shared" si="58"/>
        <v>-91300</v>
      </c>
      <c r="I1398" s="30">
        <f t="shared" si="57"/>
        <v>2.127659574468085</v>
      </c>
      <c r="J1398"/>
      <c r="K1398" t="s">
        <v>677</v>
      </c>
      <c r="L1398" s="46"/>
      <c r="M1398" s="2">
        <v>470</v>
      </c>
    </row>
    <row r="1399" spans="1:13" s="23" customFormat="1" ht="12.75">
      <c r="A1399" s="1"/>
      <c r="B1399" s="255">
        <v>1700</v>
      </c>
      <c r="C1399" s="1" t="s">
        <v>732</v>
      </c>
      <c r="D1399" s="1" t="s">
        <v>675</v>
      </c>
      <c r="E1399" s="1" t="s">
        <v>733</v>
      </c>
      <c r="F1399" s="94" t="s">
        <v>717</v>
      </c>
      <c r="G1399" s="35" t="s">
        <v>114</v>
      </c>
      <c r="H1399" s="7">
        <f t="shared" si="58"/>
        <v>-93000</v>
      </c>
      <c r="I1399" s="30">
        <f>+B1399/M1399</f>
        <v>3.617021276595745</v>
      </c>
      <c r="J1399"/>
      <c r="K1399" t="s">
        <v>677</v>
      </c>
      <c r="L1399" s="46"/>
      <c r="M1399" s="2">
        <v>470</v>
      </c>
    </row>
    <row r="1400" spans="1:13" s="23" customFormat="1" ht="12.75">
      <c r="A1400" s="1"/>
      <c r="B1400" s="255">
        <v>1500</v>
      </c>
      <c r="C1400" s="1" t="s">
        <v>732</v>
      </c>
      <c r="D1400" s="1" t="s">
        <v>675</v>
      </c>
      <c r="E1400" s="1" t="s">
        <v>733</v>
      </c>
      <c r="F1400" s="94" t="s">
        <v>717</v>
      </c>
      <c r="G1400" s="35" t="s">
        <v>162</v>
      </c>
      <c r="H1400" s="7">
        <f t="shared" si="58"/>
        <v>-94500</v>
      </c>
      <c r="I1400" s="30">
        <f t="shared" si="57"/>
        <v>3.1914893617021276</v>
      </c>
      <c r="J1400"/>
      <c r="K1400" t="s">
        <v>677</v>
      </c>
      <c r="L1400" s="46"/>
      <c r="M1400" s="2">
        <v>470</v>
      </c>
    </row>
    <row r="1401" spans="1:13" s="23" customFormat="1" ht="12.75">
      <c r="A1401" s="1"/>
      <c r="B1401" s="255">
        <v>1800</v>
      </c>
      <c r="C1401" s="1" t="s">
        <v>732</v>
      </c>
      <c r="D1401" s="1" t="s">
        <v>675</v>
      </c>
      <c r="E1401" s="1" t="s">
        <v>733</v>
      </c>
      <c r="F1401" s="94" t="s">
        <v>717</v>
      </c>
      <c r="G1401" s="35" t="s">
        <v>219</v>
      </c>
      <c r="H1401" s="7">
        <f t="shared" si="58"/>
        <v>-96300</v>
      </c>
      <c r="I1401" s="30">
        <f t="shared" si="57"/>
        <v>3.8297872340425534</v>
      </c>
      <c r="J1401"/>
      <c r="K1401" t="s">
        <v>677</v>
      </c>
      <c r="L1401"/>
      <c r="M1401" s="2">
        <v>470</v>
      </c>
    </row>
    <row r="1402" spans="1:13" s="23" customFormat="1" ht="12.75">
      <c r="A1402" s="1"/>
      <c r="B1402" s="255">
        <v>1500</v>
      </c>
      <c r="C1402" s="1" t="s">
        <v>732</v>
      </c>
      <c r="D1402" s="1" t="s">
        <v>675</v>
      </c>
      <c r="E1402" s="1" t="s">
        <v>733</v>
      </c>
      <c r="F1402" s="94" t="s">
        <v>717</v>
      </c>
      <c r="G1402" s="35" t="s">
        <v>219</v>
      </c>
      <c r="H1402" s="7">
        <f t="shared" si="58"/>
        <v>-97800</v>
      </c>
      <c r="I1402" s="30">
        <f t="shared" si="57"/>
        <v>3.1914893617021276</v>
      </c>
      <c r="J1402"/>
      <c r="K1402" t="s">
        <v>677</v>
      </c>
      <c r="L1402"/>
      <c r="M1402" s="2">
        <v>470</v>
      </c>
    </row>
    <row r="1403" spans="1:13" s="23" customFormat="1" ht="12.75">
      <c r="A1403" s="1"/>
      <c r="B1403" s="255">
        <v>1600</v>
      </c>
      <c r="C1403" s="1" t="s">
        <v>732</v>
      </c>
      <c r="D1403" s="1" t="s">
        <v>675</v>
      </c>
      <c r="E1403" s="1" t="s">
        <v>733</v>
      </c>
      <c r="F1403" s="94" t="s">
        <v>717</v>
      </c>
      <c r="G1403" s="35" t="s">
        <v>244</v>
      </c>
      <c r="H1403" s="7">
        <f t="shared" si="58"/>
        <v>-99400</v>
      </c>
      <c r="I1403" s="30">
        <f t="shared" si="57"/>
        <v>3.404255319148936</v>
      </c>
      <c r="J1403"/>
      <c r="K1403" t="s">
        <v>677</v>
      </c>
      <c r="L1403"/>
      <c r="M1403" s="2">
        <v>470</v>
      </c>
    </row>
    <row r="1404" spans="1:13" s="23" customFormat="1" ht="12.75">
      <c r="A1404" s="1"/>
      <c r="B1404" s="255">
        <v>1000</v>
      </c>
      <c r="C1404" s="1" t="s">
        <v>732</v>
      </c>
      <c r="D1404" s="1" t="s">
        <v>675</v>
      </c>
      <c r="E1404" s="1" t="s">
        <v>733</v>
      </c>
      <c r="F1404" s="94" t="s">
        <v>717</v>
      </c>
      <c r="G1404" s="35" t="s">
        <v>253</v>
      </c>
      <c r="H1404" s="7">
        <f t="shared" si="58"/>
        <v>-100400</v>
      </c>
      <c r="I1404" s="30">
        <f t="shared" si="57"/>
        <v>2.127659574468085</v>
      </c>
      <c r="J1404"/>
      <c r="K1404" t="s">
        <v>677</v>
      </c>
      <c r="L1404"/>
      <c r="M1404" s="2">
        <v>470</v>
      </c>
    </row>
    <row r="1405" spans="1:13" s="23" customFormat="1" ht="12.75">
      <c r="A1405" s="1"/>
      <c r="B1405" s="256">
        <v>1100</v>
      </c>
      <c r="C1405" s="1" t="s">
        <v>732</v>
      </c>
      <c r="D1405" s="1" t="s">
        <v>675</v>
      </c>
      <c r="E1405" s="1" t="s">
        <v>733</v>
      </c>
      <c r="F1405" s="94" t="s">
        <v>717</v>
      </c>
      <c r="G1405" s="35" t="s">
        <v>270</v>
      </c>
      <c r="H1405" s="7">
        <f t="shared" si="58"/>
        <v>-101500</v>
      </c>
      <c r="I1405" s="30">
        <f t="shared" si="57"/>
        <v>2.3404255319148937</v>
      </c>
      <c r="J1405"/>
      <c r="K1405" t="s">
        <v>677</v>
      </c>
      <c r="L1405"/>
      <c r="M1405" s="2">
        <v>470</v>
      </c>
    </row>
    <row r="1406" spans="1:13" s="23" customFormat="1" ht="12.75">
      <c r="A1406" s="20"/>
      <c r="B1406" s="255">
        <v>1200</v>
      </c>
      <c r="C1406" s="1" t="s">
        <v>732</v>
      </c>
      <c r="D1406" s="1" t="s">
        <v>675</v>
      </c>
      <c r="E1406" s="1" t="s">
        <v>733</v>
      </c>
      <c r="F1406" s="94" t="s">
        <v>717</v>
      </c>
      <c r="G1406" s="35" t="s">
        <v>164</v>
      </c>
      <c r="H1406" s="7">
        <f t="shared" si="58"/>
        <v>-102700</v>
      </c>
      <c r="I1406" s="30">
        <f t="shared" si="57"/>
        <v>2.5531914893617023</v>
      </c>
      <c r="J1406"/>
      <c r="K1406" t="s">
        <v>677</v>
      </c>
      <c r="M1406" s="2">
        <v>470</v>
      </c>
    </row>
    <row r="1407" spans="1:13" s="23" customFormat="1" ht="12.75">
      <c r="A1407" s="20"/>
      <c r="B1407" s="255">
        <v>1100</v>
      </c>
      <c r="C1407" s="1" t="s">
        <v>732</v>
      </c>
      <c r="D1407" s="1" t="s">
        <v>675</v>
      </c>
      <c r="E1407" s="1" t="s">
        <v>733</v>
      </c>
      <c r="F1407" s="94" t="s">
        <v>717</v>
      </c>
      <c r="G1407" s="35" t="s">
        <v>166</v>
      </c>
      <c r="H1407" s="7">
        <f t="shared" si="58"/>
        <v>-103800</v>
      </c>
      <c r="I1407" s="30">
        <f t="shared" si="57"/>
        <v>2.3404255319148937</v>
      </c>
      <c r="J1407"/>
      <c r="K1407" t="s">
        <v>677</v>
      </c>
      <c r="M1407" s="2">
        <v>470</v>
      </c>
    </row>
    <row r="1408" spans="1:13" s="23" customFormat="1" ht="12.75">
      <c r="A1408" s="1"/>
      <c r="B1408" s="255">
        <v>1200</v>
      </c>
      <c r="C1408" s="1" t="s">
        <v>732</v>
      </c>
      <c r="D1408" s="1" t="s">
        <v>675</v>
      </c>
      <c r="E1408" s="1" t="s">
        <v>733</v>
      </c>
      <c r="F1408" s="94" t="s">
        <v>717</v>
      </c>
      <c r="G1408" s="35" t="s">
        <v>168</v>
      </c>
      <c r="H1408" s="7">
        <f t="shared" si="58"/>
        <v>-105000</v>
      </c>
      <c r="I1408" s="30">
        <f t="shared" si="57"/>
        <v>2.5531914893617023</v>
      </c>
      <c r="J1408"/>
      <c r="K1408" t="s">
        <v>677</v>
      </c>
      <c r="L1408"/>
      <c r="M1408" s="2">
        <v>470</v>
      </c>
    </row>
    <row r="1409" spans="1:13" s="23" customFormat="1" ht="12.75">
      <c r="A1409" s="1"/>
      <c r="B1409" s="255">
        <v>1050</v>
      </c>
      <c r="C1409" s="1" t="s">
        <v>732</v>
      </c>
      <c r="D1409" s="1" t="s">
        <v>675</v>
      </c>
      <c r="E1409" s="1" t="s">
        <v>733</v>
      </c>
      <c r="F1409" s="94" t="s">
        <v>717</v>
      </c>
      <c r="G1409" s="35" t="s">
        <v>170</v>
      </c>
      <c r="H1409" s="7">
        <f t="shared" si="58"/>
        <v>-106050</v>
      </c>
      <c r="I1409" s="30">
        <f t="shared" si="57"/>
        <v>2.234042553191489</v>
      </c>
      <c r="J1409"/>
      <c r="K1409" t="s">
        <v>677</v>
      </c>
      <c r="L1409"/>
      <c r="M1409" s="2">
        <v>470</v>
      </c>
    </row>
    <row r="1410" spans="1:13" s="23" customFormat="1" ht="12.75">
      <c r="A1410" s="1"/>
      <c r="B1410" s="255">
        <v>1000</v>
      </c>
      <c r="C1410" s="1" t="s">
        <v>732</v>
      </c>
      <c r="D1410" s="1" t="s">
        <v>675</v>
      </c>
      <c r="E1410" s="1" t="s">
        <v>733</v>
      </c>
      <c r="F1410" s="94" t="s">
        <v>717</v>
      </c>
      <c r="G1410" s="35" t="s">
        <v>172</v>
      </c>
      <c r="H1410" s="7">
        <f t="shared" si="58"/>
        <v>-107050</v>
      </c>
      <c r="I1410" s="30">
        <f t="shared" si="57"/>
        <v>2.127659574468085</v>
      </c>
      <c r="J1410"/>
      <c r="K1410" t="s">
        <v>677</v>
      </c>
      <c r="L1410"/>
      <c r="M1410" s="2">
        <v>470</v>
      </c>
    </row>
    <row r="1411" spans="1:13" s="23" customFormat="1" ht="12.75">
      <c r="A1411" s="1"/>
      <c r="B1411" s="255">
        <v>1000</v>
      </c>
      <c r="C1411" s="1" t="s">
        <v>732</v>
      </c>
      <c r="D1411" s="1" t="s">
        <v>675</v>
      </c>
      <c r="E1411" s="1" t="s">
        <v>733</v>
      </c>
      <c r="F1411" s="94" t="s">
        <v>717</v>
      </c>
      <c r="G1411" s="35" t="s">
        <v>174</v>
      </c>
      <c r="H1411" s="7">
        <f t="shared" si="58"/>
        <v>-108050</v>
      </c>
      <c r="I1411" s="30">
        <f t="shared" si="57"/>
        <v>2.127659574468085</v>
      </c>
      <c r="J1411"/>
      <c r="K1411" t="s">
        <v>677</v>
      </c>
      <c r="L1411"/>
      <c r="M1411" s="2">
        <v>470</v>
      </c>
    </row>
    <row r="1412" spans="1:13" s="23" customFormat="1" ht="12.75">
      <c r="A1412" s="1"/>
      <c r="B1412" s="255">
        <v>1900</v>
      </c>
      <c r="C1412" s="1" t="s">
        <v>732</v>
      </c>
      <c r="D1412" s="1" t="s">
        <v>675</v>
      </c>
      <c r="E1412" s="1" t="s">
        <v>733</v>
      </c>
      <c r="F1412" s="94" t="s">
        <v>717</v>
      </c>
      <c r="G1412" s="35" t="s">
        <v>179</v>
      </c>
      <c r="H1412" s="7">
        <f t="shared" si="58"/>
        <v>-109950</v>
      </c>
      <c r="I1412" s="30">
        <f t="shared" si="57"/>
        <v>4.042553191489362</v>
      </c>
      <c r="J1412"/>
      <c r="K1412" t="s">
        <v>677</v>
      </c>
      <c r="L1412"/>
      <c r="M1412" s="2">
        <v>470</v>
      </c>
    </row>
    <row r="1413" spans="1:13" s="23" customFormat="1" ht="12.75">
      <c r="A1413" s="1"/>
      <c r="B1413" s="255">
        <v>1600</v>
      </c>
      <c r="C1413" s="1" t="s">
        <v>732</v>
      </c>
      <c r="D1413" s="1" t="s">
        <v>675</v>
      </c>
      <c r="E1413" s="1" t="s">
        <v>733</v>
      </c>
      <c r="F1413" s="94" t="s">
        <v>717</v>
      </c>
      <c r="G1413" s="35" t="s">
        <v>181</v>
      </c>
      <c r="H1413" s="7">
        <f t="shared" si="58"/>
        <v>-111550</v>
      </c>
      <c r="I1413" s="30">
        <f t="shared" si="57"/>
        <v>3.404255319148936</v>
      </c>
      <c r="J1413"/>
      <c r="K1413" t="s">
        <v>677</v>
      </c>
      <c r="L1413"/>
      <c r="M1413" s="2">
        <v>470</v>
      </c>
    </row>
    <row r="1414" spans="1:13" s="23" customFormat="1" ht="12.75">
      <c r="A1414" s="20"/>
      <c r="B1414" s="255">
        <v>1850</v>
      </c>
      <c r="C1414" s="1" t="s">
        <v>732</v>
      </c>
      <c r="D1414" s="1" t="s">
        <v>675</v>
      </c>
      <c r="E1414" s="1" t="s">
        <v>733</v>
      </c>
      <c r="F1414" s="94" t="s">
        <v>717</v>
      </c>
      <c r="G1414" s="35" t="s">
        <v>341</v>
      </c>
      <c r="H1414" s="7">
        <f t="shared" si="58"/>
        <v>-113400</v>
      </c>
      <c r="I1414" s="30">
        <f t="shared" si="57"/>
        <v>3.9361702127659575</v>
      </c>
      <c r="J1414"/>
      <c r="K1414" t="s">
        <v>677</v>
      </c>
      <c r="M1414" s="2">
        <v>470</v>
      </c>
    </row>
    <row r="1415" spans="1:13" s="23" customFormat="1" ht="12.75">
      <c r="A1415" s="20"/>
      <c r="B1415" s="255">
        <v>1300</v>
      </c>
      <c r="C1415" s="1" t="s">
        <v>732</v>
      </c>
      <c r="D1415" s="1" t="s">
        <v>675</v>
      </c>
      <c r="E1415" s="1" t="s">
        <v>733</v>
      </c>
      <c r="F1415" s="94" t="s">
        <v>717</v>
      </c>
      <c r="G1415" s="35" t="s">
        <v>422</v>
      </c>
      <c r="H1415" s="7">
        <f t="shared" si="58"/>
        <v>-114700</v>
      </c>
      <c r="I1415" s="30">
        <f t="shared" si="57"/>
        <v>2.765957446808511</v>
      </c>
      <c r="J1415"/>
      <c r="K1415" t="s">
        <v>677</v>
      </c>
      <c r="M1415" s="2">
        <v>470</v>
      </c>
    </row>
    <row r="1416" spans="1:13" s="23" customFormat="1" ht="12.75">
      <c r="A1416" s="20"/>
      <c r="B1416" s="255">
        <v>1200</v>
      </c>
      <c r="C1416" s="1" t="s">
        <v>732</v>
      </c>
      <c r="D1416" s="1" t="s">
        <v>675</v>
      </c>
      <c r="E1416" s="1" t="s">
        <v>733</v>
      </c>
      <c r="F1416" s="94" t="s">
        <v>717</v>
      </c>
      <c r="G1416" s="35" t="s">
        <v>447</v>
      </c>
      <c r="H1416" s="7">
        <f t="shared" si="58"/>
        <v>-115900</v>
      </c>
      <c r="I1416" s="30">
        <f aca="true" t="shared" si="59" ref="I1416:I1479">+B1416/M1416</f>
        <v>2.5531914893617023</v>
      </c>
      <c r="J1416"/>
      <c r="K1416" t="s">
        <v>677</v>
      </c>
      <c r="M1416" s="2">
        <v>470</v>
      </c>
    </row>
    <row r="1417" spans="1:13" s="23" customFormat="1" ht="12.75">
      <c r="A1417" s="20"/>
      <c r="B1417" s="255">
        <v>1000</v>
      </c>
      <c r="C1417" s="1" t="s">
        <v>732</v>
      </c>
      <c r="D1417" s="1" t="s">
        <v>675</v>
      </c>
      <c r="E1417" s="1" t="s">
        <v>733</v>
      </c>
      <c r="F1417" s="94" t="s">
        <v>717</v>
      </c>
      <c r="G1417" s="35" t="s">
        <v>449</v>
      </c>
      <c r="H1417" s="7">
        <f t="shared" si="58"/>
        <v>-116900</v>
      </c>
      <c r="I1417" s="30">
        <f t="shared" si="59"/>
        <v>2.127659574468085</v>
      </c>
      <c r="J1417"/>
      <c r="K1417" t="s">
        <v>677</v>
      </c>
      <c r="M1417" s="2">
        <v>470</v>
      </c>
    </row>
    <row r="1418" spans="1:13" s="23" customFormat="1" ht="12.75">
      <c r="A1418" s="20"/>
      <c r="B1418" s="255">
        <v>1000</v>
      </c>
      <c r="C1418" s="1" t="s">
        <v>732</v>
      </c>
      <c r="D1418" s="1" t="s">
        <v>675</v>
      </c>
      <c r="E1418" s="1" t="s">
        <v>733</v>
      </c>
      <c r="F1418" s="94" t="s">
        <v>717</v>
      </c>
      <c r="G1418" s="35" t="s">
        <v>183</v>
      </c>
      <c r="H1418" s="7">
        <f t="shared" si="58"/>
        <v>-117900</v>
      </c>
      <c r="I1418" s="30">
        <f t="shared" si="59"/>
        <v>2.127659574468085</v>
      </c>
      <c r="J1418"/>
      <c r="K1418" t="s">
        <v>677</v>
      </c>
      <c r="M1418" s="2">
        <v>470</v>
      </c>
    </row>
    <row r="1419" spans="1:13" s="23" customFormat="1" ht="12.75">
      <c r="A1419" s="1"/>
      <c r="B1419" s="255">
        <v>1400</v>
      </c>
      <c r="C1419" s="1" t="s">
        <v>732</v>
      </c>
      <c r="D1419" s="1" t="s">
        <v>675</v>
      </c>
      <c r="E1419" s="1" t="s">
        <v>733</v>
      </c>
      <c r="F1419" s="94" t="s">
        <v>717</v>
      </c>
      <c r="G1419" s="35" t="s">
        <v>185</v>
      </c>
      <c r="H1419" s="7">
        <f t="shared" si="58"/>
        <v>-119300</v>
      </c>
      <c r="I1419" s="30">
        <f t="shared" si="59"/>
        <v>2.978723404255319</v>
      </c>
      <c r="J1419"/>
      <c r="K1419" t="s">
        <v>677</v>
      </c>
      <c r="L1419"/>
      <c r="M1419" s="2">
        <v>470</v>
      </c>
    </row>
    <row r="1420" spans="1:13" s="23" customFormat="1" ht="12.75">
      <c r="A1420" s="1"/>
      <c r="B1420" s="255">
        <v>1600</v>
      </c>
      <c r="C1420" s="1" t="s">
        <v>732</v>
      </c>
      <c r="D1420" s="20" t="s">
        <v>20</v>
      </c>
      <c r="E1420" s="1" t="s">
        <v>733</v>
      </c>
      <c r="F1420" s="94" t="s">
        <v>544</v>
      </c>
      <c r="G1420" s="35" t="s">
        <v>38</v>
      </c>
      <c r="H1420" s="7">
        <f t="shared" si="58"/>
        <v>-120900</v>
      </c>
      <c r="I1420" s="30">
        <f t="shared" si="59"/>
        <v>3.404255319148936</v>
      </c>
      <c r="J1420"/>
      <c r="K1420" t="s">
        <v>541</v>
      </c>
      <c r="L1420"/>
      <c r="M1420" s="2">
        <v>470</v>
      </c>
    </row>
    <row r="1421" spans="1:13" s="23" customFormat="1" ht="12.75">
      <c r="A1421" s="1"/>
      <c r="B1421" s="258">
        <v>1800</v>
      </c>
      <c r="C1421" s="1" t="s">
        <v>732</v>
      </c>
      <c r="D1421" s="20" t="s">
        <v>20</v>
      </c>
      <c r="E1421" s="1" t="s">
        <v>733</v>
      </c>
      <c r="F1421" s="94" t="s">
        <v>544</v>
      </c>
      <c r="G1421" s="40" t="s">
        <v>44</v>
      </c>
      <c r="H1421" s="7">
        <f t="shared" si="58"/>
        <v>-122700</v>
      </c>
      <c r="I1421" s="30">
        <f t="shared" si="59"/>
        <v>3.8297872340425534</v>
      </c>
      <c r="J1421"/>
      <c r="K1421" t="s">
        <v>541</v>
      </c>
      <c r="L1421"/>
      <c r="M1421" s="2">
        <v>470</v>
      </c>
    </row>
    <row r="1422" spans="1:13" s="23" customFormat="1" ht="12.75">
      <c r="A1422" s="20"/>
      <c r="B1422" s="258">
        <v>1600</v>
      </c>
      <c r="C1422" s="20" t="s">
        <v>732</v>
      </c>
      <c r="D1422" s="20" t="s">
        <v>20</v>
      </c>
      <c r="E1422" s="20" t="s">
        <v>733</v>
      </c>
      <c r="F1422" s="122" t="s">
        <v>544</v>
      </c>
      <c r="G1422" s="39" t="s">
        <v>56</v>
      </c>
      <c r="H1422" s="7">
        <f t="shared" si="58"/>
        <v>-124300</v>
      </c>
      <c r="I1422" s="30">
        <f t="shared" si="59"/>
        <v>3.404255319148936</v>
      </c>
      <c r="K1422" s="23" t="s">
        <v>541</v>
      </c>
      <c r="M1422" s="2">
        <v>470</v>
      </c>
    </row>
    <row r="1423" spans="1:13" s="23" customFormat="1" ht="12.75">
      <c r="A1423" s="20"/>
      <c r="B1423" s="258">
        <v>1700</v>
      </c>
      <c r="C1423" s="20" t="s">
        <v>732</v>
      </c>
      <c r="D1423" s="20" t="s">
        <v>20</v>
      </c>
      <c r="E1423" s="20" t="s">
        <v>733</v>
      </c>
      <c r="F1423" s="122" t="s">
        <v>544</v>
      </c>
      <c r="G1423" s="39" t="s">
        <v>78</v>
      </c>
      <c r="H1423" s="7">
        <f t="shared" si="58"/>
        <v>-126000</v>
      </c>
      <c r="I1423" s="30">
        <f t="shared" si="59"/>
        <v>3.617021276595745</v>
      </c>
      <c r="K1423" s="23" t="s">
        <v>541</v>
      </c>
      <c r="M1423" s="2">
        <v>470</v>
      </c>
    </row>
    <row r="1424" spans="1:13" s="23" customFormat="1" ht="12.75">
      <c r="A1424" s="20"/>
      <c r="B1424" s="258">
        <v>900</v>
      </c>
      <c r="C1424" s="20" t="s">
        <v>732</v>
      </c>
      <c r="D1424" s="20" t="s">
        <v>20</v>
      </c>
      <c r="E1424" s="20" t="s">
        <v>733</v>
      </c>
      <c r="F1424" s="120" t="s">
        <v>544</v>
      </c>
      <c r="G1424" s="39" t="s">
        <v>157</v>
      </c>
      <c r="H1424" s="7">
        <f t="shared" si="58"/>
        <v>-126900</v>
      </c>
      <c r="I1424" s="30">
        <f t="shared" si="59"/>
        <v>1.9148936170212767</v>
      </c>
      <c r="K1424" s="23" t="s">
        <v>541</v>
      </c>
      <c r="M1424" s="2">
        <v>470</v>
      </c>
    </row>
    <row r="1425" spans="1:13" s="23" customFormat="1" ht="12.75">
      <c r="A1425" s="20"/>
      <c r="B1425" s="258">
        <v>1200</v>
      </c>
      <c r="C1425" s="20" t="s">
        <v>732</v>
      </c>
      <c r="D1425" s="20" t="s">
        <v>20</v>
      </c>
      <c r="E1425" s="20" t="s">
        <v>733</v>
      </c>
      <c r="F1425" s="122" t="s">
        <v>544</v>
      </c>
      <c r="G1425" s="39" t="s">
        <v>114</v>
      </c>
      <c r="H1425" s="7">
        <f t="shared" si="58"/>
        <v>-128100</v>
      </c>
      <c r="I1425" s="30">
        <f t="shared" si="59"/>
        <v>2.5531914893617023</v>
      </c>
      <c r="K1425" s="23" t="s">
        <v>541</v>
      </c>
      <c r="M1425" s="2">
        <v>470</v>
      </c>
    </row>
    <row r="1426" spans="1:13" s="23" customFormat="1" ht="12.75">
      <c r="A1426" s="20"/>
      <c r="B1426" s="258">
        <v>1000</v>
      </c>
      <c r="C1426" s="20" t="s">
        <v>732</v>
      </c>
      <c r="D1426" s="20" t="s">
        <v>20</v>
      </c>
      <c r="E1426" s="20" t="s">
        <v>733</v>
      </c>
      <c r="F1426" s="122" t="s">
        <v>544</v>
      </c>
      <c r="G1426" s="39" t="s">
        <v>162</v>
      </c>
      <c r="H1426" s="7">
        <f t="shared" si="58"/>
        <v>-129100</v>
      </c>
      <c r="I1426" s="30">
        <f t="shared" si="59"/>
        <v>2.127659574468085</v>
      </c>
      <c r="K1426" s="23" t="s">
        <v>541</v>
      </c>
      <c r="M1426" s="2">
        <v>470</v>
      </c>
    </row>
    <row r="1427" spans="1:13" s="23" customFormat="1" ht="12.75">
      <c r="A1427" s="20"/>
      <c r="B1427" s="258">
        <v>900</v>
      </c>
      <c r="C1427" s="20" t="s">
        <v>732</v>
      </c>
      <c r="D1427" s="20" t="s">
        <v>20</v>
      </c>
      <c r="E1427" s="20" t="s">
        <v>733</v>
      </c>
      <c r="F1427" s="120" t="s">
        <v>544</v>
      </c>
      <c r="G1427" s="39" t="s">
        <v>219</v>
      </c>
      <c r="H1427" s="7">
        <f t="shared" si="58"/>
        <v>-130000</v>
      </c>
      <c r="I1427" s="30">
        <f t="shared" si="59"/>
        <v>1.9148936170212767</v>
      </c>
      <c r="K1427" s="23" t="s">
        <v>541</v>
      </c>
      <c r="M1427" s="2">
        <v>470</v>
      </c>
    </row>
    <row r="1428" spans="1:13" s="23" customFormat="1" ht="12.75">
      <c r="A1428" s="20"/>
      <c r="B1428" s="258">
        <v>1400</v>
      </c>
      <c r="C1428" s="20" t="s">
        <v>732</v>
      </c>
      <c r="D1428" s="20" t="s">
        <v>20</v>
      </c>
      <c r="E1428" s="20" t="s">
        <v>733</v>
      </c>
      <c r="F1428" s="122" t="s">
        <v>544</v>
      </c>
      <c r="G1428" s="39" t="s">
        <v>244</v>
      </c>
      <c r="H1428" s="7">
        <f t="shared" si="58"/>
        <v>-131400</v>
      </c>
      <c r="I1428" s="30">
        <f t="shared" si="59"/>
        <v>2.978723404255319</v>
      </c>
      <c r="K1428" s="23" t="s">
        <v>541</v>
      </c>
      <c r="M1428" s="2">
        <v>470</v>
      </c>
    </row>
    <row r="1429" spans="1:13" s="23" customFormat="1" ht="12.75">
      <c r="A1429" s="20"/>
      <c r="B1429" s="258">
        <v>1500</v>
      </c>
      <c r="C1429" s="20" t="s">
        <v>732</v>
      </c>
      <c r="D1429" s="20" t="s">
        <v>20</v>
      </c>
      <c r="E1429" s="20" t="s">
        <v>733</v>
      </c>
      <c r="F1429" s="122" t="s">
        <v>544</v>
      </c>
      <c r="G1429" s="39" t="s">
        <v>253</v>
      </c>
      <c r="H1429" s="7">
        <f t="shared" si="58"/>
        <v>-132900</v>
      </c>
      <c r="I1429" s="30">
        <f t="shared" si="59"/>
        <v>3.1914893617021276</v>
      </c>
      <c r="K1429" s="23" t="s">
        <v>541</v>
      </c>
      <c r="M1429" s="2">
        <v>470</v>
      </c>
    </row>
    <row r="1430" spans="1:13" s="23" customFormat="1" ht="12.75">
      <c r="A1430" s="20"/>
      <c r="B1430" s="258">
        <v>1500</v>
      </c>
      <c r="C1430" s="20" t="s">
        <v>732</v>
      </c>
      <c r="D1430" s="20" t="s">
        <v>20</v>
      </c>
      <c r="E1430" s="20" t="s">
        <v>733</v>
      </c>
      <c r="F1430" s="122" t="s">
        <v>544</v>
      </c>
      <c r="G1430" s="39" t="s">
        <v>297</v>
      </c>
      <c r="H1430" s="7">
        <f t="shared" si="58"/>
        <v>-134400</v>
      </c>
      <c r="I1430" s="30">
        <f t="shared" si="59"/>
        <v>3.1914893617021276</v>
      </c>
      <c r="K1430" s="23" t="s">
        <v>541</v>
      </c>
      <c r="M1430" s="2">
        <v>470</v>
      </c>
    </row>
    <row r="1431" spans="1:13" s="23" customFormat="1" ht="12.75">
      <c r="A1431" s="20"/>
      <c r="B1431" s="258">
        <v>1600</v>
      </c>
      <c r="C1431" s="20" t="s">
        <v>732</v>
      </c>
      <c r="D1431" s="20" t="s">
        <v>20</v>
      </c>
      <c r="E1431" s="20" t="s">
        <v>733</v>
      </c>
      <c r="F1431" s="122" t="s">
        <v>544</v>
      </c>
      <c r="G1431" s="39" t="s">
        <v>164</v>
      </c>
      <c r="H1431" s="7">
        <f t="shared" si="58"/>
        <v>-136000</v>
      </c>
      <c r="I1431" s="30">
        <f t="shared" si="59"/>
        <v>3.404255319148936</v>
      </c>
      <c r="K1431" s="23" t="s">
        <v>541</v>
      </c>
      <c r="M1431" s="2">
        <v>470</v>
      </c>
    </row>
    <row r="1432" spans="1:13" s="23" customFormat="1" ht="12.75">
      <c r="A1432" s="20"/>
      <c r="B1432" s="258">
        <v>3200</v>
      </c>
      <c r="C1432" s="20" t="s">
        <v>732</v>
      </c>
      <c r="D1432" s="20" t="s">
        <v>20</v>
      </c>
      <c r="E1432" s="20" t="s">
        <v>733</v>
      </c>
      <c r="F1432" s="122" t="s">
        <v>544</v>
      </c>
      <c r="G1432" s="39" t="s">
        <v>166</v>
      </c>
      <c r="H1432" s="7">
        <f t="shared" si="58"/>
        <v>-139200</v>
      </c>
      <c r="I1432" s="30">
        <f t="shared" si="59"/>
        <v>6.808510638297872</v>
      </c>
      <c r="K1432" s="23" t="s">
        <v>541</v>
      </c>
      <c r="M1432" s="2">
        <v>470</v>
      </c>
    </row>
    <row r="1433" spans="1:13" s="23" customFormat="1" ht="12.75">
      <c r="A1433" s="20"/>
      <c r="B1433" s="258">
        <v>1500</v>
      </c>
      <c r="C1433" s="20" t="s">
        <v>732</v>
      </c>
      <c r="D1433" s="20" t="s">
        <v>20</v>
      </c>
      <c r="E1433" s="20" t="s">
        <v>733</v>
      </c>
      <c r="F1433" s="122" t="s">
        <v>544</v>
      </c>
      <c r="G1433" s="39" t="s">
        <v>166</v>
      </c>
      <c r="H1433" s="7">
        <f t="shared" si="58"/>
        <v>-140700</v>
      </c>
      <c r="I1433" s="30">
        <f t="shared" si="59"/>
        <v>3.1914893617021276</v>
      </c>
      <c r="K1433" s="23" t="s">
        <v>541</v>
      </c>
      <c r="M1433" s="2">
        <v>470</v>
      </c>
    </row>
    <row r="1434" spans="1:13" s="23" customFormat="1" ht="12.75">
      <c r="A1434" s="20"/>
      <c r="B1434" s="258">
        <v>1200</v>
      </c>
      <c r="C1434" s="20" t="s">
        <v>732</v>
      </c>
      <c r="D1434" s="20" t="s">
        <v>20</v>
      </c>
      <c r="E1434" s="20" t="s">
        <v>733</v>
      </c>
      <c r="F1434" s="122" t="s">
        <v>544</v>
      </c>
      <c r="G1434" s="39" t="s">
        <v>168</v>
      </c>
      <c r="H1434" s="7">
        <f t="shared" si="58"/>
        <v>-141900</v>
      </c>
      <c r="I1434" s="30">
        <f t="shared" si="59"/>
        <v>2.5531914893617023</v>
      </c>
      <c r="K1434" s="23" t="s">
        <v>541</v>
      </c>
      <c r="M1434" s="2">
        <v>470</v>
      </c>
    </row>
    <row r="1435" spans="1:13" s="23" customFormat="1" ht="12.75">
      <c r="A1435" s="20"/>
      <c r="B1435" s="258">
        <v>1000</v>
      </c>
      <c r="C1435" s="20" t="s">
        <v>732</v>
      </c>
      <c r="D1435" s="20" t="s">
        <v>20</v>
      </c>
      <c r="E1435" s="20" t="s">
        <v>733</v>
      </c>
      <c r="F1435" s="122" t="s">
        <v>544</v>
      </c>
      <c r="G1435" s="39" t="s">
        <v>170</v>
      </c>
      <c r="H1435" s="7">
        <f t="shared" si="58"/>
        <v>-142900</v>
      </c>
      <c r="I1435" s="30">
        <f t="shared" si="59"/>
        <v>2.127659574468085</v>
      </c>
      <c r="K1435" s="23" t="s">
        <v>541</v>
      </c>
      <c r="M1435" s="2">
        <v>470</v>
      </c>
    </row>
    <row r="1436" spans="1:13" s="23" customFormat="1" ht="12.75">
      <c r="A1436" s="20"/>
      <c r="B1436" s="258">
        <v>1000</v>
      </c>
      <c r="C1436" s="20" t="s">
        <v>732</v>
      </c>
      <c r="D1436" s="20" t="s">
        <v>20</v>
      </c>
      <c r="E1436" s="20" t="s">
        <v>733</v>
      </c>
      <c r="F1436" s="122" t="s">
        <v>544</v>
      </c>
      <c r="G1436" s="39" t="s">
        <v>172</v>
      </c>
      <c r="H1436" s="7">
        <f t="shared" si="58"/>
        <v>-143900</v>
      </c>
      <c r="I1436" s="30">
        <f t="shared" si="59"/>
        <v>2.127659574468085</v>
      </c>
      <c r="K1436" s="23" t="s">
        <v>541</v>
      </c>
      <c r="M1436" s="2">
        <v>470</v>
      </c>
    </row>
    <row r="1437" spans="1:13" s="23" customFormat="1" ht="12.75">
      <c r="A1437" s="20"/>
      <c r="B1437" s="258">
        <v>900</v>
      </c>
      <c r="C1437" s="20" t="s">
        <v>732</v>
      </c>
      <c r="D1437" s="20" t="s">
        <v>20</v>
      </c>
      <c r="E1437" s="20" t="s">
        <v>733</v>
      </c>
      <c r="F1437" s="122" t="s">
        <v>544</v>
      </c>
      <c r="G1437" s="39" t="s">
        <v>174</v>
      </c>
      <c r="H1437" s="7">
        <f t="shared" si="58"/>
        <v>-144800</v>
      </c>
      <c r="I1437" s="30">
        <f t="shared" si="59"/>
        <v>1.9148936170212767</v>
      </c>
      <c r="K1437" s="23" t="s">
        <v>541</v>
      </c>
      <c r="M1437" s="2">
        <v>470</v>
      </c>
    </row>
    <row r="1438" spans="1:13" s="23" customFormat="1" ht="12.75">
      <c r="A1438" s="20"/>
      <c r="B1438" s="258">
        <v>1500</v>
      </c>
      <c r="C1438" s="20" t="s">
        <v>732</v>
      </c>
      <c r="D1438" s="20" t="s">
        <v>20</v>
      </c>
      <c r="E1438" s="20" t="s">
        <v>733</v>
      </c>
      <c r="F1438" s="122" t="s">
        <v>544</v>
      </c>
      <c r="G1438" s="39" t="s">
        <v>176</v>
      </c>
      <c r="H1438" s="7">
        <f t="shared" si="58"/>
        <v>-146300</v>
      </c>
      <c r="I1438" s="30">
        <f t="shared" si="59"/>
        <v>3.1914893617021276</v>
      </c>
      <c r="K1438" s="23" t="s">
        <v>541</v>
      </c>
      <c r="M1438" s="2">
        <v>470</v>
      </c>
    </row>
    <row r="1439" spans="1:13" s="23" customFormat="1" ht="12.75">
      <c r="A1439" s="20"/>
      <c r="B1439" s="258">
        <v>1800</v>
      </c>
      <c r="C1439" s="20" t="s">
        <v>732</v>
      </c>
      <c r="D1439" s="20" t="s">
        <v>20</v>
      </c>
      <c r="E1439" s="20" t="s">
        <v>733</v>
      </c>
      <c r="F1439" s="122" t="s">
        <v>544</v>
      </c>
      <c r="G1439" s="39" t="s">
        <v>179</v>
      </c>
      <c r="H1439" s="7">
        <f t="shared" si="58"/>
        <v>-148100</v>
      </c>
      <c r="I1439" s="30">
        <f t="shared" si="59"/>
        <v>3.8297872340425534</v>
      </c>
      <c r="K1439" s="23" t="s">
        <v>541</v>
      </c>
      <c r="M1439" s="2">
        <v>470</v>
      </c>
    </row>
    <row r="1440" spans="1:13" s="23" customFormat="1" ht="12.75">
      <c r="A1440" s="20"/>
      <c r="B1440" s="258">
        <v>1500</v>
      </c>
      <c r="C1440" s="20" t="s">
        <v>732</v>
      </c>
      <c r="D1440" s="20" t="s">
        <v>20</v>
      </c>
      <c r="E1440" s="20" t="s">
        <v>733</v>
      </c>
      <c r="F1440" s="122" t="s">
        <v>544</v>
      </c>
      <c r="G1440" s="39" t="s">
        <v>181</v>
      </c>
      <c r="H1440" s="7">
        <f t="shared" si="58"/>
        <v>-149600</v>
      </c>
      <c r="I1440" s="30">
        <f t="shared" si="59"/>
        <v>3.1914893617021276</v>
      </c>
      <c r="K1440" s="23" t="s">
        <v>541</v>
      </c>
      <c r="M1440" s="2">
        <v>470</v>
      </c>
    </row>
    <row r="1441" spans="1:13" s="23" customFormat="1" ht="12.75">
      <c r="A1441" s="20"/>
      <c r="B1441" s="258">
        <v>1400</v>
      </c>
      <c r="C1441" s="20" t="s">
        <v>732</v>
      </c>
      <c r="D1441" s="20" t="s">
        <v>20</v>
      </c>
      <c r="E1441" s="20" t="s">
        <v>733</v>
      </c>
      <c r="F1441" s="122" t="s">
        <v>544</v>
      </c>
      <c r="G1441" s="39" t="s">
        <v>341</v>
      </c>
      <c r="H1441" s="7">
        <f t="shared" si="58"/>
        <v>-151000</v>
      </c>
      <c r="I1441" s="30">
        <f t="shared" si="59"/>
        <v>2.978723404255319</v>
      </c>
      <c r="K1441" s="23" t="s">
        <v>541</v>
      </c>
      <c r="M1441" s="2">
        <v>470</v>
      </c>
    </row>
    <row r="1442" spans="1:13" s="23" customFormat="1" ht="12.75">
      <c r="A1442" s="20"/>
      <c r="B1442" s="258">
        <v>1400</v>
      </c>
      <c r="C1442" s="20" t="s">
        <v>732</v>
      </c>
      <c r="D1442" s="20" t="s">
        <v>20</v>
      </c>
      <c r="E1442" s="20" t="s">
        <v>733</v>
      </c>
      <c r="F1442" s="122" t="s">
        <v>544</v>
      </c>
      <c r="G1442" s="39" t="s">
        <v>422</v>
      </c>
      <c r="H1442" s="7">
        <f t="shared" si="58"/>
        <v>-152400</v>
      </c>
      <c r="I1442" s="30">
        <f t="shared" si="59"/>
        <v>2.978723404255319</v>
      </c>
      <c r="K1442" s="23" t="s">
        <v>541</v>
      </c>
      <c r="M1442" s="2">
        <v>470</v>
      </c>
    </row>
    <row r="1443" spans="1:13" s="23" customFormat="1" ht="12.75">
      <c r="A1443" s="20"/>
      <c r="B1443" s="258">
        <v>1200</v>
      </c>
      <c r="C1443" s="20" t="s">
        <v>732</v>
      </c>
      <c r="D1443" s="20" t="s">
        <v>20</v>
      </c>
      <c r="E1443" s="20" t="s">
        <v>733</v>
      </c>
      <c r="F1443" s="122" t="s">
        <v>544</v>
      </c>
      <c r="G1443" s="39" t="s">
        <v>447</v>
      </c>
      <c r="H1443" s="7">
        <f t="shared" si="58"/>
        <v>-153600</v>
      </c>
      <c r="I1443" s="30">
        <f t="shared" si="59"/>
        <v>2.5531914893617023</v>
      </c>
      <c r="K1443" s="23" t="s">
        <v>541</v>
      </c>
      <c r="M1443" s="2">
        <v>470</v>
      </c>
    </row>
    <row r="1444" spans="1:13" s="23" customFormat="1" ht="12.75">
      <c r="A1444" s="20"/>
      <c r="B1444" s="258">
        <v>900</v>
      </c>
      <c r="C1444" s="20" t="s">
        <v>732</v>
      </c>
      <c r="D1444" s="20" t="s">
        <v>20</v>
      </c>
      <c r="E1444" s="20" t="s">
        <v>733</v>
      </c>
      <c r="F1444" s="122" t="s">
        <v>544</v>
      </c>
      <c r="G1444" s="39" t="s">
        <v>449</v>
      </c>
      <c r="H1444" s="7">
        <f>H1443-B1444</f>
        <v>-154500</v>
      </c>
      <c r="I1444" s="30">
        <f t="shared" si="59"/>
        <v>1.9148936170212767</v>
      </c>
      <c r="K1444" s="23" t="s">
        <v>541</v>
      </c>
      <c r="M1444" s="2">
        <v>470</v>
      </c>
    </row>
    <row r="1445" spans="1:13" s="23" customFormat="1" ht="12.75">
      <c r="A1445" s="20"/>
      <c r="B1445" s="258">
        <v>1200</v>
      </c>
      <c r="C1445" s="20" t="s">
        <v>732</v>
      </c>
      <c r="D1445" s="20" t="s">
        <v>20</v>
      </c>
      <c r="E1445" s="20" t="s">
        <v>733</v>
      </c>
      <c r="F1445" s="122" t="s">
        <v>544</v>
      </c>
      <c r="G1445" s="39" t="s">
        <v>183</v>
      </c>
      <c r="H1445" s="7">
        <f>H1444-B1445</f>
        <v>-155700</v>
      </c>
      <c r="I1445" s="30">
        <f t="shared" si="59"/>
        <v>2.5531914893617023</v>
      </c>
      <c r="K1445" s="23" t="s">
        <v>541</v>
      </c>
      <c r="M1445" s="2">
        <v>470</v>
      </c>
    </row>
    <row r="1446" spans="1:13" s="23" customFormat="1" ht="12.75">
      <c r="A1446" s="20"/>
      <c r="B1446" s="258">
        <v>1600</v>
      </c>
      <c r="C1446" s="20" t="s">
        <v>732</v>
      </c>
      <c r="D1446" s="20" t="s">
        <v>20</v>
      </c>
      <c r="E1446" s="20" t="s">
        <v>733</v>
      </c>
      <c r="F1446" s="122" t="s">
        <v>544</v>
      </c>
      <c r="G1446" s="39" t="s">
        <v>185</v>
      </c>
      <c r="H1446" s="7">
        <f>H1445-B1446</f>
        <v>-157300</v>
      </c>
      <c r="I1446" s="30">
        <f t="shared" si="59"/>
        <v>3.404255319148936</v>
      </c>
      <c r="K1446" s="23" t="s">
        <v>541</v>
      </c>
      <c r="M1446" s="2">
        <v>470</v>
      </c>
    </row>
    <row r="1447" spans="1:13" s="89" customFormat="1" ht="12.75">
      <c r="A1447" s="19"/>
      <c r="B1447" s="257">
        <f>SUM(B1318:B1446)</f>
        <v>157300</v>
      </c>
      <c r="C1447" s="19" t="s">
        <v>733</v>
      </c>
      <c r="D1447" s="19"/>
      <c r="E1447" s="19"/>
      <c r="F1447" s="128"/>
      <c r="G1447" s="26"/>
      <c r="H1447" s="87">
        <v>0</v>
      </c>
      <c r="I1447" s="88">
        <f t="shared" si="59"/>
        <v>334.6808510638298</v>
      </c>
      <c r="M1447" s="2">
        <v>470</v>
      </c>
    </row>
    <row r="1448" spans="1:13" s="23" customFormat="1" ht="12.75">
      <c r="A1448" s="20"/>
      <c r="B1448" s="258"/>
      <c r="C1448" s="20"/>
      <c r="D1448" s="20"/>
      <c r="E1448" s="20"/>
      <c r="F1448" s="122"/>
      <c r="G1448" s="39"/>
      <c r="H1448" s="7">
        <f>H1447-B1448</f>
        <v>0</v>
      </c>
      <c r="I1448" s="30">
        <f t="shared" si="59"/>
        <v>0</v>
      </c>
      <c r="M1448" s="2">
        <v>470</v>
      </c>
    </row>
    <row r="1449" spans="1:13" s="23" customFormat="1" ht="12.75">
      <c r="A1449" s="20"/>
      <c r="B1449" s="258"/>
      <c r="C1449" s="20"/>
      <c r="D1449" s="20"/>
      <c r="E1449" s="20"/>
      <c r="F1449" s="122"/>
      <c r="G1449" s="39"/>
      <c r="H1449" s="7">
        <f aca="true" t="shared" si="60" ref="H1449:H1512">H1448-B1449</f>
        <v>0</v>
      </c>
      <c r="I1449" s="30">
        <f t="shared" si="59"/>
        <v>0</v>
      </c>
      <c r="M1449" s="2">
        <v>470</v>
      </c>
    </row>
    <row r="1450" spans="1:13" s="23" customFormat="1" ht="12.75">
      <c r="A1450" s="1"/>
      <c r="B1450" s="258">
        <v>7000</v>
      </c>
      <c r="C1450" s="140" t="s">
        <v>737</v>
      </c>
      <c r="D1450" s="1" t="s">
        <v>20</v>
      </c>
      <c r="E1450" s="1" t="s">
        <v>679</v>
      </c>
      <c r="F1450" s="94" t="s">
        <v>738</v>
      </c>
      <c r="G1450" s="35" t="s">
        <v>219</v>
      </c>
      <c r="H1450" s="7">
        <f t="shared" si="60"/>
        <v>-7000</v>
      </c>
      <c r="I1450" s="30">
        <f t="shared" si="59"/>
        <v>14.893617021276595</v>
      </c>
      <c r="J1450"/>
      <c r="K1450" t="s">
        <v>667</v>
      </c>
      <c r="L1450" s="46"/>
      <c r="M1450" s="2">
        <v>470</v>
      </c>
    </row>
    <row r="1451" spans="1:13" s="23" customFormat="1" ht="12.75">
      <c r="A1451" s="1"/>
      <c r="B1451" s="255">
        <v>5000</v>
      </c>
      <c r="C1451" s="1" t="s">
        <v>737</v>
      </c>
      <c r="D1451" s="1" t="s">
        <v>20</v>
      </c>
      <c r="E1451" s="1" t="s">
        <v>679</v>
      </c>
      <c r="F1451" s="94" t="s">
        <v>739</v>
      </c>
      <c r="G1451" s="35" t="s">
        <v>166</v>
      </c>
      <c r="H1451" s="7">
        <f t="shared" si="60"/>
        <v>-12000</v>
      </c>
      <c r="I1451" s="30">
        <f>+B1451/M1451</f>
        <v>10.638297872340425</v>
      </c>
      <c r="J1451"/>
      <c r="K1451" t="s">
        <v>667</v>
      </c>
      <c r="L1451"/>
      <c r="M1451" s="2">
        <v>470</v>
      </c>
    </row>
    <row r="1452" spans="1:13" s="23" customFormat="1" ht="12.75">
      <c r="A1452" s="1"/>
      <c r="B1452" s="255">
        <v>5000</v>
      </c>
      <c r="C1452" s="1" t="s">
        <v>737</v>
      </c>
      <c r="D1452" s="1" t="s">
        <v>20</v>
      </c>
      <c r="E1452" s="1" t="s">
        <v>679</v>
      </c>
      <c r="F1452" s="94" t="s">
        <v>739</v>
      </c>
      <c r="G1452" s="35" t="s">
        <v>168</v>
      </c>
      <c r="H1452" s="7">
        <f t="shared" si="60"/>
        <v>-17000</v>
      </c>
      <c r="I1452" s="30">
        <f t="shared" si="59"/>
        <v>10.638297872340425</v>
      </c>
      <c r="J1452"/>
      <c r="K1452" t="s">
        <v>667</v>
      </c>
      <c r="L1452"/>
      <c r="M1452" s="2">
        <v>470</v>
      </c>
    </row>
    <row r="1453" spans="1:13" s="23" customFormat="1" ht="12.75">
      <c r="A1453" s="1"/>
      <c r="B1453" s="255">
        <v>5000</v>
      </c>
      <c r="C1453" s="1" t="s">
        <v>737</v>
      </c>
      <c r="D1453" s="1" t="s">
        <v>20</v>
      </c>
      <c r="E1453" s="1" t="s">
        <v>679</v>
      </c>
      <c r="F1453" s="94" t="s">
        <v>739</v>
      </c>
      <c r="G1453" s="35" t="s">
        <v>170</v>
      </c>
      <c r="H1453" s="7">
        <f t="shared" si="60"/>
        <v>-22000</v>
      </c>
      <c r="I1453" s="30">
        <f t="shared" si="59"/>
        <v>10.638297872340425</v>
      </c>
      <c r="J1453"/>
      <c r="K1453" t="s">
        <v>667</v>
      </c>
      <c r="L1453"/>
      <c r="M1453" s="2">
        <v>470</v>
      </c>
    </row>
    <row r="1454" spans="1:13" s="23" customFormat="1" ht="12.75">
      <c r="A1454" s="20"/>
      <c r="B1454" s="258">
        <v>5000</v>
      </c>
      <c r="C1454" s="20" t="s">
        <v>737</v>
      </c>
      <c r="D1454" s="20" t="s">
        <v>20</v>
      </c>
      <c r="E1454" s="20" t="s">
        <v>539</v>
      </c>
      <c r="F1454" s="122" t="s">
        <v>740</v>
      </c>
      <c r="G1454" s="35" t="s">
        <v>36</v>
      </c>
      <c r="H1454" s="7">
        <f t="shared" si="60"/>
        <v>-27000</v>
      </c>
      <c r="I1454" s="30">
        <f t="shared" si="59"/>
        <v>10.638297872340425</v>
      </c>
      <c r="K1454" s="23" t="s">
        <v>673</v>
      </c>
      <c r="M1454" s="2">
        <v>470</v>
      </c>
    </row>
    <row r="1455" spans="1:13" s="23" customFormat="1" ht="12.75">
      <c r="A1455" s="20"/>
      <c r="B1455" s="258">
        <v>5000</v>
      </c>
      <c r="C1455" s="20" t="s">
        <v>737</v>
      </c>
      <c r="D1455" s="20" t="s">
        <v>20</v>
      </c>
      <c r="E1455" s="20" t="s">
        <v>539</v>
      </c>
      <c r="F1455" s="122" t="s">
        <v>741</v>
      </c>
      <c r="G1455" s="35" t="s">
        <v>38</v>
      </c>
      <c r="H1455" s="7">
        <f t="shared" si="60"/>
        <v>-32000</v>
      </c>
      <c r="I1455" s="30">
        <f t="shared" si="59"/>
        <v>10.638297872340425</v>
      </c>
      <c r="K1455" s="23" t="s">
        <v>673</v>
      </c>
      <c r="M1455" s="2">
        <v>470</v>
      </c>
    </row>
    <row r="1456" spans="1:13" s="23" customFormat="1" ht="12.75">
      <c r="A1456" s="20"/>
      <c r="B1456" s="258">
        <v>5000</v>
      </c>
      <c r="C1456" s="131" t="s">
        <v>737</v>
      </c>
      <c r="D1456" s="131" t="s">
        <v>20</v>
      </c>
      <c r="E1456" s="131" t="s">
        <v>539</v>
      </c>
      <c r="F1456" s="132" t="s">
        <v>742</v>
      </c>
      <c r="G1456" s="133" t="s">
        <v>44</v>
      </c>
      <c r="H1456" s="7">
        <f t="shared" si="60"/>
        <v>-37000</v>
      </c>
      <c r="I1456" s="30">
        <f t="shared" si="59"/>
        <v>10.638297872340425</v>
      </c>
      <c r="J1456" s="47"/>
      <c r="K1456" s="23" t="s">
        <v>673</v>
      </c>
      <c r="L1456" s="47"/>
      <c r="M1456" s="2">
        <v>470</v>
      </c>
    </row>
    <row r="1457" spans="1:13" s="23" customFormat="1" ht="12.75">
      <c r="A1457" s="20"/>
      <c r="B1457" s="255">
        <v>5000</v>
      </c>
      <c r="C1457" s="1" t="s">
        <v>737</v>
      </c>
      <c r="D1457" s="1" t="s">
        <v>20</v>
      </c>
      <c r="E1457" s="1" t="s">
        <v>539</v>
      </c>
      <c r="F1457" s="127" t="s">
        <v>743</v>
      </c>
      <c r="G1457" s="35" t="s">
        <v>185</v>
      </c>
      <c r="H1457" s="7">
        <f t="shared" si="60"/>
        <v>-42000</v>
      </c>
      <c r="I1457" s="30">
        <f>+B1457/M1457</f>
        <v>10.638297872340425</v>
      </c>
      <c r="K1457" s="23" t="s">
        <v>673</v>
      </c>
      <c r="M1457" s="2">
        <v>470</v>
      </c>
    </row>
    <row r="1458" spans="1:13" s="23" customFormat="1" ht="12.75">
      <c r="A1458" s="20"/>
      <c r="B1458" s="255">
        <v>5000</v>
      </c>
      <c r="C1458" s="1" t="s">
        <v>737</v>
      </c>
      <c r="D1458" s="1" t="s">
        <v>20</v>
      </c>
      <c r="E1458" s="1" t="s">
        <v>539</v>
      </c>
      <c r="F1458" s="127" t="s">
        <v>744</v>
      </c>
      <c r="G1458" s="35" t="s">
        <v>736</v>
      </c>
      <c r="H1458" s="7">
        <f t="shared" si="60"/>
        <v>-47000</v>
      </c>
      <c r="I1458" s="30">
        <f t="shared" si="59"/>
        <v>10.638297872340425</v>
      </c>
      <c r="K1458" s="23" t="s">
        <v>673</v>
      </c>
      <c r="M1458" s="2">
        <v>470</v>
      </c>
    </row>
    <row r="1459" spans="1:13" s="23" customFormat="1" ht="12.75">
      <c r="A1459" s="1"/>
      <c r="B1459" s="255">
        <v>5000</v>
      </c>
      <c r="C1459" s="1" t="s">
        <v>737</v>
      </c>
      <c r="D1459" s="1" t="s">
        <v>675</v>
      </c>
      <c r="E1459" s="1" t="s">
        <v>539</v>
      </c>
      <c r="F1459" s="94" t="s">
        <v>745</v>
      </c>
      <c r="G1459" s="35" t="s">
        <v>672</v>
      </c>
      <c r="H1459" s="7">
        <f t="shared" si="60"/>
        <v>-52000</v>
      </c>
      <c r="I1459" s="30">
        <f t="shared" si="59"/>
        <v>10.638297872340425</v>
      </c>
      <c r="J1459"/>
      <c r="K1459" t="s">
        <v>677</v>
      </c>
      <c r="L1459"/>
      <c r="M1459" s="2">
        <v>470</v>
      </c>
    </row>
    <row r="1460" spans="1:13" s="23" customFormat="1" ht="12.75">
      <c r="A1460" s="1"/>
      <c r="B1460" s="255">
        <v>5000</v>
      </c>
      <c r="C1460" s="1" t="s">
        <v>737</v>
      </c>
      <c r="D1460" s="1" t="s">
        <v>675</v>
      </c>
      <c r="E1460" s="1" t="s">
        <v>539</v>
      </c>
      <c r="F1460" s="94" t="s">
        <v>745</v>
      </c>
      <c r="G1460" s="35" t="s">
        <v>44</v>
      </c>
      <c r="H1460" s="7">
        <f t="shared" si="60"/>
        <v>-57000</v>
      </c>
      <c r="I1460" s="30">
        <f t="shared" si="59"/>
        <v>10.638297872340425</v>
      </c>
      <c r="J1460"/>
      <c r="K1460" t="s">
        <v>677</v>
      </c>
      <c r="L1460"/>
      <c r="M1460" s="2">
        <v>470</v>
      </c>
    </row>
    <row r="1461" spans="1:13" s="23" customFormat="1" ht="12.75">
      <c r="A1461" s="1"/>
      <c r="B1461" s="255">
        <v>5000</v>
      </c>
      <c r="C1461" s="1" t="s">
        <v>737</v>
      </c>
      <c r="D1461" s="1" t="s">
        <v>675</v>
      </c>
      <c r="E1461" s="1" t="s">
        <v>539</v>
      </c>
      <c r="F1461" s="94" t="s">
        <v>746</v>
      </c>
      <c r="G1461" s="35" t="s">
        <v>114</v>
      </c>
      <c r="H1461" s="7">
        <f t="shared" si="60"/>
        <v>-62000</v>
      </c>
      <c r="I1461" s="30">
        <f t="shared" si="59"/>
        <v>10.638297872340425</v>
      </c>
      <c r="J1461"/>
      <c r="K1461" t="s">
        <v>677</v>
      </c>
      <c r="L1461" s="46"/>
      <c r="M1461" s="2">
        <v>470</v>
      </c>
    </row>
    <row r="1462" spans="1:13" s="23" customFormat="1" ht="12.75">
      <c r="A1462" s="1"/>
      <c r="B1462" s="255">
        <v>5000</v>
      </c>
      <c r="C1462" s="1" t="s">
        <v>737</v>
      </c>
      <c r="D1462" s="1" t="s">
        <v>675</v>
      </c>
      <c r="E1462" s="1" t="s">
        <v>539</v>
      </c>
      <c r="F1462" s="127" t="s">
        <v>747</v>
      </c>
      <c r="G1462" s="35" t="s">
        <v>162</v>
      </c>
      <c r="H1462" s="7">
        <f t="shared" si="60"/>
        <v>-67000</v>
      </c>
      <c r="I1462" s="30">
        <f t="shared" si="59"/>
        <v>10.638297872340425</v>
      </c>
      <c r="J1462"/>
      <c r="K1462" t="s">
        <v>677</v>
      </c>
      <c r="L1462"/>
      <c r="M1462" s="2">
        <v>470</v>
      </c>
    </row>
    <row r="1463" spans="1:13" s="23" customFormat="1" ht="12.75">
      <c r="A1463" s="1"/>
      <c r="B1463" s="255">
        <v>5000</v>
      </c>
      <c r="C1463" s="1" t="s">
        <v>737</v>
      </c>
      <c r="D1463" s="1" t="s">
        <v>675</v>
      </c>
      <c r="E1463" s="1" t="s">
        <v>539</v>
      </c>
      <c r="F1463" s="94" t="s">
        <v>748</v>
      </c>
      <c r="G1463" s="35" t="s">
        <v>179</v>
      </c>
      <c r="H1463" s="7">
        <f t="shared" si="60"/>
        <v>-72000</v>
      </c>
      <c r="I1463" s="30">
        <f t="shared" si="59"/>
        <v>10.638297872340425</v>
      </c>
      <c r="J1463"/>
      <c r="K1463" t="s">
        <v>677</v>
      </c>
      <c r="L1463"/>
      <c r="M1463" s="2">
        <v>470</v>
      </c>
    </row>
    <row r="1464" spans="1:13" s="23" customFormat="1" ht="12.75">
      <c r="A1464" s="20"/>
      <c r="B1464" s="255">
        <v>5000</v>
      </c>
      <c r="C1464" s="1" t="s">
        <v>737</v>
      </c>
      <c r="D1464" s="1" t="s">
        <v>675</v>
      </c>
      <c r="E1464" s="1" t="s">
        <v>539</v>
      </c>
      <c r="F1464" s="94" t="s">
        <v>749</v>
      </c>
      <c r="G1464" s="35" t="s">
        <v>181</v>
      </c>
      <c r="H1464" s="7">
        <f t="shared" si="60"/>
        <v>-77000</v>
      </c>
      <c r="I1464" s="30">
        <f t="shared" si="59"/>
        <v>10.638297872340425</v>
      </c>
      <c r="J1464"/>
      <c r="K1464" t="s">
        <v>677</v>
      </c>
      <c r="M1464" s="2">
        <v>470</v>
      </c>
    </row>
    <row r="1465" spans="1:13" s="23" customFormat="1" ht="12.75">
      <c r="A1465" s="1"/>
      <c r="B1465" s="258">
        <v>5000</v>
      </c>
      <c r="C1465" s="20" t="s">
        <v>737</v>
      </c>
      <c r="D1465" s="20" t="s">
        <v>20</v>
      </c>
      <c r="E1465" s="20" t="s">
        <v>539</v>
      </c>
      <c r="F1465" s="127" t="s">
        <v>750</v>
      </c>
      <c r="G1465" s="39" t="s">
        <v>44</v>
      </c>
      <c r="H1465" s="7">
        <f t="shared" si="60"/>
        <v>-82000</v>
      </c>
      <c r="I1465" s="30">
        <f t="shared" si="59"/>
        <v>10.638297872340425</v>
      </c>
      <c r="J1465"/>
      <c r="K1465" t="s">
        <v>541</v>
      </c>
      <c r="L1465"/>
      <c r="M1465" s="2">
        <v>470</v>
      </c>
    </row>
    <row r="1466" spans="1:13" s="23" customFormat="1" ht="12.75">
      <c r="A1466" s="20"/>
      <c r="B1466" s="258">
        <v>5000</v>
      </c>
      <c r="C1466" s="20" t="s">
        <v>737</v>
      </c>
      <c r="D1466" s="20" t="s">
        <v>20</v>
      </c>
      <c r="E1466" s="20" t="s">
        <v>539</v>
      </c>
      <c r="F1466" s="120" t="s">
        <v>750</v>
      </c>
      <c r="G1466" s="39" t="s">
        <v>56</v>
      </c>
      <c r="H1466" s="7">
        <f t="shared" si="60"/>
        <v>-87000</v>
      </c>
      <c r="I1466" s="30">
        <f t="shared" si="59"/>
        <v>10.638297872340425</v>
      </c>
      <c r="K1466" s="23" t="s">
        <v>541</v>
      </c>
      <c r="M1466" s="2">
        <v>470</v>
      </c>
    </row>
    <row r="1467" spans="1:13" s="23" customFormat="1" ht="12.75">
      <c r="A1467" s="20"/>
      <c r="B1467" s="258">
        <v>5000</v>
      </c>
      <c r="C1467" s="20" t="s">
        <v>737</v>
      </c>
      <c r="D1467" s="20" t="s">
        <v>20</v>
      </c>
      <c r="E1467" s="20" t="s">
        <v>539</v>
      </c>
      <c r="F1467" s="122" t="s">
        <v>751</v>
      </c>
      <c r="G1467" s="39" t="s">
        <v>297</v>
      </c>
      <c r="H1467" s="7">
        <f t="shared" si="60"/>
        <v>-92000</v>
      </c>
      <c r="I1467" s="30">
        <f t="shared" si="59"/>
        <v>10.638297872340425</v>
      </c>
      <c r="K1467" s="23" t="s">
        <v>541</v>
      </c>
      <c r="M1467" s="2">
        <v>470</v>
      </c>
    </row>
    <row r="1468" spans="1:13" s="23" customFormat="1" ht="12.75">
      <c r="A1468" s="20"/>
      <c r="B1468" s="258">
        <v>5000</v>
      </c>
      <c r="C1468" s="20" t="s">
        <v>737</v>
      </c>
      <c r="D1468" s="20" t="s">
        <v>20</v>
      </c>
      <c r="E1468" s="20" t="s">
        <v>539</v>
      </c>
      <c r="F1468" s="122" t="s">
        <v>752</v>
      </c>
      <c r="G1468" s="39" t="s">
        <v>164</v>
      </c>
      <c r="H1468" s="7">
        <f>H1467-B1468</f>
        <v>-97000</v>
      </c>
      <c r="I1468" s="30">
        <f t="shared" si="59"/>
        <v>10.638297872340425</v>
      </c>
      <c r="K1468" s="23" t="s">
        <v>541</v>
      </c>
      <c r="M1468" s="2">
        <v>470</v>
      </c>
    </row>
    <row r="1469" spans="1:13" s="23" customFormat="1" ht="12.75">
      <c r="A1469" s="20"/>
      <c r="B1469" s="258">
        <v>5000</v>
      </c>
      <c r="C1469" s="20" t="s">
        <v>737</v>
      </c>
      <c r="D1469" s="20" t="s">
        <v>20</v>
      </c>
      <c r="E1469" s="20" t="s">
        <v>539</v>
      </c>
      <c r="F1469" s="122" t="s">
        <v>753</v>
      </c>
      <c r="G1469" s="39" t="s">
        <v>176</v>
      </c>
      <c r="H1469" s="7">
        <f t="shared" si="60"/>
        <v>-102000</v>
      </c>
      <c r="I1469" s="30">
        <f t="shared" si="59"/>
        <v>10.638297872340425</v>
      </c>
      <c r="K1469" s="23" t="s">
        <v>541</v>
      </c>
      <c r="M1469" s="2">
        <v>470</v>
      </c>
    </row>
    <row r="1470" spans="1:13" s="89" customFormat="1" ht="12.75">
      <c r="A1470" s="19"/>
      <c r="B1470" s="257">
        <f>SUM(B1450:B1469)</f>
        <v>102000</v>
      </c>
      <c r="C1470" s="19" t="s">
        <v>737</v>
      </c>
      <c r="D1470" s="19"/>
      <c r="E1470" s="19"/>
      <c r="F1470" s="121"/>
      <c r="G1470" s="26"/>
      <c r="H1470" s="87">
        <v>0</v>
      </c>
      <c r="I1470" s="88">
        <f t="shared" si="59"/>
        <v>217.0212765957447</v>
      </c>
      <c r="M1470" s="2">
        <v>470</v>
      </c>
    </row>
    <row r="1471" spans="1:13" s="23" customFormat="1" ht="12.75">
      <c r="A1471" s="20"/>
      <c r="B1471" s="258"/>
      <c r="C1471" s="20"/>
      <c r="D1471" s="20"/>
      <c r="E1471" s="20"/>
      <c r="F1471" s="122"/>
      <c r="G1471" s="39"/>
      <c r="H1471" s="7">
        <f t="shared" si="60"/>
        <v>0</v>
      </c>
      <c r="I1471" s="30">
        <f t="shared" si="59"/>
        <v>0</v>
      </c>
      <c r="M1471" s="2">
        <v>470</v>
      </c>
    </row>
    <row r="1472" spans="1:13" s="23" customFormat="1" ht="12.75">
      <c r="A1472" s="20"/>
      <c r="B1472" s="258"/>
      <c r="C1472" s="20"/>
      <c r="D1472" s="20"/>
      <c r="E1472" s="20"/>
      <c r="F1472" s="120"/>
      <c r="G1472" s="39"/>
      <c r="H1472" s="7">
        <f t="shared" si="60"/>
        <v>0</v>
      </c>
      <c r="I1472" s="30">
        <f t="shared" si="59"/>
        <v>0</v>
      </c>
      <c r="M1472" s="2">
        <v>470</v>
      </c>
    </row>
    <row r="1473" spans="1:13" s="23" customFormat="1" ht="12.75">
      <c r="A1473" s="1"/>
      <c r="B1473" s="255">
        <v>2000</v>
      </c>
      <c r="C1473" s="1" t="s">
        <v>543</v>
      </c>
      <c r="D1473" s="1" t="s">
        <v>20</v>
      </c>
      <c r="E1473" s="1" t="s">
        <v>679</v>
      </c>
      <c r="F1473" s="94" t="s">
        <v>666</v>
      </c>
      <c r="G1473" s="35" t="s">
        <v>219</v>
      </c>
      <c r="H1473" s="7">
        <f t="shared" si="60"/>
        <v>-2000</v>
      </c>
      <c r="I1473" s="30">
        <f t="shared" si="59"/>
        <v>4.25531914893617</v>
      </c>
      <c r="J1473"/>
      <c r="K1473" t="s">
        <v>667</v>
      </c>
      <c r="L1473"/>
      <c r="M1473" s="2">
        <v>470</v>
      </c>
    </row>
    <row r="1474" spans="1:13" s="23" customFormat="1" ht="12.75">
      <c r="A1474" s="1"/>
      <c r="B1474" s="255">
        <v>500</v>
      </c>
      <c r="C1474" s="1" t="s">
        <v>543</v>
      </c>
      <c r="D1474" s="1" t="s">
        <v>20</v>
      </c>
      <c r="E1474" s="1" t="s">
        <v>679</v>
      </c>
      <c r="F1474" s="94" t="s">
        <v>666</v>
      </c>
      <c r="G1474" s="35" t="s">
        <v>219</v>
      </c>
      <c r="H1474" s="7">
        <f t="shared" si="60"/>
        <v>-2500</v>
      </c>
      <c r="I1474" s="30">
        <f t="shared" si="59"/>
        <v>1.0638297872340425</v>
      </c>
      <c r="J1474"/>
      <c r="K1474" t="s">
        <v>667</v>
      </c>
      <c r="L1474"/>
      <c r="M1474" s="2">
        <v>470</v>
      </c>
    </row>
    <row r="1475" spans="1:13" s="23" customFormat="1" ht="12.75">
      <c r="A1475" s="1"/>
      <c r="B1475" s="255">
        <v>2000</v>
      </c>
      <c r="C1475" s="1" t="s">
        <v>543</v>
      </c>
      <c r="D1475" s="1" t="s">
        <v>20</v>
      </c>
      <c r="E1475" s="1" t="s">
        <v>679</v>
      </c>
      <c r="F1475" s="94" t="s">
        <v>666</v>
      </c>
      <c r="G1475" s="35" t="s">
        <v>244</v>
      </c>
      <c r="H1475" s="7">
        <f t="shared" si="60"/>
        <v>-4500</v>
      </c>
      <c r="I1475" s="30">
        <f t="shared" si="59"/>
        <v>4.25531914893617</v>
      </c>
      <c r="J1475"/>
      <c r="K1475" t="s">
        <v>667</v>
      </c>
      <c r="L1475" s="46"/>
      <c r="M1475" s="2">
        <v>470</v>
      </c>
    </row>
    <row r="1476" spans="1:13" s="23" customFormat="1" ht="12.75">
      <c r="A1476" s="1"/>
      <c r="B1476" s="255">
        <v>500</v>
      </c>
      <c r="C1476" s="1" t="s">
        <v>543</v>
      </c>
      <c r="D1476" s="1" t="s">
        <v>20</v>
      </c>
      <c r="E1476" s="1" t="s">
        <v>679</v>
      </c>
      <c r="F1476" s="94" t="s">
        <v>666</v>
      </c>
      <c r="G1476" s="35" t="s">
        <v>244</v>
      </c>
      <c r="H1476" s="7">
        <f t="shared" si="60"/>
        <v>-5000</v>
      </c>
      <c r="I1476" s="30">
        <f t="shared" si="59"/>
        <v>1.0638297872340425</v>
      </c>
      <c r="J1476"/>
      <c r="K1476" t="s">
        <v>667</v>
      </c>
      <c r="L1476" s="46"/>
      <c r="M1476" s="2">
        <v>470</v>
      </c>
    </row>
    <row r="1477" spans="1:13" s="23" customFormat="1" ht="12.75">
      <c r="A1477" s="1"/>
      <c r="B1477" s="255">
        <v>2000</v>
      </c>
      <c r="C1477" s="1" t="s">
        <v>543</v>
      </c>
      <c r="D1477" s="1" t="s">
        <v>20</v>
      </c>
      <c r="E1477" s="1" t="s">
        <v>679</v>
      </c>
      <c r="F1477" s="94" t="s">
        <v>666</v>
      </c>
      <c r="G1477" s="35" t="s">
        <v>166</v>
      </c>
      <c r="H1477" s="7">
        <f t="shared" si="60"/>
        <v>-7000</v>
      </c>
      <c r="I1477" s="30">
        <f t="shared" si="59"/>
        <v>4.25531914893617</v>
      </c>
      <c r="J1477"/>
      <c r="K1477" t="s">
        <v>667</v>
      </c>
      <c r="L1477"/>
      <c r="M1477" s="2">
        <v>470</v>
      </c>
    </row>
    <row r="1478" spans="1:13" s="23" customFormat="1" ht="12.75">
      <c r="A1478" s="1"/>
      <c r="B1478" s="255">
        <v>2000</v>
      </c>
      <c r="C1478" s="1" t="s">
        <v>543</v>
      </c>
      <c r="D1478" s="1" t="s">
        <v>20</v>
      </c>
      <c r="E1478" s="1" t="s">
        <v>679</v>
      </c>
      <c r="F1478" s="94" t="s">
        <v>666</v>
      </c>
      <c r="G1478" s="35" t="s">
        <v>168</v>
      </c>
      <c r="H1478" s="7">
        <f t="shared" si="60"/>
        <v>-9000</v>
      </c>
      <c r="I1478" s="30">
        <f t="shared" si="59"/>
        <v>4.25531914893617</v>
      </c>
      <c r="J1478"/>
      <c r="K1478" t="s">
        <v>667</v>
      </c>
      <c r="L1478"/>
      <c r="M1478" s="2">
        <v>470</v>
      </c>
    </row>
    <row r="1479" spans="1:13" s="23" customFormat="1" ht="12.75">
      <c r="A1479" s="1"/>
      <c r="B1479" s="255">
        <v>2000</v>
      </c>
      <c r="C1479" s="1" t="s">
        <v>543</v>
      </c>
      <c r="D1479" s="1" t="s">
        <v>20</v>
      </c>
      <c r="E1479" s="1" t="s">
        <v>679</v>
      </c>
      <c r="F1479" s="94" t="s">
        <v>666</v>
      </c>
      <c r="G1479" s="35" t="s">
        <v>170</v>
      </c>
      <c r="H1479" s="7">
        <f t="shared" si="60"/>
        <v>-11000</v>
      </c>
      <c r="I1479" s="30">
        <f t="shared" si="59"/>
        <v>4.25531914893617</v>
      </c>
      <c r="J1479"/>
      <c r="K1479" t="s">
        <v>667</v>
      </c>
      <c r="L1479"/>
      <c r="M1479" s="2">
        <v>470</v>
      </c>
    </row>
    <row r="1480" spans="1:13" s="23" customFormat="1" ht="12.75">
      <c r="A1480" s="20"/>
      <c r="B1480" s="255">
        <v>2000</v>
      </c>
      <c r="C1480" s="1" t="s">
        <v>543</v>
      </c>
      <c r="D1480" s="1" t="s">
        <v>20</v>
      </c>
      <c r="E1480" s="1" t="s">
        <v>679</v>
      </c>
      <c r="F1480" s="94" t="s">
        <v>666</v>
      </c>
      <c r="G1480" s="35" t="s">
        <v>172</v>
      </c>
      <c r="H1480" s="7">
        <f t="shared" si="60"/>
        <v>-13000</v>
      </c>
      <c r="I1480" s="30">
        <f aca="true" t="shared" si="61" ref="I1480:I1537">+B1480/M1480</f>
        <v>4.25531914893617</v>
      </c>
      <c r="J1480"/>
      <c r="K1480" t="s">
        <v>667</v>
      </c>
      <c r="M1480" s="2">
        <v>470</v>
      </c>
    </row>
    <row r="1481" spans="1:13" s="23" customFormat="1" ht="12.75">
      <c r="A1481" s="1"/>
      <c r="B1481" s="255">
        <v>500</v>
      </c>
      <c r="C1481" s="1" t="s">
        <v>543</v>
      </c>
      <c r="D1481" s="1" t="s">
        <v>20</v>
      </c>
      <c r="E1481" s="1" t="s">
        <v>679</v>
      </c>
      <c r="F1481" s="94" t="s">
        <v>666</v>
      </c>
      <c r="G1481" s="35" t="s">
        <v>447</v>
      </c>
      <c r="H1481" s="7">
        <f t="shared" si="60"/>
        <v>-13500</v>
      </c>
      <c r="I1481" s="30">
        <f t="shared" si="61"/>
        <v>1.0638297872340425</v>
      </c>
      <c r="J1481"/>
      <c r="K1481" t="s">
        <v>667</v>
      </c>
      <c r="L1481"/>
      <c r="M1481" s="2">
        <v>470</v>
      </c>
    </row>
    <row r="1482" spans="1:13" s="23" customFormat="1" ht="12.75">
      <c r="A1482" s="1"/>
      <c r="B1482" s="255">
        <v>2000</v>
      </c>
      <c r="C1482" s="1" t="s">
        <v>543</v>
      </c>
      <c r="D1482" s="1" t="s">
        <v>20</v>
      </c>
      <c r="E1482" s="1" t="s">
        <v>679</v>
      </c>
      <c r="F1482" s="94" t="s">
        <v>666</v>
      </c>
      <c r="G1482" s="35" t="s">
        <v>447</v>
      </c>
      <c r="H1482" s="7">
        <f t="shared" si="60"/>
        <v>-15500</v>
      </c>
      <c r="I1482" s="30">
        <f>+B1482/M1482</f>
        <v>4.25531914893617</v>
      </c>
      <c r="J1482"/>
      <c r="K1482" t="s">
        <v>667</v>
      </c>
      <c r="L1482"/>
      <c r="M1482" s="2">
        <v>470</v>
      </c>
    </row>
    <row r="1483" spans="1:13" s="23" customFormat="1" ht="12.75">
      <c r="A1483" s="20"/>
      <c r="B1483" s="258">
        <v>2000</v>
      </c>
      <c r="C1483" s="67" t="s">
        <v>543</v>
      </c>
      <c r="D1483" s="67" t="s">
        <v>20</v>
      </c>
      <c r="E1483" s="67" t="s">
        <v>539</v>
      </c>
      <c r="F1483" s="136" t="s">
        <v>704</v>
      </c>
      <c r="G1483" s="130" t="s">
        <v>36</v>
      </c>
      <c r="H1483" s="7">
        <f t="shared" si="60"/>
        <v>-17500</v>
      </c>
      <c r="I1483" s="30">
        <f t="shared" si="61"/>
        <v>4.25531914893617</v>
      </c>
      <c r="K1483" s="23" t="s">
        <v>673</v>
      </c>
      <c r="M1483" s="2">
        <v>470</v>
      </c>
    </row>
    <row r="1484" spans="1:13" s="23" customFormat="1" ht="12.75">
      <c r="A1484" s="20"/>
      <c r="B1484" s="258">
        <v>2000</v>
      </c>
      <c r="C1484" s="20" t="s">
        <v>543</v>
      </c>
      <c r="D1484" s="20" t="s">
        <v>20</v>
      </c>
      <c r="E1484" s="20" t="s">
        <v>539</v>
      </c>
      <c r="F1484" s="120" t="s">
        <v>704</v>
      </c>
      <c r="G1484" s="35" t="s">
        <v>38</v>
      </c>
      <c r="H1484" s="7">
        <f t="shared" si="60"/>
        <v>-19500</v>
      </c>
      <c r="I1484" s="30">
        <f t="shared" si="61"/>
        <v>4.25531914893617</v>
      </c>
      <c r="K1484" s="23" t="s">
        <v>673</v>
      </c>
      <c r="M1484" s="2">
        <v>470</v>
      </c>
    </row>
    <row r="1485" spans="1:13" s="23" customFormat="1" ht="12.75">
      <c r="A1485" s="20"/>
      <c r="B1485" s="258">
        <v>500</v>
      </c>
      <c r="C1485" s="20" t="s">
        <v>543</v>
      </c>
      <c r="D1485" s="20" t="s">
        <v>20</v>
      </c>
      <c r="E1485" s="20" t="s">
        <v>539</v>
      </c>
      <c r="F1485" s="120" t="s">
        <v>704</v>
      </c>
      <c r="G1485" s="35" t="s">
        <v>38</v>
      </c>
      <c r="H1485" s="7">
        <f t="shared" si="60"/>
        <v>-20000</v>
      </c>
      <c r="I1485" s="30">
        <f t="shared" si="61"/>
        <v>1.0638297872340425</v>
      </c>
      <c r="K1485" s="23" t="s">
        <v>673</v>
      </c>
      <c r="M1485" s="2">
        <v>470</v>
      </c>
    </row>
    <row r="1486" spans="1:13" s="23" customFormat="1" ht="12.75">
      <c r="A1486" s="20"/>
      <c r="B1486" s="258">
        <v>2000</v>
      </c>
      <c r="C1486" s="20" t="s">
        <v>543</v>
      </c>
      <c r="D1486" s="20" t="s">
        <v>20</v>
      </c>
      <c r="E1486" s="20" t="s">
        <v>539</v>
      </c>
      <c r="F1486" s="120" t="s">
        <v>704</v>
      </c>
      <c r="G1486" s="35" t="s">
        <v>44</v>
      </c>
      <c r="H1486" s="7">
        <f t="shared" si="60"/>
        <v>-22000</v>
      </c>
      <c r="I1486" s="30">
        <f t="shared" si="61"/>
        <v>4.25531914893617</v>
      </c>
      <c r="K1486" s="23" t="s">
        <v>673</v>
      </c>
      <c r="M1486" s="2">
        <v>470</v>
      </c>
    </row>
    <row r="1487" spans="1:13" s="23" customFormat="1" ht="12.75">
      <c r="A1487" s="20"/>
      <c r="B1487" s="258">
        <v>500</v>
      </c>
      <c r="C1487" s="20" t="s">
        <v>543</v>
      </c>
      <c r="D1487" s="20" t="s">
        <v>20</v>
      </c>
      <c r="E1487" s="20" t="s">
        <v>539</v>
      </c>
      <c r="F1487" s="120" t="s">
        <v>704</v>
      </c>
      <c r="G1487" s="35" t="s">
        <v>44</v>
      </c>
      <c r="H1487" s="7">
        <f t="shared" si="60"/>
        <v>-22500</v>
      </c>
      <c r="I1487" s="30">
        <f t="shared" si="61"/>
        <v>1.0638297872340425</v>
      </c>
      <c r="K1487" s="23" t="s">
        <v>673</v>
      </c>
      <c r="M1487" s="2">
        <v>470</v>
      </c>
    </row>
    <row r="1488" spans="1:13" s="23" customFormat="1" ht="12.75">
      <c r="A1488" s="20"/>
      <c r="B1488" s="263">
        <v>2000</v>
      </c>
      <c r="C1488" s="131" t="s">
        <v>543</v>
      </c>
      <c r="D1488" s="131" t="s">
        <v>20</v>
      </c>
      <c r="E1488" s="131" t="s">
        <v>539</v>
      </c>
      <c r="F1488" s="132" t="s">
        <v>704</v>
      </c>
      <c r="G1488" s="133" t="s">
        <v>56</v>
      </c>
      <c r="H1488" s="7">
        <f t="shared" si="60"/>
        <v>-24500</v>
      </c>
      <c r="I1488" s="30">
        <f t="shared" si="61"/>
        <v>4.25531914893617</v>
      </c>
      <c r="K1488" s="23" t="s">
        <v>673</v>
      </c>
      <c r="M1488" s="2">
        <v>470</v>
      </c>
    </row>
    <row r="1489" spans="1:13" s="23" customFormat="1" ht="12.75">
      <c r="A1489" s="20"/>
      <c r="B1489" s="255">
        <v>2000</v>
      </c>
      <c r="C1489" s="1" t="s">
        <v>543</v>
      </c>
      <c r="D1489" s="1" t="s">
        <v>20</v>
      </c>
      <c r="E1489" s="1" t="s">
        <v>539</v>
      </c>
      <c r="F1489" s="94" t="s">
        <v>704</v>
      </c>
      <c r="G1489" s="35" t="s">
        <v>179</v>
      </c>
      <c r="H1489" s="7">
        <f t="shared" si="60"/>
        <v>-26500</v>
      </c>
      <c r="I1489" s="30">
        <f t="shared" si="61"/>
        <v>4.25531914893617</v>
      </c>
      <c r="K1489" s="23" t="s">
        <v>673</v>
      </c>
      <c r="M1489" s="2">
        <v>470</v>
      </c>
    </row>
    <row r="1490" spans="1:13" s="23" customFormat="1" ht="12.75">
      <c r="A1490" s="20"/>
      <c r="B1490" s="255">
        <v>2000</v>
      </c>
      <c r="C1490" s="1" t="s">
        <v>543</v>
      </c>
      <c r="D1490" s="1" t="s">
        <v>20</v>
      </c>
      <c r="E1490" s="1" t="s">
        <v>733</v>
      </c>
      <c r="F1490" s="94" t="s">
        <v>704</v>
      </c>
      <c r="G1490" s="35" t="s">
        <v>341</v>
      </c>
      <c r="H1490" s="7">
        <f t="shared" si="60"/>
        <v>-28500</v>
      </c>
      <c r="I1490" s="30">
        <f t="shared" si="61"/>
        <v>4.25531914893617</v>
      </c>
      <c r="K1490" s="23" t="s">
        <v>673</v>
      </c>
      <c r="M1490" s="2">
        <v>470</v>
      </c>
    </row>
    <row r="1491" spans="1:13" s="23" customFormat="1" ht="12.75">
      <c r="A1491" s="20"/>
      <c r="B1491" s="255">
        <v>2000</v>
      </c>
      <c r="C1491" s="1" t="s">
        <v>543</v>
      </c>
      <c r="D1491" s="1" t="s">
        <v>20</v>
      </c>
      <c r="E1491" s="1" t="s">
        <v>539</v>
      </c>
      <c r="F1491" s="94" t="s">
        <v>704</v>
      </c>
      <c r="G1491" s="35" t="s">
        <v>422</v>
      </c>
      <c r="H1491" s="7">
        <f t="shared" si="60"/>
        <v>-30500</v>
      </c>
      <c r="I1491" s="30">
        <f t="shared" si="61"/>
        <v>4.25531914893617</v>
      </c>
      <c r="K1491" s="23" t="s">
        <v>673</v>
      </c>
      <c r="M1491" s="2">
        <v>470</v>
      </c>
    </row>
    <row r="1492" spans="1:13" s="23" customFormat="1" ht="12.75">
      <c r="A1492" s="20"/>
      <c r="B1492" s="255">
        <v>2000</v>
      </c>
      <c r="C1492" s="1" t="s">
        <v>543</v>
      </c>
      <c r="D1492" s="1" t="s">
        <v>20</v>
      </c>
      <c r="E1492" s="1" t="s">
        <v>539</v>
      </c>
      <c r="F1492" s="94" t="s">
        <v>704</v>
      </c>
      <c r="G1492" s="35" t="s">
        <v>447</v>
      </c>
      <c r="H1492" s="7">
        <f t="shared" si="60"/>
        <v>-32500</v>
      </c>
      <c r="I1492" s="30">
        <f t="shared" si="61"/>
        <v>4.25531914893617</v>
      </c>
      <c r="K1492" s="23" t="s">
        <v>673</v>
      </c>
      <c r="M1492" s="2">
        <v>470</v>
      </c>
    </row>
    <row r="1493" spans="1:13" s="23" customFormat="1" ht="12.75">
      <c r="A1493" s="20"/>
      <c r="B1493" s="255">
        <v>2000</v>
      </c>
      <c r="C1493" s="1" t="s">
        <v>543</v>
      </c>
      <c r="D1493" s="1" t="s">
        <v>20</v>
      </c>
      <c r="E1493" s="1" t="s">
        <v>539</v>
      </c>
      <c r="F1493" s="94" t="s">
        <v>704</v>
      </c>
      <c r="G1493" s="35" t="s">
        <v>449</v>
      </c>
      <c r="H1493" s="7">
        <f t="shared" si="60"/>
        <v>-34500</v>
      </c>
      <c r="I1493" s="30">
        <f t="shared" si="61"/>
        <v>4.25531914893617</v>
      </c>
      <c r="K1493" s="23" t="s">
        <v>673</v>
      </c>
      <c r="M1493" s="2">
        <v>470</v>
      </c>
    </row>
    <row r="1494" spans="1:13" s="23" customFormat="1" ht="12.75">
      <c r="A1494" s="20"/>
      <c r="B1494" s="255">
        <v>2000</v>
      </c>
      <c r="C1494" s="1" t="s">
        <v>543</v>
      </c>
      <c r="D1494" s="1" t="s">
        <v>20</v>
      </c>
      <c r="E1494" s="1" t="s">
        <v>539</v>
      </c>
      <c r="F1494" s="94" t="s">
        <v>704</v>
      </c>
      <c r="G1494" s="35" t="s">
        <v>185</v>
      </c>
      <c r="H1494" s="7">
        <f t="shared" si="60"/>
        <v>-36500</v>
      </c>
      <c r="I1494" s="30">
        <f t="shared" si="61"/>
        <v>4.25531914893617</v>
      </c>
      <c r="K1494" s="23" t="s">
        <v>673</v>
      </c>
      <c r="M1494" s="2">
        <v>470</v>
      </c>
    </row>
    <row r="1495" spans="1:13" s="23" customFormat="1" ht="12.75">
      <c r="A1495" s="20"/>
      <c r="B1495" s="255">
        <v>2000</v>
      </c>
      <c r="C1495" s="1" t="s">
        <v>543</v>
      </c>
      <c r="D1495" s="1" t="s">
        <v>20</v>
      </c>
      <c r="E1495" s="1" t="s">
        <v>539</v>
      </c>
      <c r="F1495" s="94" t="s">
        <v>704</v>
      </c>
      <c r="G1495" s="35" t="s">
        <v>736</v>
      </c>
      <c r="H1495" s="7">
        <f t="shared" si="60"/>
        <v>-38500</v>
      </c>
      <c r="I1495" s="30">
        <f t="shared" si="61"/>
        <v>4.25531914893617</v>
      </c>
      <c r="K1495" s="23" t="s">
        <v>673</v>
      </c>
      <c r="M1495" s="2">
        <v>470</v>
      </c>
    </row>
    <row r="1496" spans="1:13" s="23" customFormat="1" ht="12.75">
      <c r="A1496" s="20"/>
      <c r="B1496" s="255">
        <v>2000</v>
      </c>
      <c r="C1496" s="1" t="s">
        <v>543</v>
      </c>
      <c r="D1496" s="1" t="s">
        <v>20</v>
      </c>
      <c r="E1496" s="1" t="s">
        <v>539</v>
      </c>
      <c r="F1496" s="94" t="s">
        <v>704</v>
      </c>
      <c r="G1496" s="35" t="s">
        <v>672</v>
      </c>
      <c r="H1496" s="7">
        <f t="shared" si="60"/>
        <v>-40500</v>
      </c>
      <c r="I1496" s="30">
        <f t="shared" si="61"/>
        <v>4.25531914893617</v>
      </c>
      <c r="K1496" s="23" t="s">
        <v>673</v>
      </c>
      <c r="M1496" s="2">
        <v>470</v>
      </c>
    </row>
    <row r="1497" spans="1:13" s="23" customFormat="1" ht="12.75">
      <c r="A1497" s="1"/>
      <c r="B1497" s="255">
        <v>2000</v>
      </c>
      <c r="C1497" s="1" t="s">
        <v>543</v>
      </c>
      <c r="D1497" s="1" t="s">
        <v>675</v>
      </c>
      <c r="E1497" s="1" t="s">
        <v>539</v>
      </c>
      <c r="F1497" s="94" t="s">
        <v>717</v>
      </c>
      <c r="G1497" s="35" t="s">
        <v>38</v>
      </c>
      <c r="H1497" s="7">
        <f t="shared" si="60"/>
        <v>-42500</v>
      </c>
      <c r="I1497" s="30">
        <f t="shared" si="61"/>
        <v>4.25531914893617</v>
      </c>
      <c r="J1497"/>
      <c r="K1497" t="s">
        <v>677</v>
      </c>
      <c r="L1497"/>
      <c r="M1497" s="2">
        <v>470</v>
      </c>
    </row>
    <row r="1498" spans="1:13" s="23" customFormat="1" ht="12.75">
      <c r="A1498" s="1"/>
      <c r="B1498" s="255">
        <v>2000</v>
      </c>
      <c r="C1498" s="1" t="s">
        <v>543</v>
      </c>
      <c r="D1498" s="1" t="s">
        <v>675</v>
      </c>
      <c r="E1498" s="1" t="s">
        <v>539</v>
      </c>
      <c r="F1498" s="94" t="s">
        <v>717</v>
      </c>
      <c r="G1498" s="35" t="s">
        <v>44</v>
      </c>
      <c r="H1498" s="7">
        <f t="shared" si="60"/>
        <v>-44500</v>
      </c>
      <c r="I1498" s="30">
        <f t="shared" si="61"/>
        <v>4.25531914893617</v>
      </c>
      <c r="J1498"/>
      <c r="K1498" t="s">
        <v>677</v>
      </c>
      <c r="L1498"/>
      <c r="M1498" s="2">
        <v>470</v>
      </c>
    </row>
    <row r="1499" spans="1:13" s="23" customFormat="1" ht="12.75">
      <c r="A1499" s="20"/>
      <c r="B1499" s="256">
        <v>2000</v>
      </c>
      <c r="C1499" s="1" t="s">
        <v>543</v>
      </c>
      <c r="D1499" s="1" t="s">
        <v>675</v>
      </c>
      <c r="E1499" s="1" t="s">
        <v>539</v>
      </c>
      <c r="F1499" s="94" t="s">
        <v>717</v>
      </c>
      <c r="G1499" s="35" t="s">
        <v>56</v>
      </c>
      <c r="H1499" s="7">
        <f t="shared" si="60"/>
        <v>-46500</v>
      </c>
      <c r="I1499" s="30">
        <f t="shared" si="61"/>
        <v>4.25531914893617</v>
      </c>
      <c r="J1499"/>
      <c r="K1499" t="s">
        <v>677</v>
      </c>
      <c r="M1499" s="2">
        <v>470</v>
      </c>
    </row>
    <row r="1500" spans="1:13" s="23" customFormat="1" ht="12.75">
      <c r="A1500" s="1"/>
      <c r="B1500" s="255">
        <v>2000</v>
      </c>
      <c r="C1500" s="1" t="s">
        <v>543</v>
      </c>
      <c r="D1500" s="1" t="s">
        <v>675</v>
      </c>
      <c r="E1500" s="1" t="s">
        <v>539</v>
      </c>
      <c r="F1500" s="94" t="s">
        <v>717</v>
      </c>
      <c r="G1500" s="35" t="s">
        <v>114</v>
      </c>
      <c r="H1500" s="7">
        <f t="shared" si="60"/>
        <v>-48500</v>
      </c>
      <c r="I1500" s="30">
        <f t="shared" si="61"/>
        <v>4.25531914893617</v>
      </c>
      <c r="J1500"/>
      <c r="K1500" t="s">
        <v>677</v>
      </c>
      <c r="L1500" s="46"/>
      <c r="M1500" s="2">
        <v>470</v>
      </c>
    </row>
    <row r="1501" spans="1:13" s="23" customFormat="1" ht="12.75">
      <c r="A1501" s="1"/>
      <c r="B1501" s="255">
        <v>2000</v>
      </c>
      <c r="C1501" s="1" t="s">
        <v>543</v>
      </c>
      <c r="D1501" s="1" t="s">
        <v>675</v>
      </c>
      <c r="E1501" s="1" t="s">
        <v>539</v>
      </c>
      <c r="F1501" s="94" t="s">
        <v>717</v>
      </c>
      <c r="G1501" s="35" t="s">
        <v>162</v>
      </c>
      <c r="H1501" s="7">
        <f t="shared" si="60"/>
        <v>-50500</v>
      </c>
      <c r="I1501" s="30">
        <f t="shared" si="61"/>
        <v>4.25531914893617</v>
      </c>
      <c r="J1501"/>
      <c r="K1501" t="s">
        <v>677</v>
      </c>
      <c r="L1501" s="46"/>
      <c r="M1501" s="2">
        <v>470</v>
      </c>
    </row>
    <row r="1502" spans="1:13" s="23" customFormat="1" ht="12.75">
      <c r="A1502" s="1"/>
      <c r="B1502" s="255">
        <v>2000</v>
      </c>
      <c r="C1502" s="1" t="s">
        <v>543</v>
      </c>
      <c r="D1502" s="1" t="s">
        <v>675</v>
      </c>
      <c r="E1502" s="1" t="s">
        <v>539</v>
      </c>
      <c r="F1502" s="94" t="s">
        <v>717</v>
      </c>
      <c r="G1502" s="35" t="s">
        <v>219</v>
      </c>
      <c r="H1502" s="7">
        <f t="shared" si="60"/>
        <v>-52500</v>
      </c>
      <c r="I1502" s="30">
        <f t="shared" si="61"/>
        <v>4.25531914893617</v>
      </c>
      <c r="J1502"/>
      <c r="K1502" t="s">
        <v>677</v>
      </c>
      <c r="L1502"/>
      <c r="M1502" s="2">
        <v>470</v>
      </c>
    </row>
    <row r="1503" spans="1:13" s="23" customFormat="1" ht="12.75">
      <c r="A1503" s="1"/>
      <c r="B1503" s="255">
        <v>2000</v>
      </c>
      <c r="C1503" s="1" t="s">
        <v>543</v>
      </c>
      <c r="D1503" s="1" t="s">
        <v>675</v>
      </c>
      <c r="E1503" s="1" t="s">
        <v>539</v>
      </c>
      <c r="F1503" s="94" t="s">
        <v>717</v>
      </c>
      <c r="G1503" s="35" t="s">
        <v>179</v>
      </c>
      <c r="H1503" s="7">
        <f t="shared" si="60"/>
        <v>-54500</v>
      </c>
      <c r="I1503" s="30">
        <f t="shared" si="61"/>
        <v>4.25531914893617</v>
      </c>
      <c r="J1503"/>
      <c r="K1503" t="s">
        <v>677</v>
      </c>
      <c r="L1503"/>
      <c r="M1503" s="2">
        <v>470</v>
      </c>
    </row>
    <row r="1504" spans="1:13" s="23" customFormat="1" ht="12.75">
      <c r="A1504" s="20"/>
      <c r="B1504" s="255">
        <v>2000</v>
      </c>
      <c r="C1504" s="1" t="s">
        <v>543</v>
      </c>
      <c r="D1504" s="1" t="s">
        <v>675</v>
      </c>
      <c r="E1504" s="1" t="s">
        <v>539</v>
      </c>
      <c r="F1504" s="94" t="s">
        <v>717</v>
      </c>
      <c r="G1504" s="35" t="s">
        <v>181</v>
      </c>
      <c r="H1504" s="7">
        <f t="shared" si="60"/>
        <v>-56500</v>
      </c>
      <c r="I1504" s="30">
        <f t="shared" si="61"/>
        <v>4.25531914893617</v>
      </c>
      <c r="J1504"/>
      <c r="K1504" t="s">
        <v>677</v>
      </c>
      <c r="M1504" s="2">
        <v>470</v>
      </c>
    </row>
    <row r="1505" spans="1:13" s="23" customFormat="1" ht="12.75">
      <c r="A1505" s="20"/>
      <c r="B1505" s="255">
        <v>2000</v>
      </c>
      <c r="C1505" s="1" t="s">
        <v>543</v>
      </c>
      <c r="D1505" s="1" t="s">
        <v>675</v>
      </c>
      <c r="E1505" s="1" t="s">
        <v>539</v>
      </c>
      <c r="F1505" s="94" t="s">
        <v>717</v>
      </c>
      <c r="G1505" s="35" t="s">
        <v>341</v>
      </c>
      <c r="H1505" s="7">
        <f t="shared" si="60"/>
        <v>-58500</v>
      </c>
      <c r="I1505" s="30">
        <f t="shared" si="61"/>
        <v>4.25531914893617</v>
      </c>
      <c r="J1505"/>
      <c r="K1505" t="s">
        <v>677</v>
      </c>
      <c r="M1505" s="2">
        <v>470</v>
      </c>
    </row>
    <row r="1506" spans="1:13" s="23" customFormat="1" ht="12.75">
      <c r="A1506" s="1"/>
      <c r="B1506" s="258">
        <v>2000</v>
      </c>
      <c r="C1506" s="42" t="s">
        <v>543</v>
      </c>
      <c r="D1506" s="20" t="s">
        <v>20</v>
      </c>
      <c r="E1506" s="42" t="s">
        <v>539</v>
      </c>
      <c r="F1506" s="127" t="s">
        <v>544</v>
      </c>
      <c r="G1506" s="40" t="s">
        <v>44</v>
      </c>
      <c r="H1506" s="7">
        <f t="shared" si="60"/>
        <v>-60500</v>
      </c>
      <c r="I1506" s="30">
        <f t="shared" si="61"/>
        <v>4.25531914893617</v>
      </c>
      <c r="J1506"/>
      <c r="K1506" t="s">
        <v>541</v>
      </c>
      <c r="L1506"/>
      <c r="M1506" s="2">
        <v>470</v>
      </c>
    </row>
    <row r="1507" spans="1:13" s="23" customFormat="1" ht="12.75">
      <c r="A1507" s="20"/>
      <c r="B1507" s="258">
        <v>2000</v>
      </c>
      <c r="C1507" s="20" t="s">
        <v>543</v>
      </c>
      <c r="D1507" s="20" t="s">
        <v>20</v>
      </c>
      <c r="E1507" s="20" t="s">
        <v>539</v>
      </c>
      <c r="F1507" s="122" t="s">
        <v>544</v>
      </c>
      <c r="G1507" s="39" t="s">
        <v>56</v>
      </c>
      <c r="H1507" s="7">
        <f t="shared" si="60"/>
        <v>-62500</v>
      </c>
      <c r="I1507" s="30">
        <f t="shared" si="61"/>
        <v>4.25531914893617</v>
      </c>
      <c r="K1507" s="23" t="s">
        <v>541</v>
      </c>
      <c r="M1507" s="2">
        <v>470</v>
      </c>
    </row>
    <row r="1508" spans="1:13" s="23" customFormat="1" ht="12.75">
      <c r="A1508" s="20"/>
      <c r="B1508" s="258">
        <v>2000</v>
      </c>
      <c r="C1508" s="20" t="s">
        <v>543</v>
      </c>
      <c r="D1508" s="20" t="s">
        <v>20</v>
      </c>
      <c r="E1508" s="20" t="s">
        <v>539</v>
      </c>
      <c r="F1508" s="120" t="s">
        <v>544</v>
      </c>
      <c r="G1508" s="39" t="s">
        <v>78</v>
      </c>
      <c r="H1508" s="7">
        <f t="shared" si="60"/>
        <v>-64500</v>
      </c>
      <c r="I1508" s="30">
        <f t="shared" si="61"/>
        <v>4.25531914893617</v>
      </c>
      <c r="K1508" s="23" t="s">
        <v>541</v>
      </c>
      <c r="M1508" s="2">
        <v>470</v>
      </c>
    </row>
    <row r="1509" spans="1:13" s="23" customFormat="1" ht="12.75">
      <c r="A1509" s="20"/>
      <c r="B1509" s="258">
        <v>2000</v>
      </c>
      <c r="C1509" s="20" t="s">
        <v>543</v>
      </c>
      <c r="D1509" s="20" t="s">
        <v>20</v>
      </c>
      <c r="E1509" s="20" t="s">
        <v>539</v>
      </c>
      <c r="F1509" s="122" t="s">
        <v>544</v>
      </c>
      <c r="G1509" s="39" t="s">
        <v>297</v>
      </c>
      <c r="H1509" s="7">
        <f t="shared" si="60"/>
        <v>-66500</v>
      </c>
      <c r="I1509" s="30">
        <f t="shared" si="61"/>
        <v>4.25531914893617</v>
      </c>
      <c r="K1509" s="23" t="s">
        <v>541</v>
      </c>
      <c r="M1509" s="2">
        <v>470</v>
      </c>
    </row>
    <row r="1510" spans="1:13" s="23" customFormat="1" ht="12.75">
      <c r="A1510" s="20"/>
      <c r="B1510" s="258">
        <v>2000</v>
      </c>
      <c r="C1510" s="20" t="s">
        <v>543</v>
      </c>
      <c r="D1510" s="20" t="s">
        <v>20</v>
      </c>
      <c r="E1510" s="20" t="s">
        <v>539</v>
      </c>
      <c r="F1510" s="122" t="s">
        <v>544</v>
      </c>
      <c r="G1510" s="39" t="s">
        <v>164</v>
      </c>
      <c r="H1510" s="7">
        <f t="shared" si="60"/>
        <v>-68500</v>
      </c>
      <c r="I1510" s="30">
        <f t="shared" si="61"/>
        <v>4.25531914893617</v>
      </c>
      <c r="K1510" s="23" t="s">
        <v>541</v>
      </c>
      <c r="M1510" s="2">
        <v>470</v>
      </c>
    </row>
    <row r="1511" spans="1:13" s="23" customFormat="1" ht="12.75">
      <c r="A1511" s="20"/>
      <c r="B1511" s="258">
        <v>2000</v>
      </c>
      <c r="C1511" s="20" t="s">
        <v>543</v>
      </c>
      <c r="D1511" s="20" t="s">
        <v>20</v>
      </c>
      <c r="E1511" s="20" t="s">
        <v>539</v>
      </c>
      <c r="F1511" s="122" t="s">
        <v>544</v>
      </c>
      <c r="G1511" s="39" t="s">
        <v>166</v>
      </c>
      <c r="H1511" s="7">
        <f t="shared" si="60"/>
        <v>-70500</v>
      </c>
      <c r="I1511" s="30">
        <f t="shared" si="61"/>
        <v>4.25531914893617</v>
      </c>
      <c r="K1511" s="23" t="s">
        <v>541</v>
      </c>
      <c r="M1511" s="2">
        <v>470</v>
      </c>
    </row>
    <row r="1512" spans="1:13" s="23" customFormat="1" ht="12.75">
      <c r="A1512" s="20"/>
      <c r="B1512" s="258">
        <v>2000</v>
      </c>
      <c r="C1512" s="20" t="s">
        <v>543</v>
      </c>
      <c r="D1512" s="20" t="s">
        <v>20</v>
      </c>
      <c r="E1512" s="20" t="s">
        <v>539</v>
      </c>
      <c r="F1512" s="122" t="s">
        <v>544</v>
      </c>
      <c r="G1512" s="39" t="s">
        <v>176</v>
      </c>
      <c r="H1512" s="7">
        <f t="shared" si="60"/>
        <v>-72500</v>
      </c>
      <c r="I1512" s="30">
        <f t="shared" si="61"/>
        <v>4.25531914893617</v>
      </c>
      <c r="K1512" s="23" t="s">
        <v>541</v>
      </c>
      <c r="M1512" s="2">
        <v>470</v>
      </c>
    </row>
    <row r="1513" spans="1:13" s="23" customFormat="1" ht="12.75">
      <c r="A1513" s="20"/>
      <c r="B1513" s="258">
        <v>2000</v>
      </c>
      <c r="C1513" s="20" t="s">
        <v>543</v>
      </c>
      <c r="D1513" s="20" t="s">
        <v>20</v>
      </c>
      <c r="E1513" s="20" t="s">
        <v>539</v>
      </c>
      <c r="F1513" s="120" t="s">
        <v>544</v>
      </c>
      <c r="G1513" s="39" t="s">
        <v>179</v>
      </c>
      <c r="H1513" s="7">
        <f aca="true" t="shared" si="62" ref="H1513:H1523">H1512-B1513</f>
        <v>-74500</v>
      </c>
      <c r="I1513" s="30">
        <f t="shared" si="61"/>
        <v>4.25531914893617</v>
      </c>
      <c r="K1513" s="23" t="s">
        <v>541</v>
      </c>
      <c r="M1513" s="2">
        <v>470</v>
      </c>
    </row>
    <row r="1514" spans="1:13" s="89" customFormat="1" ht="12.75">
      <c r="A1514" s="19"/>
      <c r="B1514" s="257">
        <f>SUM(B1473:B1513)</f>
        <v>74500</v>
      </c>
      <c r="C1514" s="19" t="s">
        <v>543</v>
      </c>
      <c r="D1514" s="19"/>
      <c r="E1514" s="19"/>
      <c r="F1514" s="121"/>
      <c r="G1514" s="26"/>
      <c r="H1514" s="87">
        <v>0</v>
      </c>
      <c r="I1514" s="88">
        <f t="shared" si="61"/>
        <v>158.51063829787233</v>
      </c>
      <c r="M1514" s="2">
        <v>470</v>
      </c>
    </row>
    <row r="1515" spans="1:13" s="23" customFormat="1" ht="12.75">
      <c r="A1515" s="20"/>
      <c r="B1515" s="258"/>
      <c r="C1515" s="20"/>
      <c r="D1515" s="20"/>
      <c r="E1515" s="20"/>
      <c r="F1515" s="120"/>
      <c r="G1515" s="39"/>
      <c r="H1515" s="7">
        <f t="shared" si="62"/>
        <v>0</v>
      </c>
      <c r="I1515" s="30">
        <f t="shared" si="61"/>
        <v>0</v>
      </c>
      <c r="M1515" s="2">
        <v>470</v>
      </c>
    </row>
    <row r="1516" spans="1:13" s="23" customFormat="1" ht="12.75">
      <c r="A1516" s="20"/>
      <c r="B1516" s="258"/>
      <c r="C1516" s="20"/>
      <c r="D1516" s="20"/>
      <c r="E1516" s="20"/>
      <c r="F1516" s="120"/>
      <c r="G1516" s="39"/>
      <c r="H1516" s="7">
        <f t="shared" si="62"/>
        <v>0</v>
      </c>
      <c r="I1516" s="30">
        <f t="shared" si="61"/>
        <v>0</v>
      </c>
      <c r="M1516" s="2">
        <v>470</v>
      </c>
    </row>
    <row r="1517" spans="1:13" s="23" customFormat="1" ht="12.75">
      <c r="A1517" s="1"/>
      <c r="B1517" s="255">
        <v>1300</v>
      </c>
      <c r="C1517" s="1" t="s">
        <v>754</v>
      </c>
      <c r="D1517" s="1" t="s">
        <v>20</v>
      </c>
      <c r="E1517" s="1" t="s">
        <v>755</v>
      </c>
      <c r="F1517" s="94" t="s">
        <v>756</v>
      </c>
      <c r="G1517" s="35" t="s">
        <v>219</v>
      </c>
      <c r="H1517" s="7">
        <f t="shared" si="62"/>
        <v>-1300</v>
      </c>
      <c r="I1517" s="30">
        <f t="shared" si="61"/>
        <v>2.765957446808511</v>
      </c>
      <c r="J1517"/>
      <c r="K1517" t="s">
        <v>667</v>
      </c>
      <c r="L1517"/>
      <c r="M1517" s="2">
        <v>470</v>
      </c>
    </row>
    <row r="1518" spans="1:13" s="23" customFormat="1" ht="12.75">
      <c r="A1518" s="20"/>
      <c r="B1518" s="255">
        <v>500</v>
      </c>
      <c r="C1518" s="42" t="s">
        <v>757</v>
      </c>
      <c r="D1518" s="1" t="s">
        <v>755</v>
      </c>
      <c r="E1518" s="1" t="s">
        <v>755</v>
      </c>
      <c r="F1518" s="127" t="s">
        <v>758</v>
      </c>
      <c r="G1518" s="35" t="s">
        <v>422</v>
      </c>
      <c r="H1518" s="7">
        <f t="shared" si="62"/>
        <v>-1800</v>
      </c>
      <c r="I1518" s="30">
        <f t="shared" si="61"/>
        <v>1.0638297872340425</v>
      </c>
      <c r="K1518" s="23" t="s">
        <v>673</v>
      </c>
      <c r="M1518" s="2">
        <v>470</v>
      </c>
    </row>
    <row r="1519" spans="1:13" s="23" customFormat="1" ht="12.75">
      <c r="A1519" s="20"/>
      <c r="B1519" s="255">
        <v>600</v>
      </c>
      <c r="C1519" s="1" t="s">
        <v>759</v>
      </c>
      <c r="D1519" s="1" t="s">
        <v>20</v>
      </c>
      <c r="E1519" s="1" t="s">
        <v>755</v>
      </c>
      <c r="F1519" s="127" t="s">
        <v>671</v>
      </c>
      <c r="G1519" s="35" t="s">
        <v>672</v>
      </c>
      <c r="H1519" s="7">
        <f t="shared" si="62"/>
        <v>-2400</v>
      </c>
      <c r="I1519" s="30">
        <f t="shared" si="61"/>
        <v>1.2765957446808511</v>
      </c>
      <c r="K1519" s="23" t="s">
        <v>673</v>
      </c>
      <c r="M1519" s="2">
        <v>470</v>
      </c>
    </row>
    <row r="1520" spans="1:13" s="23" customFormat="1" ht="12.75">
      <c r="A1520" s="1"/>
      <c r="B1520" s="255">
        <v>1500</v>
      </c>
      <c r="C1520" s="1" t="s">
        <v>759</v>
      </c>
      <c r="D1520" s="1" t="s">
        <v>675</v>
      </c>
      <c r="E1520" s="1" t="s">
        <v>755</v>
      </c>
      <c r="F1520" s="94" t="s">
        <v>676</v>
      </c>
      <c r="G1520" s="35" t="s">
        <v>162</v>
      </c>
      <c r="H1520" s="7">
        <f t="shared" si="62"/>
        <v>-3900</v>
      </c>
      <c r="I1520" s="30">
        <f t="shared" si="61"/>
        <v>3.1914893617021276</v>
      </c>
      <c r="J1520"/>
      <c r="K1520" t="s">
        <v>677</v>
      </c>
      <c r="L1520"/>
      <c r="M1520" s="2">
        <v>470</v>
      </c>
    </row>
    <row r="1521" spans="1:13" s="23" customFormat="1" ht="12.75">
      <c r="A1521" s="20"/>
      <c r="B1521" s="258">
        <v>650</v>
      </c>
      <c r="C1521" s="20" t="s">
        <v>760</v>
      </c>
      <c r="D1521" s="20" t="s">
        <v>20</v>
      </c>
      <c r="E1521" s="20" t="s">
        <v>755</v>
      </c>
      <c r="F1521" s="122" t="s">
        <v>761</v>
      </c>
      <c r="G1521" s="39" t="s">
        <v>253</v>
      </c>
      <c r="H1521" s="7">
        <f t="shared" si="62"/>
        <v>-4550</v>
      </c>
      <c r="I1521" s="30">
        <f t="shared" si="61"/>
        <v>1.3829787234042554</v>
      </c>
      <c r="K1521" s="23" t="s">
        <v>541</v>
      </c>
      <c r="M1521" s="2">
        <v>470</v>
      </c>
    </row>
    <row r="1522" spans="1:13" s="23" customFormat="1" ht="12.75">
      <c r="A1522" s="20"/>
      <c r="B1522" s="258">
        <v>700</v>
      </c>
      <c r="C1522" s="20" t="s">
        <v>762</v>
      </c>
      <c r="D1522" s="20" t="s">
        <v>20</v>
      </c>
      <c r="E1522" s="20" t="s">
        <v>755</v>
      </c>
      <c r="F1522" s="122" t="s">
        <v>761</v>
      </c>
      <c r="G1522" s="39" t="s">
        <v>253</v>
      </c>
      <c r="H1522" s="7">
        <f t="shared" si="62"/>
        <v>-5250</v>
      </c>
      <c r="I1522" s="30">
        <f t="shared" si="61"/>
        <v>1.4893617021276595</v>
      </c>
      <c r="K1522" s="23" t="s">
        <v>541</v>
      </c>
      <c r="M1522" s="2">
        <v>470</v>
      </c>
    </row>
    <row r="1523" spans="1:13" s="23" customFormat="1" ht="12.75">
      <c r="A1523" s="20"/>
      <c r="B1523" s="258">
        <v>1000</v>
      </c>
      <c r="C1523" s="20" t="s">
        <v>763</v>
      </c>
      <c r="D1523" s="20" t="s">
        <v>20</v>
      </c>
      <c r="E1523" s="20" t="s">
        <v>755</v>
      </c>
      <c r="F1523" s="122" t="s">
        <v>544</v>
      </c>
      <c r="G1523" s="39" t="s">
        <v>183</v>
      </c>
      <c r="H1523" s="7">
        <f t="shared" si="62"/>
        <v>-6250</v>
      </c>
      <c r="I1523" s="30">
        <f t="shared" si="61"/>
        <v>2.127659574468085</v>
      </c>
      <c r="K1523" s="23" t="s">
        <v>541</v>
      </c>
      <c r="M1523" s="2">
        <v>470</v>
      </c>
    </row>
    <row r="1524" spans="1:13" s="23" customFormat="1" ht="12.75">
      <c r="A1524" s="20"/>
      <c r="B1524" s="258">
        <v>4900</v>
      </c>
      <c r="C1524" s="20" t="s">
        <v>764</v>
      </c>
      <c r="D1524" s="20" t="s">
        <v>20</v>
      </c>
      <c r="E1524" s="20" t="s">
        <v>755</v>
      </c>
      <c r="F1524" s="122" t="s">
        <v>765</v>
      </c>
      <c r="G1524" s="39" t="s">
        <v>185</v>
      </c>
      <c r="H1524" s="7">
        <f>H1523-B1524</f>
        <v>-11150</v>
      </c>
      <c r="I1524" s="30">
        <f t="shared" si="61"/>
        <v>10.425531914893616</v>
      </c>
      <c r="K1524" s="23" t="s">
        <v>541</v>
      </c>
      <c r="M1524" s="2">
        <v>470</v>
      </c>
    </row>
    <row r="1525" spans="1:13" s="89" customFormat="1" ht="12.75">
      <c r="A1525" s="19"/>
      <c r="B1525" s="257">
        <f>SUM(B1517:B1524)</f>
        <v>11150</v>
      </c>
      <c r="C1525" s="19" t="s">
        <v>755</v>
      </c>
      <c r="D1525" s="19"/>
      <c r="E1525" s="19"/>
      <c r="F1525" s="121"/>
      <c r="G1525" s="26"/>
      <c r="H1525" s="87">
        <v>0</v>
      </c>
      <c r="I1525" s="88">
        <f t="shared" si="61"/>
        <v>23.72340425531915</v>
      </c>
      <c r="M1525" s="2">
        <v>470</v>
      </c>
    </row>
    <row r="1526" spans="1:13" s="23" customFormat="1" ht="12.75">
      <c r="A1526" s="20"/>
      <c r="B1526" s="38"/>
      <c r="C1526" s="20"/>
      <c r="D1526" s="20"/>
      <c r="E1526" s="20"/>
      <c r="F1526" s="120"/>
      <c r="G1526" s="39"/>
      <c r="H1526" s="7">
        <f aca="true" t="shared" si="63" ref="H1526:H1535">H1525-B1526</f>
        <v>0</v>
      </c>
      <c r="I1526" s="30">
        <f t="shared" si="61"/>
        <v>0</v>
      </c>
      <c r="M1526" s="2">
        <v>470</v>
      </c>
    </row>
    <row r="1527" spans="1:13" s="23" customFormat="1" ht="12.75">
      <c r="A1527" s="20"/>
      <c r="B1527" s="38"/>
      <c r="C1527" s="20"/>
      <c r="D1527" s="20"/>
      <c r="E1527" s="20"/>
      <c r="F1527" s="120"/>
      <c r="G1527" s="39"/>
      <c r="H1527" s="7">
        <f t="shared" si="63"/>
        <v>0</v>
      </c>
      <c r="I1527" s="30">
        <f t="shared" si="61"/>
        <v>0</v>
      </c>
      <c r="M1527" s="2">
        <v>470</v>
      </c>
    </row>
    <row r="1528" spans="1:13" ht="12.75">
      <c r="A1528" s="20"/>
      <c r="B1528" s="232">
        <v>125000</v>
      </c>
      <c r="C1528" s="20" t="s">
        <v>766</v>
      </c>
      <c r="D1528" s="20" t="s">
        <v>20</v>
      </c>
      <c r="E1528" s="20" t="s">
        <v>767</v>
      </c>
      <c r="F1528" s="122" t="s">
        <v>768</v>
      </c>
      <c r="G1528" s="39" t="s">
        <v>769</v>
      </c>
      <c r="H1528" s="7">
        <f t="shared" si="63"/>
        <v>-125000</v>
      </c>
      <c r="I1528" s="30">
        <f t="shared" si="61"/>
        <v>265.9574468085106</v>
      </c>
      <c r="J1528" s="23"/>
      <c r="K1528" s="23" t="s">
        <v>541</v>
      </c>
      <c r="L1528" s="23"/>
      <c r="M1528" s="2">
        <v>470</v>
      </c>
    </row>
    <row r="1529" spans="1:13" ht="12.75">
      <c r="A1529" s="20"/>
      <c r="B1529" s="232">
        <v>125000</v>
      </c>
      <c r="C1529" s="20" t="s">
        <v>766</v>
      </c>
      <c r="D1529" s="20" t="s">
        <v>20</v>
      </c>
      <c r="E1529" s="20" t="s">
        <v>767</v>
      </c>
      <c r="F1529" s="122" t="s">
        <v>723</v>
      </c>
      <c r="G1529" s="39" t="s">
        <v>769</v>
      </c>
      <c r="H1529" s="7">
        <f t="shared" si="63"/>
        <v>-250000</v>
      </c>
      <c r="I1529" s="30">
        <f t="shared" si="61"/>
        <v>265.9574468085106</v>
      </c>
      <c r="J1529" s="23"/>
      <c r="K1529" s="23" t="s">
        <v>541</v>
      </c>
      <c r="L1529" s="23"/>
      <c r="M1529" s="2">
        <v>470</v>
      </c>
    </row>
    <row r="1530" spans="1:13" ht="12.75">
      <c r="A1530" s="20"/>
      <c r="B1530" s="232">
        <v>125000</v>
      </c>
      <c r="C1530" s="20" t="s">
        <v>766</v>
      </c>
      <c r="D1530" s="20" t="s">
        <v>20</v>
      </c>
      <c r="E1530" s="20" t="s">
        <v>767</v>
      </c>
      <c r="F1530" s="122" t="s">
        <v>761</v>
      </c>
      <c r="G1530" s="39" t="s">
        <v>769</v>
      </c>
      <c r="H1530" s="7">
        <f t="shared" si="63"/>
        <v>-375000</v>
      </c>
      <c r="I1530" s="30">
        <f t="shared" si="61"/>
        <v>265.9574468085106</v>
      </c>
      <c r="J1530" s="23"/>
      <c r="K1530" s="23" t="s">
        <v>541</v>
      </c>
      <c r="L1530" s="23"/>
      <c r="M1530" s="2">
        <v>470</v>
      </c>
    </row>
    <row r="1531" spans="1:13" ht="12.75">
      <c r="A1531" s="20"/>
      <c r="B1531" s="232">
        <v>125000</v>
      </c>
      <c r="C1531" s="20" t="s">
        <v>766</v>
      </c>
      <c r="D1531" s="20" t="s">
        <v>20</v>
      </c>
      <c r="E1531" s="20" t="s">
        <v>767</v>
      </c>
      <c r="F1531" s="122" t="s">
        <v>724</v>
      </c>
      <c r="G1531" s="39" t="s">
        <v>769</v>
      </c>
      <c r="H1531" s="7">
        <f t="shared" si="63"/>
        <v>-500000</v>
      </c>
      <c r="I1531" s="30">
        <f t="shared" si="61"/>
        <v>265.9574468085106</v>
      </c>
      <c r="J1531" s="23"/>
      <c r="K1531" s="23" t="s">
        <v>541</v>
      </c>
      <c r="L1531" s="23"/>
      <c r="M1531" s="2">
        <v>470</v>
      </c>
    </row>
    <row r="1532" spans="1:13" ht="12.75">
      <c r="A1532" s="20"/>
      <c r="B1532" s="232">
        <v>125000</v>
      </c>
      <c r="C1532" s="20" t="s">
        <v>766</v>
      </c>
      <c r="D1532" s="20" t="s">
        <v>20</v>
      </c>
      <c r="E1532" s="20" t="s">
        <v>770</v>
      </c>
      <c r="F1532" s="122" t="s">
        <v>751</v>
      </c>
      <c r="G1532" s="39" t="s">
        <v>769</v>
      </c>
      <c r="H1532" s="7">
        <f t="shared" si="63"/>
        <v>-625000</v>
      </c>
      <c r="I1532" s="30">
        <f t="shared" si="61"/>
        <v>265.9574468085106</v>
      </c>
      <c r="J1532" s="23"/>
      <c r="K1532" s="23" t="s">
        <v>541</v>
      </c>
      <c r="L1532" s="23"/>
      <c r="M1532" s="2">
        <v>470</v>
      </c>
    </row>
    <row r="1533" spans="1:13" s="23" customFormat="1" ht="12.75">
      <c r="A1533" s="20"/>
      <c r="B1533" s="232">
        <v>50000</v>
      </c>
      <c r="C1533" s="67" t="s">
        <v>766</v>
      </c>
      <c r="D1533" s="67" t="s">
        <v>20</v>
      </c>
      <c r="E1533" s="67" t="s">
        <v>771</v>
      </c>
      <c r="F1533" s="129" t="s">
        <v>772</v>
      </c>
      <c r="G1533" s="130" t="s">
        <v>36</v>
      </c>
      <c r="H1533" s="7">
        <f t="shared" si="63"/>
        <v>-675000</v>
      </c>
      <c r="I1533" s="30">
        <f t="shared" si="61"/>
        <v>106.38297872340425</v>
      </c>
      <c r="K1533" s="23" t="s">
        <v>673</v>
      </c>
      <c r="M1533" s="2">
        <v>470</v>
      </c>
    </row>
    <row r="1534" spans="1:13" s="23" customFormat="1" ht="12.75">
      <c r="A1534" s="1"/>
      <c r="B1534" s="228">
        <v>50000</v>
      </c>
      <c r="C1534" s="1" t="s">
        <v>766</v>
      </c>
      <c r="D1534" s="1" t="s">
        <v>675</v>
      </c>
      <c r="E1534" s="1" t="s">
        <v>773</v>
      </c>
      <c r="F1534" s="127" t="s">
        <v>774</v>
      </c>
      <c r="G1534" s="35" t="s">
        <v>38</v>
      </c>
      <c r="H1534" s="7">
        <f t="shared" si="63"/>
        <v>-725000</v>
      </c>
      <c r="I1534" s="30">
        <f t="shared" si="61"/>
        <v>106.38297872340425</v>
      </c>
      <c r="J1534"/>
      <c r="K1534" t="s">
        <v>677</v>
      </c>
      <c r="L1534"/>
      <c r="M1534" s="2">
        <v>470</v>
      </c>
    </row>
    <row r="1535" spans="1:13" s="23" customFormat="1" ht="12.75">
      <c r="A1535" s="1"/>
      <c r="B1535" s="228">
        <v>40000</v>
      </c>
      <c r="C1535" s="1" t="s">
        <v>766</v>
      </c>
      <c r="D1535" s="1" t="s">
        <v>675</v>
      </c>
      <c r="E1535" s="1" t="s">
        <v>773</v>
      </c>
      <c r="F1535" s="127" t="s">
        <v>775</v>
      </c>
      <c r="G1535" s="35" t="s">
        <v>244</v>
      </c>
      <c r="H1535" s="7">
        <f t="shared" si="63"/>
        <v>-765000</v>
      </c>
      <c r="I1535" s="30">
        <f t="shared" si="61"/>
        <v>85.1063829787234</v>
      </c>
      <c r="J1535"/>
      <c r="K1535" t="s">
        <v>677</v>
      </c>
      <c r="L1535"/>
      <c r="M1535" s="2">
        <v>470</v>
      </c>
    </row>
    <row r="1536" spans="1:13" s="89" customFormat="1" ht="12.75">
      <c r="A1536" s="19"/>
      <c r="B1536" s="238">
        <f>SUM(B1528:B1535)</f>
        <v>765000</v>
      </c>
      <c r="C1536" s="19" t="s">
        <v>766</v>
      </c>
      <c r="D1536" s="19"/>
      <c r="E1536" s="19"/>
      <c r="F1536" s="128"/>
      <c r="G1536" s="26"/>
      <c r="H1536" s="87">
        <v>0</v>
      </c>
      <c r="I1536" s="88">
        <f t="shared" si="61"/>
        <v>1627.659574468085</v>
      </c>
      <c r="M1536" s="2">
        <v>470</v>
      </c>
    </row>
    <row r="1537" spans="2:13" ht="12.75">
      <c r="B1537" s="95"/>
      <c r="F1537" s="94"/>
      <c r="H1537" s="7">
        <f>H1536-B1537</f>
        <v>0</v>
      </c>
      <c r="I1537" s="30">
        <f t="shared" si="61"/>
        <v>0</v>
      </c>
      <c r="M1537" s="2">
        <v>470</v>
      </c>
    </row>
    <row r="1538" spans="2:13" ht="12.75">
      <c r="B1538" s="95"/>
      <c r="F1538" s="94"/>
      <c r="I1538" s="30">
        <f aca="true" t="shared" si="64" ref="I1538:I1572">+B1538/M1538</f>
        <v>0</v>
      </c>
      <c r="M1538" s="2">
        <v>470</v>
      </c>
    </row>
    <row r="1539" spans="1:13" s="89" customFormat="1" ht="12.75">
      <c r="A1539" s="20"/>
      <c r="B1539" s="272">
        <v>140000</v>
      </c>
      <c r="C1539" s="114" t="s">
        <v>776</v>
      </c>
      <c r="D1539" s="1" t="s">
        <v>20</v>
      </c>
      <c r="E1539" s="20" t="s">
        <v>777</v>
      </c>
      <c r="F1539" s="116" t="s">
        <v>523</v>
      </c>
      <c r="G1539" s="39" t="s">
        <v>253</v>
      </c>
      <c r="H1539" s="38">
        <f aca="true" t="shared" si="65" ref="H1539:H1548">H1538-B1539</f>
        <v>-140000</v>
      </c>
      <c r="I1539" s="30">
        <f t="shared" si="64"/>
        <v>297.8723404255319</v>
      </c>
      <c r="J1539"/>
      <c r="K1539"/>
      <c r="L1539"/>
      <c r="M1539" s="2">
        <v>470</v>
      </c>
    </row>
    <row r="1540" spans="1:13" s="89" customFormat="1" ht="12.75">
      <c r="A1540" s="20"/>
      <c r="B1540" s="272">
        <v>18130</v>
      </c>
      <c r="C1540" s="114" t="s">
        <v>776</v>
      </c>
      <c r="D1540" s="1" t="s">
        <v>20</v>
      </c>
      <c r="E1540" s="20" t="s">
        <v>524</v>
      </c>
      <c r="F1540" s="116"/>
      <c r="G1540" s="39" t="s">
        <v>253</v>
      </c>
      <c r="H1540" s="38">
        <f t="shared" si="65"/>
        <v>-158130</v>
      </c>
      <c r="I1540" s="30">
        <f t="shared" si="64"/>
        <v>38.57446808510638</v>
      </c>
      <c r="J1540"/>
      <c r="K1540"/>
      <c r="L1540"/>
      <c r="M1540" s="2">
        <v>470</v>
      </c>
    </row>
    <row r="1541" spans="1:13" ht="12.75">
      <c r="A1541" s="20"/>
      <c r="B1541" s="272">
        <v>160000</v>
      </c>
      <c r="C1541" s="42" t="s">
        <v>778</v>
      </c>
      <c r="D1541" s="1" t="s">
        <v>20</v>
      </c>
      <c r="E1541" s="20"/>
      <c r="F1541" s="116" t="s">
        <v>523</v>
      </c>
      <c r="G1541" s="39" t="s">
        <v>253</v>
      </c>
      <c r="H1541" s="38">
        <f t="shared" si="65"/>
        <v>-318130</v>
      </c>
      <c r="I1541" s="30">
        <f t="shared" si="64"/>
        <v>340.4255319148936</v>
      </c>
      <c r="M1541" s="2">
        <v>470</v>
      </c>
    </row>
    <row r="1542" spans="1:13" ht="12.75">
      <c r="A1542" s="20"/>
      <c r="B1542" s="272">
        <v>20720</v>
      </c>
      <c r="C1542" s="42" t="s">
        <v>778</v>
      </c>
      <c r="D1542" s="1" t="s">
        <v>20</v>
      </c>
      <c r="E1542" s="20" t="s">
        <v>524</v>
      </c>
      <c r="F1542" s="116"/>
      <c r="G1542" s="39" t="s">
        <v>253</v>
      </c>
      <c r="H1542" s="38">
        <f t="shared" si="65"/>
        <v>-338850</v>
      </c>
      <c r="I1542" s="30">
        <f t="shared" si="64"/>
        <v>44.08510638297872</v>
      </c>
      <c r="M1542" s="2">
        <v>470</v>
      </c>
    </row>
    <row r="1543" spans="1:13" ht="12.75">
      <c r="A1543" s="20"/>
      <c r="B1543" s="272">
        <v>40000</v>
      </c>
      <c r="C1543" s="42" t="s">
        <v>778</v>
      </c>
      <c r="D1543" s="1" t="s">
        <v>20</v>
      </c>
      <c r="E1543" s="20" t="s">
        <v>777</v>
      </c>
      <c r="F1543" s="116"/>
      <c r="G1543" s="39" t="s">
        <v>253</v>
      </c>
      <c r="H1543" s="38">
        <f t="shared" si="65"/>
        <v>-378850</v>
      </c>
      <c r="I1543" s="30">
        <f t="shared" si="64"/>
        <v>85.1063829787234</v>
      </c>
      <c r="M1543" s="2">
        <v>470</v>
      </c>
    </row>
    <row r="1544" spans="1:13" s="89" customFormat="1" ht="12.75">
      <c r="A1544" s="20"/>
      <c r="B1544" s="272">
        <v>160000</v>
      </c>
      <c r="C1544" s="142" t="s">
        <v>779</v>
      </c>
      <c r="D1544" s="1" t="s">
        <v>20</v>
      </c>
      <c r="E1544" s="20"/>
      <c r="F1544" s="116"/>
      <c r="G1544" s="39" t="s">
        <v>253</v>
      </c>
      <c r="H1544" s="38">
        <f t="shared" si="65"/>
        <v>-538850</v>
      </c>
      <c r="I1544" s="30">
        <f t="shared" si="64"/>
        <v>340.4255319148936</v>
      </c>
      <c r="J1544"/>
      <c r="K1544"/>
      <c r="L1544"/>
      <c r="M1544" s="2">
        <v>470</v>
      </c>
    </row>
    <row r="1545" spans="1:13" s="89" customFormat="1" ht="12.75">
      <c r="A1545" s="20"/>
      <c r="B1545" s="272">
        <v>20720</v>
      </c>
      <c r="C1545" s="142" t="s">
        <v>779</v>
      </c>
      <c r="D1545" s="1" t="s">
        <v>20</v>
      </c>
      <c r="E1545" s="20" t="s">
        <v>524</v>
      </c>
      <c r="F1545" s="116"/>
      <c r="G1545" s="39" t="s">
        <v>253</v>
      </c>
      <c r="H1545" s="38">
        <f t="shared" si="65"/>
        <v>-559570</v>
      </c>
      <c r="I1545" s="30">
        <f t="shared" si="64"/>
        <v>44.08510638297872</v>
      </c>
      <c r="J1545"/>
      <c r="K1545"/>
      <c r="L1545"/>
      <c r="M1545" s="2">
        <v>470</v>
      </c>
    </row>
    <row r="1546" spans="1:13" ht="12.75">
      <c r="A1546" s="20"/>
      <c r="B1546" s="272">
        <v>40000</v>
      </c>
      <c r="C1546" s="142" t="s">
        <v>779</v>
      </c>
      <c r="D1546" s="1" t="s">
        <v>20</v>
      </c>
      <c r="E1546" s="20" t="s">
        <v>777</v>
      </c>
      <c r="F1546" s="116"/>
      <c r="G1546" s="39" t="s">
        <v>253</v>
      </c>
      <c r="H1546" s="38">
        <f>H1545-B1546</f>
        <v>-599570</v>
      </c>
      <c r="I1546" s="30">
        <f>+B1546/M1546</f>
        <v>85.1063829787234</v>
      </c>
      <c r="M1546" s="2">
        <v>470</v>
      </c>
    </row>
    <row r="1547" spans="1:13" s="89" customFormat="1" ht="12.75">
      <c r="A1547" s="20"/>
      <c r="B1547" s="273">
        <v>130000</v>
      </c>
      <c r="C1547" s="42" t="s">
        <v>605</v>
      </c>
      <c r="D1547" s="1" t="s">
        <v>20</v>
      </c>
      <c r="E1547" s="20"/>
      <c r="F1547" s="116"/>
      <c r="G1547" s="39" t="s">
        <v>253</v>
      </c>
      <c r="H1547" s="38">
        <f>H1546-B1547</f>
        <v>-729570</v>
      </c>
      <c r="I1547" s="30">
        <f t="shared" si="64"/>
        <v>276.59574468085106</v>
      </c>
      <c r="J1547"/>
      <c r="K1547"/>
      <c r="L1547"/>
      <c r="M1547" s="2">
        <v>470</v>
      </c>
    </row>
    <row r="1548" spans="1:13" s="89" customFormat="1" ht="12.75">
      <c r="A1548" s="20"/>
      <c r="B1548" s="273">
        <v>100000</v>
      </c>
      <c r="C1548" s="42" t="s">
        <v>653</v>
      </c>
      <c r="D1548" s="1" t="s">
        <v>20</v>
      </c>
      <c r="E1548" s="20" t="s">
        <v>777</v>
      </c>
      <c r="F1548" s="116"/>
      <c r="G1548" s="39" t="s">
        <v>253</v>
      </c>
      <c r="H1548" s="38">
        <f t="shared" si="65"/>
        <v>-829570</v>
      </c>
      <c r="I1548" s="30">
        <f t="shared" si="64"/>
        <v>212.7659574468085</v>
      </c>
      <c r="J1548"/>
      <c r="K1548"/>
      <c r="L1548"/>
      <c r="M1548" s="2">
        <v>470</v>
      </c>
    </row>
    <row r="1549" spans="1:13" ht="12.75">
      <c r="A1549" s="19"/>
      <c r="B1549" s="266">
        <f>SUM(B1539:B1548)</f>
        <v>829570</v>
      </c>
      <c r="C1549" s="19" t="s">
        <v>780</v>
      </c>
      <c r="D1549" s="19"/>
      <c r="E1549" s="19"/>
      <c r="F1549" s="121"/>
      <c r="G1549" s="26"/>
      <c r="H1549" s="87">
        <v>0</v>
      </c>
      <c r="I1549" s="88">
        <f>+B1549/M1549</f>
        <v>1765.0425531914893</v>
      </c>
      <c r="J1549" s="89"/>
      <c r="K1549" s="89"/>
      <c r="L1549" s="89"/>
      <c r="M1549" s="2">
        <v>470</v>
      </c>
    </row>
    <row r="1550" spans="6:13" ht="12.75">
      <c r="F1550" s="94"/>
      <c r="I1550" s="30">
        <f t="shared" si="64"/>
        <v>0</v>
      </c>
      <c r="M1550" s="2">
        <v>470</v>
      </c>
    </row>
    <row r="1551" spans="6:13" ht="12.75">
      <c r="F1551" s="94"/>
      <c r="I1551" s="30">
        <f t="shared" si="64"/>
        <v>0</v>
      </c>
      <c r="M1551" s="2">
        <v>470</v>
      </c>
    </row>
    <row r="1552" spans="6:13" ht="12.75">
      <c r="F1552" s="94"/>
      <c r="I1552" s="30">
        <f t="shared" si="64"/>
        <v>0</v>
      </c>
      <c r="M1552" s="2">
        <v>470</v>
      </c>
    </row>
    <row r="1553" spans="6:13" ht="12.75">
      <c r="F1553" s="94"/>
      <c r="I1553" s="30">
        <f t="shared" si="64"/>
        <v>0</v>
      </c>
      <c r="M1553" s="2">
        <v>470</v>
      </c>
    </row>
    <row r="1554" spans="1:13" ht="13.5" thickBot="1">
      <c r="A1554" s="69"/>
      <c r="B1554" s="70">
        <f>+B1621+B1715+B1719+B1755+B1781+B1790</f>
        <v>1144175</v>
      </c>
      <c r="C1554" s="72"/>
      <c r="D1554" s="124" t="s">
        <v>21</v>
      </c>
      <c r="E1554" s="69"/>
      <c r="F1554" s="144"/>
      <c r="G1554" s="74"/>
      <c r="H1554" s="75">
        <f>'[1]March'!H2536-B1554</f>
        <v>-1144175</v>
      </c>
      <c r="I1554" s="76">
        <f t="shared" si="64"/>
        <v>2434.4148936170213</v>
      </c>
      <c r="J1554" s="77"/>
      <c r="K1554" s="77"/>
      <c r="L1554" s="77"/>
      <c r="M1554" s="2">
        <v>470</v>
      </c>
    </row>
    <row r="1555" spans="2:13" ht="12.75">
      <c r="B1555" s="41"/>
      <c r="C1555" s="42"/>
      <c r="D1555" s="20"/>
      <c r="E1555" s="42"/>
      <c r="G1555" s="40"/>
      <c r="H1555" s="7">
        <v>0</v>
      </c>
      <c r="I1555" s="30">
        <f t="shared" si="64"/>
        <v>0</v>
      </c>
      <c r="M1555" s="2">
        <v>470</v>
      </c>
    </row>
    <row r="1556" spans="2:13" ht="12.75">
      <c r="B1556" s="43"/>
      <c r="C1556" s="20"/>
      <c r="D1556" s="20"/>
      <c r="E1556" s="44"/>
      <c r="G1556" s="45"/>
      <c r="H1556" s="7">
        <f aca="true" t="shared" si="66" ref="H1556:H1619">H1555-B1556</f>
        <v>0</v>
      </c>
      <c r="I1556" s="30">
        <f t="shared" si="64"/>
        <v>0</v>
      </c>
      <c r="M1556" s="2">
        <v>470</v>
      </c>
    </row>
    <row r="1557" spans="2:13" ht="12.75">
      <c r="B1557" s="258">
        <v>5000</v>
      </c>
      <c r="C1557" s="1" t="s">
        <v>0</v>
      </c>
      <c r="D1557" s="20" t="s">
        <v>550</v>
      </c>
      <c r="E1557" s="1" t="s">
        <v>781</v>
      </c>
      <c r="F1557" s="35" t="s">
        <v>782</v>
      </c>
      <c r="G1557" s="40" t="s">
        <v>36</v>
      </c>
      <c r="H1557" s="7">
        <f t="shared" si="66"/>
        <v>-5000</v>
      </c>
      <c r="I1557" s="30">
        <f t="shared" si="64"/>
        <v>10.638297872340425</v>
      </c>
      <c r="K1557" t="s">
        <v>0</v>
      </c>
      <c r="M1557" s="2">
        <v>470</v>
      </c>
    </row>
    <row r="1558" spans="1:13" s="23" customFormat="1" ht="12.75">
      <c r="A1558" s="1"/>
      <c r="B1558" s="255">
        <v>5000</v>
      </c>
      <c r="C1558" s="1" t="s">
        <v>0</v>
      </c>
      <c r="D1558" s="20" t="s">
        <v>550</v>
      </c>
      <c r="E1558" s="1" t="s">
        <v>781</v>
      </c>
      <c r="F1558" s="35" t="s">
        <v>783</v>
      </c>
      <c r="G1558" s="35" t="s">
        <v>38</v>
      </c>
      <c r="H1558" s="7">
        <f t="shared" si="66"/>
        <v>-10000</v>
      </c>
      <c r="I1558" s="30">
        <f t="shared" si="64"/>
        <v>10.638297872340425</v>
      </c>
      <c r="J1558"/>
      <c r="K1558" t="s">
        <v>0</v>
      </c>
      <c r="L1558"/>
      <c r="M1558" s="2">
        <v>470</v>
      </c>
    </row>
    <row r="1559" spans="2:13" ht="12.75">
      <c r="B1559" s="255">
        <v>5000</v>
      </c>
      <c r="C1559" s="1" t="s">
        <v>0</v>
      </c>
      <c r="D1559" s="20" t="s">
        <v>550</v>
      </c>
      <c r="E1559" s="1" t="s">
        <v>781</v>
      </c>
      <c r="F1559" s="35" t="s">
        <v>784</v>
      </c>
      <c r="G1559" s="35" t="s">
        <v>44</v>
      </c>
      <c r="H1559" s="7">
        <f t="shared" si="66"/>
        <v>-15000</v>
      </c>
      <c r="I1559" s="30">
        <f t="shared" si="64"/>
        <v>10.638297872340425</v>
      </c>
      <c r="K1559" t="s">
        <v>0</v>
      </c>
      <c r="M1559" s="2">
        <v>470</v>
      </c>
    </row>
    <row r="1560" spans="2:13" ht="12.75">
      <c r="B1560" s="255">
        <v>2500</v>
      </c>
      <c r="C1560" s="1" t="s">
        <v>0</v>
      </c>
      <c r="D1560" s="20" t="s">
        <v>550</v>
      </c>
      <c r="E1560" s="1" t="s">
        <v>781</v>
      </c>
      <c r="F1560" s="35" t="s">
        <v>785</v>
      </c>
      <c r="G1560" s="35" t="s">
        <v>56</v>
      </c>
      <c r="H1560" s="7">
        <f t="shared" si="66"/>
        <v>-17500</v>
      </c>
      <c r="I1560" s="30">
        <f>+B1560/M1560</f>
        <v>5.319148936170213</v>
      </c>
      <c r="K1560" t="s">
        <v>0</v>
      </c>
      <c r="M1560" s="2">
        <v>470</v>
      </c>
    </row>
    <row r="1561" spans="2:13" ht="12.75">
      <c r="B1561" s="255">
        <v>2500</v>
      </c>
      <c r="C1561" s="1" t="s">
        <v>0</v>
      </c>
      <c r="D1561" s="1" t="s">
        <v>550</v>
      </c>
      <c r="E1561" s="1" t="s">
        <v>781</v>
      </c>
      <c r="F1561" s="35" t="s">
        <v>786</v>
      </c>
      <c r="G1561" s="35" t="s">
        <v>78</v>
      </c>
      <c r="H1561" s="7">
        <f t="shared" si="66"/>
        <v>-20000</v>
      </c>
      <c r="I1561" s="30">
        <f t="shared" si="64"/>
        <v>5.319148936170213</v>
      </c>
      <c r="K1561" t="s">
        <v>0</v>
      </c>
      <c r="M1561" s="2">
        <v>470</v>
      </c>
    </row>
    <row r="1562" spans="2:14" ht="12.75">
      <c r="B1562" s="255">
        <v>2500</v>
      </c>
      <c r="C1562" s="1" t="s">
        <v>0</v>
      </c>
      <c r="D1562" s="1" t="s">
        <v>550</v>
      </c>
      <c r="E1562" s="1" t="s">
        <v>781</v>
      </c>
      <c r="F1562" s="35" t="s">
        <v>787</v>
      </c>
      <c r="G1562" s="35" t="s">
        <v>157</v>
      </c>
      <c r="H1562" s="7">
        <f t="shared" si="66"/>
        <v>-22500</v>
      </c>
      <c r="I1562" s="30">
        <f>+B1562/M1562</f>
        <v>5.319148936170213</v>
      </c>
      <c r="K1562" t="s">
        <v>0</v>
      </c>
      <c r="M1562" s="2">
        <v>470</v>
      </c>
      <c r="N1562" s="48"/>
    </row>
    <row r="1563" spans="2:13" ht="12.75">
      <c r="B1563" s="255">
        <v>2500</v>
      </c>
      <c r="C1563" s="1" t="s">
        <v>0</v>
      </c>
      <c r="D1563" s="1" t="s">
        <v>550</v>
      </c>
      <c r="E1563" s="1" t="s">
        <v>781</v>
      </c>
      <c r="F1563" s="35" t="s">
        <v>788</v>
      </c>
      <c r="G1563" s="35" t="s">
        <v>114</v>
      </c>
      <c r="H1563" s="7">
        <f t="shared" si="66"/>
        <v>-25000</v>
      </c>
      <c r="I1563" s="30">
        <f t="shared" si="64"/>
        <v>5.319148936170213</v>
      </c>
      <c r="K1563" t="s">
        <v>0</v>
      </c>
      <c r="M1563" s="2">
        <v>470</v>
      </c>
    </row>
    <row r="1564" spans="2:13" ht="12.75">
      <c r="B1564" s="255">
        <v>2500</v>
      </c>
      <c r="C1564" s="1" t="s">
        <v>0</v>
      </c>
      <c r="D1564" s="1" t="s">
        <v>550</v>
      </c>
      <c r="E1564" s="1" t="s">
        <v>781</v>
      </c>
      <c r="F1564" s="35" t="s">
        <v>789</v>
      </c>
      <c r="G1564" s="35" t="s">
        <v>253</v>
      </c>
      <c r="H1564" s="7">
        <f t="shared" si="66"/>
        <v>-27500</v>
      </c>
      <c r="I1564" s="30">
        <f t="shared" si="64"/>
        <v>5.319148936170213</v>
      </c>
      <c r="K1564" t="s">
        <v>0</v>
      </c>
      <c r="M1564" s="2">
        <v>470</v>
      </c>
    </row>
    <row r="1565" spans="2:13" ht="12.75">
      <c r="B1565" s="255">
        <v>2500</v>
      </c>
      <c r="C1565" s="1" t="s">
        <v>0</v>
      </c>
      <c r="D1565" s="1" t="s">
        <v>550</v>
      </c>
      <c r="E1565" s="1" t="s">
        <v>781</v>
      </c>
      <c r="F1565" s="35" t="s">
        <v>790</v>
      </c>
      <c r="G1565" s="35" t="s">
        <v>164</v>
      </c>
      <c r="H1565" s="7">
        <f t="shared" si="66"/>
        <v>-30000</v>
      </c>
      <c r="I1565" s="30">
        <f>+B1565/M1565</f>
        <v>5.319148936170213</v>
      </c>
      <c r="K1565" t="s">
        <v>0</v>
      </c>
      <c r="M1565" s="2">
        <v>470</v>
      </c>
    </row>
    <row r="1566" spans="2:13" ht="12.75">
      <c r="B1566" s="255">
        <v>2500</v>
      </c>
      <c r="C1566" s="1" t="s">
        <v>0</v>
      </c>
      <c r="D1566" s="1" t="s">
        <v>550</v>
      </c>
      <c r="E1566" s="1" t="s">
        <v>781</v>
      </c>
      <c r="F1566" s="35" t="s">
        <v>791</v>
      </c>
      <c r="G1566" s="35" t="s">
        <v>166</v>
      </c>
      <c r="H1566" s="7">
        <f t="shared" si="66"/>
        <v>-32500</v>
      </c>
      <c r="I1566" s="30">
        <f t="shared" si="64"/>
        <v>5.319148936170213</v>
      </c>
      <c r="K1566" t="s">
        <v>0</v>
      </c>
      <c r="M1566" s="2">
        <v>470</v>
      </c>
    </row>
    <row r="1567" spans="2:13" ht="12.75">
      <c r="B1567" s="255">
        <v>2500</v>
      </c>
      <c r="C1567" s="1" t="s">
        <v>0</v>
      </c>
      <c r="D1567" s="1" t="s">
        <v>550</v>
      </c>
      <c r="E1567" s="1" t="s">
        <v>781</v>
      </c>
      <c r="F1567" s="35" t="s">
        <v>792</v>
      </c>
      <c r="G1567" s="35" t="s">
        <v>174</v>
      </c>
      <c r="H1567" s="7">
        <f t="shared" si="66"/>
        <v>-35000</v>
      </c>
      <c r="I1567" s="30">
        <f t="shared" si="64"/>
        <v>5.319148936170213</v>
      </c>
      <c r="K1567" t="s">
        <v>0</v>
      </c>
      <c r="M1567" s="2">
        <v>470</v>
      </c>
    </row>
    <row r="1568" spans="2:13" ht="12.75">
      <c r="B1568" s="255">
        <v>5000</v>
      </c>
      <c r="C1568" s="1" t="s">
        <v>0</v>
      </c>
      <c r="D1568" s="1" t="s">
        <v>550</v>
      </c>
      <c r="E1568" s="1" t="s">
        <v>781</v>
      </c>
      <c r="F1568" s="35" t="s">
        <v>793</v>
      </c>
      <c r="G1568" s="35" t="s">
        <v>179</v>
      </c>
      <c r="H1568" s="7">
        <f t="shared" si="66"/>
        <v>-40000</v>
      </c>
      <c r="I1568" s="30">
        <f>+B1568/M1568</f>
        <v>10.638297872340425</v>
      </c>
      <c r="K1568" t="s">
        <v>0</v>
      </c>
      <c r="M1568" s="2">
        <v>470</v>
      </c>
    </row>
    <row r="1569" spans="2:13" ht="12.75">
      <c r="B1569" s="255">
        <v>2500</v>
      </c>
      <c r="C1569" s="1" t="s">
        <v>0</v>
      </c>
      <c r="D1569" s="1" t="s">
        <v>550</v>
      </c>
      <c r="E1569" s="1" t="s">
        <v>781</v>
      </c>
      <c r="F1569" s="35" t="s">
        <v>794</v>
      </c>
      <c r="G1569" s="35" t="s">
        <v>181</v>
      </c>
      <c r="H1569" s="7">
        <f t="shared" si="66"/>
        <v>-42500</v>
      </c>
      <c r="I1569" s="30">
        <f t="shared" si="64"/>
        <v>5.319148936170213</v>
      </c>
      <c r="K1569" t="s">
        <v>0</v>
      </c>
      <c r="M1569" s="2">
        <v>470</v>
      </c>
    </row>
    <row r="1570" spans="2:13" ht="12.75">
      <c r="B1570" s="255">
        <v>2500</v>
      </c>
      <c r="C1570" s="1" t="s">
        <v>0</v>
      </c>
      <c r="D1570" s="1" t="s">
        <v>550</v>
      </c>
      <c r="E1570" s="1" t="s">
        <v>781</v>
      </c>
      <c r="F1570" s="35" t="s">
        <v>795</v>
      </c>
      <c r="G1570" s="35" t="s">
        <v>341</v>
      </c>
      <c r="H1570" s="7">
        <f t="shared" si="66"/>
        <v>-45000</v>
      </c>
      <c r="I1570" s="30">
        <f t="shared" si="64"/>
        <v>5.319148936170213</v>
      </c>
      <c r="K1570" t="s">
        <v>0</v>
      </c>
      <c r="M1570" s="2">
        <v>470</v>
      </c>
    </row>
    <row r="1571" spans="2:13" ht="12.75">
      <c r="B1571" s="255">
        <v>2500</v>
      </c>
      <c r="C1571" s="1" t="s">
        <v>0</v>
      </c>
      <c r="D1571" s="1" t="s">
        <v>550</v>
      </c>
      <c r="E1571" s="1" t="s">
        <v>781</v>
      </c>
      <c r="F1571" s="35" t="s">
        <v>796</v>
      </c>
      <c r="G1571" s="35" t="s">
        <v>422</v>
      </c>
      <c r="H1571" s="7">
        <f t="shared" si="66"/>
        <v>-47500</v>
      </c>
      <c r="I1571" s="30">
        <f t="shared" si="64"/>
        <v>5.319148936170213</v>
      </c>
      <c r="K1571" t="s">
        <v>0</v>
      </c>
      <c r="M1571" s="2">
        <v>470</v>
      </c>
    </row>
    <row r="1572" spans="2:13" ht="12.75">
      <c r="B1572" s="255">
        <v>2500</v>
      </c>
      <c r="C1572" s="1" t="s">
        <v>0</v>
      </c>
      <c r="D1572" s="1" t="s">
        <v>550</v>
      </c>
      <c r="E1572" s="1" t="s">
        <v>781</v>
      </c>
      <c r="F1572" s="35" t="s">
        <v>797</v>
      </c>
      <c r="G1572" s="35" t="s">
        <v>447</v>
      </c>
      <c r="H1572" s="7">
        <f t="shared" si="66"/>
        <v>-50000</v>
      </c>
      <c r="I1572" s="30">
        <f t="shared" si="64"/>
        <v>5.319148936170213</v>
      </c>
      <c r="K1572" t="s">
        <v>0</v>
      </c>
      <c r="M1572" s="2">
        <v>470</v>
      </c>
    </row>
    <row r="1573" spans="2:13" ht="12.75">
      <c r="B1573" s="255">
        <v>7500</v>
      </c>
      <c r="C1573" s="1" t="s">
        <v>0</v>
      </c>
      <c r="D1573" s="1" t="s">
        <v>550</v>
      </c>
      <c r="E1573" s="1" t="s">
        <v>781</v>
      </c>
      <c r="F1573" s="35" t="s">
        <v>798</v>
      </c>
      <c r="G1573" s="35" t="s">
        <v>449</v>
      </c>
      <c r="H1573" s="7">
        <f t="shared" si="66"/>
        <v>-57500</v>
      </c>
      <c r="I1573" s="30">
        <f aca="true" t="shared" si="67" ref="I1573:I1636">+B1573/M1573</f>
        <v>15.957446808510639</v>
      </c>
      <c r="K1573" t="s">
        <v>0</v>
      </c>
      <c r="M1573" s="2">
        <v>470</v>
      </c>
    </row>
    <row r="1574" spans="2:13" ht="12.75">
      <c r="B1574" s="255">
        <v>2500</v>
      </c>
      <c r="C1574" s="1" t="s">
        <v>0</v>
      </c>
      <c r="D1574" s="1" t="s">
        <v>550</v>
      </c>
      <c r="E1574" s="1" t="s">
        <v>781</v>
      </c>
      <c r="F1574" s="35" t="s">
        <v>799</v>
      </c>
      <c r="G1574" s="35" t="s">
        <v>462</v>
      </c>
      <c r="H1574" s="7">
        <f t="shared" si="66"/>
        <v>-60000</v>
      </c>
      <c r="I1574" s="30">
        <f t="shared" si="67"/>
        <v>5.319148936170213</v>
      </c>
      <c r="K1574" t="s">
        <v>0</v>
      </c>
      <c r="M1574" s="2">
        <v>470</v>
      </c>
    </row>
    <row r="1575" spans="2:13" ht="12.75">
      <c r="B1575" s="255">
        <v>2500</v>
      </c>
      <c r="C1575" s="1" t="s">
        <v>0</v>
      </c>
      <c r="D1575" s="1" t="s">
        <v>550</v>
      </c>
      <c r="E1575" s="1" t="s">
        <v>781</v>
      </c>
      <c r="F1575" s="35" t="s">
        <v>800</v>
      </c>
      <c r="G1575" s="35" t="s">
        <v>183</v>
      </c>
      <c r="H1575" s="7">
        <f t="shared" si="66"/>
        <v>-62500</v>
      </c>
      <c r="I1575" s="30">
        <f t="shared" si="67"/>
        <v>5.319148936170213</v>
      </c>
      <c r="K1575" t="s">
        <v>0</v>
      </c>
      <c r="M1575" s="2">
        <v>470</v>
      </c>
    </row>
    <row r="1576" spans="2:13" ht="12.75">
      <c r="B1576" s="255">
        <v>5000</v>
      </c>
      <c r="C1576" s="1" t="s">
        <v>0</v>
      </c>
      <c r="D1576" s="1" t="s">
        <v>550</v>
      </c>
      <c r="E1576" s="1" t="s">
        <v>781</v>
      </c>
      <c r="F1576" s="35" t="s">
        <v>801</v>
      </c>
      <c r="G1576" s="35" t="s">
        <v>185</v>
      </c>
      <c r="H1576" s="7">
        <f t="shared" si="66"/>
        <v>-67500</v>
      </c>
      <c r="I1576" s="30">
        <f t="shared" si="67"/>
        <v>10.638297872340425</v>
      </c>
      <c r="K1576" t="s">
        <v>0</v>
      </c>
      <c r="M1576" s="2">
        <v>470</v>
      </c>
    </row>
    <row r="1577" spans="2:13" ht="12.75">
      <c r="B1577" s="255">
        <v>2500</v>
      </c>
      <c r="C1577" s="1" t="s">
        <v>0</v>
      </c>
      <c r="D1577" s="20" t="s">
        <v>550</v>
      </c>
      <c r="E1577" s="1" t="s">
        <v>802</v>
      </c>
      <c r="F1577" s="35" t="s">
        <v>803</v>
      </c>
      <c r="G1577" s="40" t="s">
        <v>36</v>
      </c>
      <c r="H1577" s="7">
        <f t="shared" si="66"/>
        <v>-70000</v>
      </c>
      <c r="I1577" s="30">
        <f t="shared" si="67"/>
        <v>5.319148936170213</v>
      </c>
      <c r="K1577" t="s">
        <v>0</v>
      </c>
      <c r="M1577" s="2">
        <v>470</v>
      </c>
    </row>
    <row r="1578" spans="2:13" ht="12.75">
      <c r="B1578" s="255">
        <v>2500</v>
      </c>
      <c r="C1578" s="1" t="s">
        <v>0</v>
      </c>
      <c r="D1578" s="20" t="s">
        <v>550</v>
      </c>
      <c r="E1578" s="1" t="s">
        <v>802</v>
      </c>
      <c r="F1578" s="35" t="s">
        <v>804</v>
      </c>
      <c r="G1578" s="35" t="s">
        <v>38</v>
      </c>
      <c r="H1578" s="7">
        <f t="shared" si="66"/>
        <v>-72500</v>
      </c>
      <c r="I1578" s="30">
        <f t="shared" si="67"/>
        <v>5.319148936170213</v>
      </c>
      <c r="K1578" t="s">
        <v>0</v>
      </c>
      <c r="M1578" s="2">
        <v>470</v>
      </c>
    </row>
    <row r="1579" spans="2:13" ht="12.75">
      <c r="B1579" s="255">
        <v>2500</v>
      </c>
      <c r="C1579" s="1" t="s">
        <v>0</v>
      </c>
      <c r="D1579" s="20" t="s">
        <v>550</v>
      </c>
      <c r="E1579" s="1" t="s">
        <v>802</v>
      </c>
      <c r="F1579" s="35" t="s">
        <v>805</v>
      </c>
      <c r="G1579" s="35" t="s">
        <v>44</v>
      </c>
      <c r="H1579" s="7">
        <f t="shared" si="66"/>
        <v>-75000</v>
      </c>
      <c r="I1579" s="30">
        <f t="shared" si="67"/>
        <v>5.319148936170213</v>
      </c>
      <c r="K1579" t="s">
        <v>0</v>
      </c>
      <c r="M1579" s="2">
        <v>470</v>
      </c>
    </row>
    <row r="1580" spans="2:13" ht="12.75">
      <c r="B1580" s="255">
        <v>2500</v>
      </c>
      <c r="C1580" s="1" t="s">
        <v>0</v>
      </c>
      <c r="D1580" s="20" t="s">
        <v>550</v>
      </c>
      <c r="E1580" s="1" t="s">
        <v>802</v>
      </c>
      <c r="F1580" s="35" t="s">
        <v>806</v>
      </c>
      <c r="G1580" s="35" t="s">
        <v>56</v>
      </c>
      <c r="H1580" s="7">
        <f t="shared" si="66"/>
        <v>-77500</v>
      </c>
      <c r="I1580" s="30">
        <f t="shared" si="67"/>
        <v>5.319148936170213</v>
      </c>
      <c r="K1580" t="s">
        <v>0</v>
      </c>
      <c r="M1580" s="2">
        <v>470</v>
      </c>
    </row>
    <row r="1581" spans="2:13" ht="12.75">
      <c r="B1581" s="255">
        <v>2500</v>
      </c>
      <c r="C1581" s="1" t="s">
        <v>0</v>
      </c>
      <c r="D1581" s="1" t="s">
        <v>550</v>
      </c>
      <c r="E1581" s="1" t="s">
        <v>802</v>
      </c>
      <c r="F1581" s="35" t="s">
        <v>807</v>
      </c>
      <c r="G1581" s="35" t="s">
        <v>78</v>
      </c>
      <c r="H1581" s="7">
        <f t="shared" si="66"/>
        <v>-80000</v>
      </c>
      <c r="I1581" s="30">
        <f t="shared" si="67"/>
        <v>5.319148936170213</v>
      </c>
      <c r="K1581" t="s">
        <v>0</v>
      </c>
      <c r="M1581" s="2">
        <v>470</v>
      </c>
    </row>
    <row r="1582" spans="2:13" ht="12.75">
      <c r="B1582" s="255">
        <v>2500</v>
      </c>
      <c r="C1582" s="1" t="s">
        <v>0</v>
      </c>
      <c r="D1582" s="1" t="s">
        <v>550</v>
      </c>
      <c r="E1582" s="1" t="s">
        <v>802</v>
      </c>
      <c r="F1582" s="35" t="s">
        <v>808</v>
      </c>
      <c r="G1582" s="35" t="s">
        <v>114</v>
      </c>
      <c r="H1582" s="7">
        <f t="shared" si="66"/>
        <v>-82500</v>
      </c>
      <c r="I1582" s="30">
        <f t="shared" si="67"/>
        <v>5.319148936170213</v>
      </c>
      <c r="K1582" t="s">
        <v>0</v>
      </c>
      <c r="M1582" s="2">
        <v>470</v>
      </c>
    </row>
    <row r="1583" spans="2:13" ht="12.75">
      <c r="B1583" s="255">
        <v>2500</v>
      </c>
      <c r="C1583" s="1" t="s">
        <v>0</v>
      </c>
      <c r="D1583" s="1" t="s">
        <v>550</v>
      </c>
      <c r="E1583" s="1" t="s">
        <v>802</v>
      </c>
      <c r="F1583" s="35" t="s">
        <v>809</v>
      </c>
      <c r="G1583" s="35" t="s">
        <v>244</v>
      </c>
      <c r="H1583" s="7">
        <f t="shared" si="66"/>
        <v>-85000</v>
      </c>
      <c r="I1583" s="30">
        <f t="shared" si="67"/>
        <v>5.319148936170213</v>
      </c>
      <c r="K1583" t="s">
        <v>0</v>
      </c>
      <c r="M1583" s="2">
        <v>470</v>
      </c>
    </row>
    <row r="1584" spans="2:13" ht="12.75">
      <c r="B1584" s="255">
        <v>2500</v>
      </c>
      <c r="C1584" s="1" t="s">
        <v>0</v>
      </c>
      <c r="D1584" s="1" t="s">
        <v>550</v>
      </c>
      <c r="E1584" s="1" t="s">
        <v>802</v>
      </c>
      <c r="F1584" s="35" t="s">
        <v>810</v>
      </c>
      <c r="G1584" s="35" t="s">
        <v>253</v>
      </c>
      <c r="H1584" s="7">
        <f t="shared" si="66"/>
        <v>-87500</v>
      </c>
      <c r="I1584" s="30">
        <f t="shared" si="67"/>
        <v>5.319148936170213</v>
      </c>
      <c r="K1584" t="s">
        <v>0</v>
      </c>
      <c r="M1584" s="2">
        <v>470</v>
      </c>
    </row>
    <row r="1585" spans="2:13" ht="12.75">
      <c r="B1585" s="255">
        <v>2500</v>
      </c>
      <c r="C1585" s="1" t="s">
        <v>0</v>
      </c>
      <c r="D1585" s="1" t="s">
        <v>550</v>
      </c>
      <c r="E1585" s="1" t="s">
        <v>802</v>
      </c>
      <c r="F1585" s="35" t="s">
        <v>811</v>
      </c>
      <c r="G1585" s="35" t="s">
        <v>164</v>
      </c>
      <c r="H1585" s="7">
        <f t="shared" si="66"/>
        <v>-90000</v>
      </c>
      <c r="I1585" s="30">
        <f t="shared" si="67"/>
        <v>5.319148936170213</v>
      </c>
      <c r="K1585" t="s">
        <v>0</v>
      </c>
      <c r="M1585" s="2">
        <v>470</v>
      </c>
    </row>
    <row r="1586" spans="2:13" ht="12.75">
      <c r="B1586" s="255">
        <v>2500</v>
      </c>
      <c r="C1586" s="1" t="s">
        <v>0</v>
      </c>
      <c r="D1586" s="1" t="s">
        <v>550</v>
      </c>
      <c r="E1586" s="1" t="s">
        <v>802</v>
      </c>
      <c r="F1586" s="35" t="s">
        <v>812</v>
      </c>
      <c r="G1586" s="35" t="s">
        <v>166</v>
      </c>
      <c r="H1586" s="7">
        <f t="shared" si="66"/>
        <v>-92500</v>
      </c>
      <c r="I1586" s="30">
        <f t="shared" si="67"/>
        <v>5.319148936170213</v>
      </c>
      <c r="K1586" t="s">
        <v>0</v>
      </c>
      <c r="M1586" s="2">
        <v>470</v>
      </c>
    </row>
    <row r="1587" spans="2:13" ht="12.75">
      <c r="B1587" s="255">
        <v>2500</v>
      </c>
      <c r="C1587" s="1" t="s">
        <v>0</v>
      </c>
      <c r="D1587" s="1" t="s">
        <v>550</v>
      </c>
      <c r="E1587" s="1" t="s">
        <v>802</v>
      </c>
      <c r="F1587" s="35" t="s">
        <v>813</v>
      </c>
      <c r="G1587" s="35" t="s">
        <v>170</v>
      </c>
      <c r="H1587" s="7">
        <f t="shared" si="66"/>
        <v>-95000</v>
      </c>
      <c r="I1587" s="30">
        <f t="shared" si="67"/>
        <v>5.319148936170213</v>
      </c>
      <c r="K1587" t="s">
        <v>0</v>
      </c>
      <c r="M1587" s="2">
        <v>470</v>
      </c>
    </row>
    <row r="1588" spans="2:13" ht="12.75">
      <c r="B1588" s="255">
        <v>2500</v>
      </c>
      <c r="C1588" s="1" t="s">
        <v>0</v>
      </c>
      <c r="D1588" s="1" t="s">
        <v>550</v>
      </c>
      <c r="E1588" s="1" t="s">
        <v>802</v>
      </c>
      <c r="F1588" s="35" t="s">
        <v>814</v>
      </c>
      <c r="G1588" s="35" t="s">
        <v>174</v>
      </c>
      <c r="H1588" s="7">
        <f t="shared" si="66"/>
        <v>-97500</v>
      </c>
      <c r="I1588" s="30">
        <f t="shared" si="67"/>
        <v>5.319148936170213</v>
      </c>
      <c r="K1588" t="s">
        <v>0</v>
      </c>
      <c r="M1588" s="2">
        <v>470</v>
      </c>
    </row>
    <row r="1589" spans="2:13" ht="12.75">
      <c r="B1589" s="255">
        <v>2500</v>
      </c>
      <c r="C1589" s="1" t="s">
        <v>0</v>
      </c>
      <c r="D1589" s="1" t="s">
        <v>550</v>
      </c>
      <c r="E1589" s="1" t="s">
        <v>802</v>
      </c>
      <c r="F1589" s="35" t="s">
        <v>815</v>
      </c>
      <c r="G1589" s="35" t="s">
        <v>179</v>
      </c>
      <c r="H1589" s="7">
        <f t="shared" si="66"/>
        <v>-100000</v>
      </c>
      <c r="I1589" s="30">
        <f t="shared" si="67"/>
        <v>5.319148936170213</v>
      </c>
      <c r="K1589" t="s">
        <v>0</v>
      </c>
      <c r="M1589" s="2">
        <v>470</v>
      </c>
    </row>
    <row r="1590" spans="2:13" ht="12.75">
      <c r="B1590" s="255">
        <v>2500</v>
      </c>
      <c r="C1590" s="1" t="s">
        <v>0</v>
      </c>
      <c r="D1590" s="1" t="s">
        <v>550</v>
      </c>
      <c r="E1590" s="1" t="s">
        <v>802</v>
      </c>
      <c r="F1590" s="35" t="s">
        <v>816</v>
      </c>
      <c r="G1590" s="35" t="s">
        <v>181</v>
      </c>
      <c r="H1590" s="7">
        <f t="shared" si="66"/>
        <v>-102500</v>
      </c>
      <c r="I1590" s="30">
        <f t="shared" si="67"/>
        <v>5.319148936170213</v>
      </c>
      <c r="K1590" t="s">
        <v>0</v>
      </c>
      <c r="M1590" s="2">
        <v>470</v>
      </c>
    </row>
    <row r="1591" spans="2:13" ht="12.75">
      <c r="B1591" s="255">
        <v>2500</v>
      </c>
      <c r="C1591" s="1" t="s">
        <v>0</v>
      </c>
      <c r="D1591" s="1" t="s">
        <v>550</v>
      </c>
      <c r="E1591" s="1" t="s">
        <v>802</v>
      </c>
      <c r="F1591" s="35" t="s">
        <v>817</v>
      </c>
      <c r="G1591" s="35" t="s">
        <v>341</v>
      </c>
      <c r="H1591" s="7">
        <f t="shared" si="66"/>
        <v>-105000</v>
      </c>
      <c r="I1591" s="30">
        <f t="shared" si="67"/>
        <v>5.319148936170213</v>
      </c>
      <c r="K1591" t="s">
        <v>0</v>
      </c>
      <c r="M1591" s="2">
        <v>470</v>
      </c>
    </row>
    <row r="1592" spans="2:13" ht="12.75">
      <c r="B1592" s="255">
        <v>2500</v>
      </c>
      <c r="C1592" s="1" t="s">
        <v>0</v>
      </c>
      <c r="D1592" s="1" t="s">
        <v>550</v>
      </c>
      <c r="E1592" s="1" t="s">
        <v>802</v>
      </c>
      <c r="F1592" s="35" t="s">
        <v>818</v>
      </c>
      <c r="G1592" s="35" t="s">
        <v>422</v>
      </c>
      <c r="H1592" s="7">
        <f t="shared" si="66"/>
        <v>-107500</v>
      </c>
      <c r="I1592" s="30">
        <f t="shared" si="67"/>
        <v>5.319148936170213</v>
      </c>
      <c r="K1592" t="s">
        <v>0</v>
      </c>
      <c r="M1592" s="2">
        <v>470</v>
      </c>
    </row>
    <row r="1593" spans="2:13" ht="12.75">
      <c r="B1593" s="255">
        <v>2500</v>
      </c>
      <c r="C1593" s="1" t="s">
        <v>0</v>
      </c>
      <c r="D1593" s="1" t="s">
        <v>550</v>
      </c>
      <c r="E1593" s="1" t="s">
        <v>802</v>
      </c>
      <c r="F1593" s="35" t="s">
        <v>819</v>
      </c>
      <c r="G1593" s="35" t="s">
        <v>447</v>
      </c>
      <c r="H1593" s="7">
        <f t="shared" si="66"/>
        <v>-110000</v>
      </c>
      <c r="I1593" s="30">
        <f t="shared" si="67"/>
        <v>5.319148936170213</v>
      </c>
      <c r="K1593" t="s">
        <v>0</v>
      </c>
      <c r="M1593" s="2">
        <v>470</v>
      </c>
    </row>
    <row r="1594" spans="2:13" ht="12.75">
      <c r="B1594" s="255">
        <v>2500</v>
      </c>
      <c r="C1594" s="1" t="s">
        <v>0</v>
      </c>
      <c r="D1594" s="1" t="s">
        <v>550</v>
      </c>
      <c r="E1594" s="1" t="s">
        <v>802</v>
      </c>
      <c r="F1594" s="35" t="s">
        <v>820</v>
      </c>
      <c r="G1594" s="35" t="s">
        <v>449</v>
      </c>
      <c r="H1594" s="7">
        <f t="shared" si="66"/>
        <v>-112500</v>
      </c>
      <c r="I1594" s="30">
        <f t="shared" si="67"/>
        <v>5.319148936170213</v>
      </c>
      <c r="K1594" t="s">
        <v>0</v>
      </c>
      <c r="M1594" s="2">
        <v>470</v>
      </c>
    </row>
    <row r="1595" spans="2:13" ht="12.75">
      <c r="B1595" s="255">
        <v>2500</v>
      </c>
      <c r="C1595" s="1" t="s">
        <v>0</v>
      </c>
      <c r="D1595" s="1" t="s">
        <v>550</v>
      </c>
      <c r="E1595" s="1" t="s">
        <v>802</v>
      </c>
      <c r="F1595" s="35" t="s">
        <v>821</v>
      </c>
      <c r="G1595" s="35" t="s">
        <v>462</v>
      </c>
      <c r="H1595" s="7">
        <f t="shared" si="66"/>
        <v>-115000</v>
      </c>
      <c r="I1595" s="30">
        <f t="shared" si="67"/>
        <v>5.319148936170213</v>
      </c>
      <c r="K1595" t="s">
        <v>0</v>
      </c>
      <c r="M1595" s="2">
        <v>470</v>
      </c>
    </row>
    <row r="1596" spans="2:13" ht="12.75">
      <c r="B1596" s="255">
        <v>2500</v>
      </c>
      <c r="C1596" s="1" t="s">
        <v>0</v>
      </c>
      <c r="D1596" s="1" t="s">
        <v>550</v>
      </c>
      <c r="E1596" s="1" t="s">
        <v>802</v>
      </c>
      <c r="F1596" s="35" t="s">
        <v>822</v>
      </c>
      <c r="G1596" s="35" t="s">
        <v>183</v>
      </c>
      <c r="H1596" s="7">
        <f t="shared" si="66"/>
        <v>-117500</v>
      </c>
      <c r="I1596" s="30">
        <f t="shared" si="67"/>
        <v>5.319148936170213</v>
      </c>
      <c r="K1596" t="s">
        <v>0</v>
      </c>
      <c r="M1596" s="2">
        <v>470</v>
      </c>
    </row>
    <row r="1597" spans="2:13" ht="12.75">
      <c r="B1597" s="255">
        <v>2500</v>
      </c>
      <c r="C1597" s="1" t="s">
        <v>0</v>
      </c>
      <c r="D1597" s="1" t="s">
        <v>550</v>
      </c>
      <c r="E1597" s="1" t="s">
        <v>802</v>
      </c>
      <c r="F1597" s="35" t="s">
        <v>823</v>
      </c>
      <c r="G1597" s="35" t="s">
        <v>185</v>
      </c>
      <c r="H1597" s="7">
        <f t="shared" si="66"/>
        <v>-120000</v>
      </c>
      <c r="I1597" s="30">
        <f t="shared" si="67"/>
        <v>5.319148936170213</v>
      </c>
      <c r="K1597" t="s">
        <v>0</v>
      </c>
      <c r="M1597" s="2">
        <v>470</v>
      </c>
    </row>
    <row r="1598" spans="2:13" ht="12.75">
      <c r="B1598" s="255">
        <v>2500</v>
      </c>
      <c r="C1598" s="1" t="s">
        <v>0</v>
      </c>
      <c r="D1598" s="20" t="s">
        <v>550</v>
      </c>
      <c r="E1598" s="47" t="s">
        <v>824</v>
      </c>
      <c r="F1598" s="35" t="s">
        <v>825</v>
      </c>
      <c r="G1598" s="40" t="s">
        <v>36</v>
      </c>
      <c r="H1598" s="7">
        <f t="shared" si="66"/>
        <v>-122500</v>
      </c>
      <c r="I1598" s="30">
        <f t="shared" si="67"/>
        <v>5.319148936170213</v>
      </c>
      <c r="J1598" s="46"/>
      <c r="K1598" t="s">
        <v>0</v>
      </c>
      <c r="L1598" s="46"/>
      <c r="M1598" s="2">
        <v>470</v>
      </c>
    </row>
    <row r="1599" spans="2:13" ht="12.75">
      <c r="B1599" s="255">
        <v>2500</v>
      </c>
      <c r="C1599" s="1" t="s">
        <v>0</v>
      </c>
      <c r="D1599" s="20" t="s">
        <v>550</v>
      </c>
      <c r="E1599" s="1" t="s">
        <v>824</v>
      </c>
      <c r="F1599" s="35" t="s">
        <v>826</v>
      </c>
      <c r="G1599" s="35" t="s">
        <v>38</v>
      </c>
      <c r="H1599" s="7">
        <f t="shared" si="66"/>
        <v>-125000</v>
      </c>
      <c r="I1599" s="30">
        <f t="shared" si="67"/>
        <v>5.319148936170213</v>
      </c>
      <c r="K1599" t="s">
        <v>0</v>
      </c>
      <c r="M1599" s="2">
        <v>470</v>
      </c>
    </row>
    <row r="1600" spans="2:13" ht="12.75">
      <c r="B1600" s="255">
        <v>2500</v>
      </c>
      <c r="C1600" s="1" t="s">
        <v>0</v>
      </c>
      <c r="D1600" s="20" t="s">
        <v>550</v>
      </c>
      <c r="E1600" s="1" t="s">
        <v>824</v>
      </c>
      <c r="F1600" s="35" t="s">
        <v>827</v>
      </c>
      <c r="G1600" s="35" t="s">
        <v>44</v>
      </c>
      <c r="H1600" s="7">
        <f t="shared" si="66"/>
        <v>-127500</v>
      </c>
      <c r="I1600" s="30">
        <f t="shared" si="67"/>
        <v>5.319148936170213</v>
      </c>
      <c r="K1600" t="s">
        <v>0</v>
      </c>
      <c r="M1600" s="2">
        <v>470</v>
      </c>
    </row>
    <row r="1601" spans="2:13" ht="12.75">
      <c r="B1601" s="255">
        <v>2500</v>
      </c>
      <c r="C1601" s="1" t="s">
        <v>0</v>
      </c>
      <c r="D1601" s="20" t="s">
        <v>550</v>
      </c>
      <c r="E1601" s="1" t="s">
        <v>824</v>
      </c>
      <c r="F1601" s="35" t="s">
        <v>828</v>
      </c>
      <c r="G1601" s="35" t="s">
        <v>56</v>
      </c>
      <c r="H1601" s="7">
        <f t="shared" si="66"/>
        <v>-130000</v>
      </c>
      <c r="I1601" s="30">
        <f t="shared" si="67"/>
        <v>5.319148936170213</v>
      </c>
      <c r="K1601" t="s">
        <v>0</v>
      </c>
      <c r="M1601" s="2">
        <v>470</v>
      </c>
    </row>
    <row r="1602" spans="2:13" ht="12.75">
      <c r="B1602" s="255">
        <v>2500</v>
      </c>
      <c r="C1602" s="1" t="s">
        <v>0</v>
      </c>
      <c r="D1602" s="1" t="s">
        <v>550</v>
      </c>
      <c r="E1602" s="1" t="s">
        <v>824</v>
      </c>
      <c r="F1602" s="35" t="s">
        <v>829</v>
      </c>
      <c r="G1602" s="35" t="s">
        <v>78</v>
      </c>
      <c r="H1602" s="7">
        <f t="shared" si="66"/>
        <v>-132500</v>
      </c>
      <c r="I1602" s="30">
        <f t="shared" si="67"/>
        <v>5.319148936170213</v>
      </c>
      <c r="K1602" t="s">
        <v>0</v>
      </c>
      <c r="M1602" s="2">
        <v>470</v>
      </c>
    </row>
    <row r="1603" spans="2:13" ht="12.75">
      <c r="B1603" s="255">
        <v>2500</v>
      </c>
      <c r="C1603" s="1" t="s">
        <v>0</v>
      </c>
      <c r="D1603" s="1" t="s">
        <v>550</v>
      </c>
      <c r="E1603" s="1" t="s">
        <v>824</v>
      </c>
      <c r="F1603" s="35" t="s">
        <v>830</v>
      </c>
      <c r="G1603" s="35" t="s">
        <v>114</v>
      </c>
      <c r="H1603" s="7">
        <f t="shared" si="66"/>
        <v>-135000</v>
      </c>
      <c r="I1603" s="30">
        <f t="shared" si="67"/>
        <v>5.319148936170213</v>
      </c>
      <c r="K1603" t="s">
        <v>0</v>
      </c>
      <c r="M1603" s="2">
        <v>470</v>
      </c>
    </row>
    <row r="1604" spans="2:13" ht="12.75">
      <c r="B1604" s="255">
        <v>2500</v>
      </c>
      <c r="C1604" s="1" t="s">
        <v>0</v>
      </c>
      <c r="D1604" s="1" t="s">
        <v>550</v>
      </c>
      <c r="E1604" s="1" t="s">
        <v>824</v>
      </c>
      <c r="F1604" s="35" t="s">
        <v>831</v>
      </c>
      <c r="G1604" s="35" t="s">
        <v>244</v>
      </c>
      <c r="H1604" s="7">
        <f t="shared" si="66"/>
        <v>-137500</v>
      </c>
      <c r="I1604" s="30">
        <f t="shared" si="67"/>
        <v>5.319148936170213</v>
      </c>
      <c r="K1604" t="s">
        <v>0</v>
      </c>
      <c r="M1604" s="2">
        <v>470</v>
      </c>
    </row>
    <row r="1605" spans="2:13" ht="12.75">
      <c r="B1605" s="255">
        <v>2500</v>
      </c>
      <c r="C1605" s="1" t="s">
        <v>0</v>
      </c>
      <c r="D1605" s="1" t="s">
        <v>550</v>
      </c>
      <c r="E1605" s="1" t="s">
        <v>824</v>
      </c>
      <c r="F1605" s="35" t="s">
        <v>832</v>
      </c>
      <c r="G1605" s="35" t="s">
        <v>253</v>
      </c>
      <c r="H1605" s="7">
        <f t="shared" si="66"/>
        <v>-140000</v>
      </c>
      <c r="I1605" s="30">
        <f t="shared" si="67"/>
        <v>5.319148936170213</v>
      </c>
      <c r="K1605" t="s">
        <v>0</v>
      </c>
      <c r="M1605" s="2">
        <v>470</v>
      </c>
    </row>
    <row r="1606" spans="1:13" s="52" customFormat="1" ht="12.75">
      <c r="A1606" s="1"/>
      <c r="B1606" s="255">
        <v>2500</v>
      </c>
      <c r="C1606" s="1" t="s">
        <v>0</v>
      </c>
      <c r="D1606" s="1" t="s">
        <v>550</v>
      </c>
      <c r="E1606" s="1" t="s">
        <v>824</v>
      </c>
      <c r="F1606" s="35" t="s">
        <v>833</v>
      </c>
      <c r="G1606" s="35" t="s">
        <v>164</v>
      </c>
      <c r="H1606" s="7">
        <f t="shared" si="66"/>
        <v>-142500</v>
      </c>
      <c r="I1606" s="30">
        <f t="shared" si="67"/>
        <v>5.319148936170213</v>
      </c>
      <c r="J1606"/>
      <c r="K1606" t="s">
        <v>0</v>
      </c>
      <c r="L1606"/>
      <c r="M1606" s="2">
        <v>470</v>
      </c>
    </row>
    <row r="1607" spans="2:13" ht="12.75">
      <c r="B1607" s="255">
        <v>2500</v>
      </c>
      <c r="C1607" s="1" t="s">
        <v>0</v>
      </c>
      <c r="D1607" s="1" t="s">
        <v>550</v>
      </c>
      <c r="E1607" s="1" t="s">
        <v>824</v>
      </c>
      <c r="F1607" s="35" t="s">
        <v>834</v>
      </c>
      <c r="G1607" s="35" t="s">
        <v>166</v>
      </c>
      <c r="H1607" s="7">
        <f t="shared" si="66"/>
        <v>-145000</v>
      </c>
      <c r="I1607" s="30">
        <f t="shared" si="67"/>
        <v>5.319148936170213</v>
      </c>
      <c r="K1607" t="s">
        <v>0</v>
      </c>
      <c r="M1607" s="2">
        <v>470</v>
      </c>
    </row>
    <row r="1608" spans="2:13" ht="12.75">
      <c r="B1608" s="255">
        <v>2500</v>
      </c>
      <c r="C1608" s="1" t="s">
        <v>0</v>
      </c>
      <c r="D1608" s="1" t="s">
        <v>550</v>
      </c>
      <c r="E1608" s="1" t="s">
        <v>824</v>
      </c>
      <c r="F1608" s="35" t="s">
        <v>835</v>
      </c>
      <c r="G1608" s="35" t="s">
        <v>174</v>
      </c>
      <c r="H1608" s="7">
        <f t="shared" si="66"/>
        <v>-147500</v>
      </c>
      <c r="I1608" s="30">
        <f t="shared" si="67"/>
        <v>5.319148936170213</v>
      </c>
      <c r="K1608" t="s">
        <v>0</v>
      </c>
      <c r="M1608" s="2">
        <v>470</v>
      </c>
    </row>
    <row r="1609" spans="2:13" ht="12.75">
      <c r="B1609" s="255">
        <v>2500</v>
      </c>
      <c r="C1609" s="1" t="s">
        <v>0</v>
      </c>
      <c r="D1609" s="1" t="s">
        <v>550</v>
      </c>
      <c r="E1609" s="1" t="s">
        <v>824</v>
      </c>
      <c r="F1609" s="35" t="s">
        <v>836</v>
      </c>
      <c r="G1609" s="35" t="s">
        <v>179</v>
      </c>
      <c r="H1609" s="7">
        <f t="shared" si="66"/>
        <v>-150000</v>
      </c>
      <c r="I1609" s="30">
        <f t="shared" si="67"/>
        <v>5.319148936170213</v>
      </c>
      <c r="K1609" t="s">
        <v>0</v>
      </c>
      <c r="M1609" s="2">
        <v>470</v>
      </c>
    </row>
    <row r="1610" spans="2:13" ht="12.75">
      <c r="B1610" s="255">
        <v>2500</v>
      </c>
      <c r="C1610" s="1" t="s">
        <v>0</v>
      </c>
      <c r="D1610" s="1" t="s">
        <v>550</v>
      </c>
      <c r="E1610" s="1" t="s">
        <v>824</v>
      </c>
      <c r="F1610" s="35" t="s">
        <v>837</v>
      </c>
      <c r="G1610" s="35" t="s">
        <v>181</v>
      </c>
      <c r="H1610" s="7">
        <f t="shared" si="66"/>
        <v>-152500</v>
      </c>
      <c r="I1610" s="30">
        <f t="shared" si="67"/>
        <v>5.319148936170213</v>
      </c>
      <c r="K1610" t="s">
        <v>0</v>
      </c>
      <c r="M1610" s="2">
        <v>470</v>
      </c>
    </row>
    <row r="1611" spans="2:13" ht="12.75">
      <c r="B1611" s="255">
        <v>2500</v>
      </c>
      <c r="C1611" s="1" t="s">
        <v>0</v>
      </c>
      <c r="D1611" s="1" t="s">
        <v>550</v>
      </c>
      <c r="E1611" s="1" t="s">
        <v>824</v>
      </c>
      <c r="F1611" s="35" t="s">
        <v>838</v>
      </c>
      <c r="G1611" s="35" t="s">
        <v>341</v>
      </c>
      <c r="H1611" s="7">
        <f t="shared" si="66"/>
        <v>-155000</v>
      </c>
      <c r="I1611" s="30">
        <f t="shared" si="67"/>
        <v>5.319148936170213</v>
      </c>
      <c r="K1611" t="s">
        <v>0</v>
      </c>
      <c r="M1611" s="2">
        <v>470</v>
      </c>
    </row>
    <row r="1612" spans="2:13" ht="12.75">
      <c r="B1612" s="255">
        <v>2500</v>
      </c>
      <c r="C1612" s="1" t="s">
        <v>0</v>
      </c>
      <c r="D1612" s="1" t="s">
        <v>550</v>
      </c>
      <c r="E1612" s="1" t="s">
        <v>824</v>
      </c>
      <c r="F1612" s="35" t="s">
        <v>839</v>
      </c>
      <c r="G1612" s="35" t="s">
        <v>422</v>
      </c>
      <c r="H1612" s="7">
        <f t="shared" si="66"/>
        <v>-157500</v>
      </c>
      <c r="I1612" s="30">
        <f t="shared" si="67"/>
        <v>5.319148936170213</v>
      </c>
      <c r="K1612" t="s">
        <v>0</v>
      </c>
      <c r="M1612" s="2">
        <v>470</v>
      </c>
    </row>
    <row r="1613" spans="2:13" ht="12.75">
      <c r="B1613" s="255">
        <v>2500</v>
      </c>
      <c r="C1613" s="1" t="s">
        <v>0</v>
      </c>
      <c r="D1613" s="1" t="s">
        <v>550</v>
      </c>
      <c r="E1613" s="1" t="s">
        <v>824</v>
      </c>
      <c r="F1613" s="35" t="s">
        <v>820</v>
      </c>
      <c r="G1613" s="35" t="s">
        <v>449</v>
      </c>
      <c r="H1613" s="7">
        <f t="shared" si="66"/>
        <v>-160000</v>
      </c>
      <c r="I1613" s="30">
        <f t="shared" si="67"/>
        <v>5.319148936170213</v>
      </c>
      <c r="K1613" t="s">
        <v>0</v>
      </c>
      <c r="M1613" s="2">
        <v>470</v>
      </c>
    </row>
    <row r="1614" spans="2:13" ht="12.75">
      <c r="B1614" s="255">
        <v>2500</v>
      </c>
      <c r="C1614" s="1" t="s">
        <v>0</v>
      </c>
      <c r="D1614" s="1" t="s">
        <v>550</v>
      </c>
      <c r="E1614" s="1" t="s">
        <v>824</v>
      </c>
      <c r="F1614" s="35" t="s">
        <v>840</v>
      </c>
      <c r="G1614" s="35" t="s">
        <v>462</v>
      </c>
      <c r="H1614" s="7">
        <f t="shared" si="66"/>
        <v>-162500</v>
      </c>
      <c r="I1614" s="30">
        <f t="shared" si="67"/>
        <v>5.319148936170213</v>
      </c>
      <c r="K1614" t="s">
        <v>0</v>
      </c>
      <c r="M1614" s="2">
        <v>470</v>
      </c>
    </row>
    <row r="1615" spans="2:13" ht="12.75">
      <c r="B1615" s="255">
        <v>2500</v>
      </c>
      <c r="C1615" s="1" t="s">
        <v>0</v>
      </c>
      <c r="D1615" s="1" t="s">
        <v>550</v>
      </c>
      <c r="E1615" s="1" t="s">
        <v>824</v>
      </c>
      <c r="F1615" s="35" t="s">
        <v>841</v>
      </c>
      <c r="G1615" s="35" t="s">
        <v>183</v>
      </c>
      <c r="H1615" s="7">
        <f t="shared" si="66"/>
        <v>-165000</v>
      </c>
      <c r="I1615" s="30">
        <f t="shared" si="67"/>
        <v>5.319148936170213</v>
      </c>
      <c r="K1615" t="s">
        <v>0</v>
      </c>
      <c r="M1615" s="2">
        <v>470</v>
      </c>
    </row>
    <row r="1616" spans="2:13" ht="12.75">
      <c r="B1616" s="255">
        <v>2500</v>
      </c>
      <c r="C1616" s="1" t="s">
        <v>0</v>
      </c>
      <c r="D1616" s="1" t="s">
        <v>550</v>
      </c>
      <c r="E1616" s="1" t="s">
        <v>824</v>
      </c>
      <c r="F1616" s="35" t="s">
        <v>842</v>
      </c>
      <c r="G1616" s="35" t="s">
        <v>185</v>
      </c>
      <c r="H1616" s="7">
        <f t="shared" si="66"/>
        <v>-167500</v>
      </c>
      <c r="I1616" s="30">
        <f t="shared" si="67"/>
        <v>5.319148936170213</v>
      </c>
      <c r="K1616" t="s">
        <v>0</v>
      </c>
      <c r="M1616" s="2">
        <v>470</v>
      </c>
    </row>
    <row r="1617" spans="2:13" ht="12.75">
      <c r="B1617" s="255">
        <v>3000</v>
      </c>
      <c r="C1617" s="1" t="s">
        <v>0</v>
      </c>
      <c r="D1617" s="20" t="s">
        <v>550</v>
      </c>
      <c r="E1617" s="1" t="s">
        <v>843</v>
      </c>
      <c r="F1617" s="35" t="s">
        <v>844</v>
      </c>
      <c r="G1617" s="35" t="s">
        <v>38</v>
      </c>
      <c r="H1617" s="7">
        <f t="shared" si="66"/>
        <v>-170500</v>
      </c>
      <c r="I1617" s="30">
        <f t="shared" si="67"/>
        <v>6.382978723404255</v>
      </c>
      <c r="K1617" t="s">
        <v>0</v>
      </c>
      <c r="M1617" s="2">
        <v>470</v>
      </c>
    </row>
    <row r="1618" spans="2:13" ht="12.75">
      <c r="B1618" s="255">
        <v>2000</v>
      </c>
      <c r="C1618" s="1" t="s">
        <v>0</v>
      </c>
      <c r="D1618" s="1" t="s">
        <v>550</v>
      </c>
      <c r="E1618" s="1" t="s">
        <v>843</v>
      </c>
      <c r="F1618" s="35" t="s">
        <v>845</v>
      </c>
      <c r="G1618" s="35" t="s">
        <v>179</v>
      </c>
      <c r="H1618" s="7">
        <f t="shared" si="66"/>
        <v>-172500</v>
      </c>
      <c r="I1618" s="30">
        <f t="shared" si="67"/>
        <v>4.25531914893617</v>
      </c>
      <c r="K1618" t="s">
        <v>0</v>
      </c>
      <c r="M1618" s="2">
        <v>470</v>
      </c>
    </row>
    <row r="1619" spans="1:13" s="89" customFormat="1" ht="12.75">
      <c r="A1619" s="1"/>
      <c r="B1619" s="255">
        <v>1000</v>
      </c>
      <c r="C1619" s="47" t="s">
        <v>0</v>
      </c>
      <c r="D1619" s="1" t="s">
        <v>550</v>
      </c>
      <c r="E1619" s="1" t="s">
        <v>665</v>
      </c>
      <c r="F1619" s="35" t="s">
        <v>846</v>
      </c>
      <c r="G1619" s="35" t="s">
        <v>447</v>
      </c>
      <c r="H1619" s="7">
        <f t="shared" si="66"/>
        <v>-173500</v>
      </c>
      <c r="I1619" s="30">
        <f t="shared" si="67"/>
        <v>2.127659574468085</v>
      </c>
      <c r="J1619"/>
      <c r="K1619" t="s">
        <v>847</v>
      </c>
      <c r="L1619"/>
      <c r="M1619" s="2">
        <v>470</v>
      </c>
    </row>
    <row r="1620" spans="1:13" s="89" customFormat="1" ht="12.75">
      <c r="A1620" s="1"/>
      <c r="B1620" s="255">
        <v>400</v>
      </c>
      <c r="C1620" s="20" t="s">
        <v>848</v>
      </c>
      <c r="D1620" s="1" t="s">
        <v>550</v>
      </c>
      <c r="E1620" s="1" t="s">
        <v>665</v>
      </c>
      <c r="F1620" s="35" t="s">
        <v>849</v>
      </c>
      <c r="G1620" s="35" t="s">
        <v>462</v>
      </c>
      <c r="H1620" s="7">
        <f>H1619-B1620</f>
        <v>-173900</v>
      </c>
      <c r="I1620" s="30">
        <f t="shared" si="67"/>
        <v>0.851063829787234</v>
      </c>
      <c r="J1620"/>
      <c r="K1620" t="s">
        <v>802</v>
      </c>
      <c r="L1620"/>
      <c r="M1620" s="2">
        <v>470</v>
      </c>
    </row>
    <row r="1621" spans="1:13" ht="12.75">
      <c r="A1621" s="19"/>
      <c r="B1621" s="257">
        <f>SUM(B1557:B1620)</f>
        <v>173900</v>
      </c>
      <c r="C1621" s="19" t="s">
        <v>0</v>
      </c>
      <c r="D1621" s="19"/>
      <c r="E1621" s="19"/>
      <c r="F1621" s="26"/>
      <c r="G1621" s="26"/>
      <c r="H1621" s="87">
        <v>0</v>
      </c>
      <c r="I1621" s="88">
        <f t="shared" si="67"/>
        <v>370</v>
      </c>
      <c r="J1621" s="89"/>
      <c r="K1621" s="89"/>
      <c r="L1621" s="89"/>
      <c r="M1621" s="2">
        <v>470</v>
      </c>
    </row>
    <row r="1622" spans="2:13" ht="12.75">
      <c r="B1622" s="255"/>
      <c r="H1622" s="7">
        <f>H1621-B1622</f>
        <v>0</v>
      </c>
      <c r="I1622" s="30">
        <f t="shared" si="67"/>
        <v>0</v>
      </c>
      <c r="M1622" s="2">
        <v>470</v>
      </c>
    </row>
    <row r="1623" spans="2:14" ht="12.75">
      <c r="B1623" s="255"/>
      <c r="D1623" s="20"/>
      <c r="H1623" s="7">
        <f>H1622-B1623</f>
        <v>0</v>
      </c>
      <c r="I1623" s="30">
        <f t="shared" si="67"/>
        <v>0</v>
      </c>
      <c r="M1623" s="2">
        <v>470</v>
      </c>
      <c r="N1623" s="48">
        <v>500</v>
      </c>
    </row>
    <row r="1624" spans="2:13" ht="12.75">
      <c r="B1624" s="258">
        <v>1100</v>
      </c>
      <c r="C1624" s="20" t="s">
        <v>732</v>
      </c>
      <c r="D1624" s="20" t="s">
        <v>550</v>
      </c>
      <c r="E1624" s="20" t="s">
        <v>733</v>
      </c>
      <c r="F1624" s="35" t="s">
        <v>850</v>
      </c>
      <c r="G1624" s="39" t="s">
        <v>36</v>
      </c>
      <c r="H1624" s="7">
        <f aca="true" t="shared" si="68" ref="H1624:H1687">H1623-B1624</f>
        <v>-1100</v>
      </c>
      <c r="I1624" s="30">
        <f t="shared" si="67"/>
        <v>2.3404255319148937</v>
      </c>
      <c r="K1624" t="s">
        <v>847</v>
      </c>
      <c r="M1624" s="2">
        <v>470</v>
      </c>
    </row>
    <row r="1625" spans="1:13" ht="12.75">
      <c r="A1625" s="20"/>
      <c r="B1625" s="258">
        <v>900</v>
      </c>
      <c r="C1625" s="20" t="s">
        <v>732</v>
      </c>
      <c r="D1625" s="20" t="s">
        <v>550</v>
      </c>
      <c r="E1625" s="20" t="s">
        <v>733</v>
      </c>
      <c r="F1625" s="35" t="s">
        <v>850</v>
      </c>
      <c r="G1625" s="39" t="s">
        <v>38</v>
      </c>
      <c r="H1625" s="7">
        <f t="shared" si="68"/>
        <v>-2000</v>
      </c>
      <c r="I1625" s="30">
        <f t="shared" si="67"/>
        <v>1.9148936170212767</v>
      </c>
      <c r="J1625" s="23"/>
      <c r="K1625" t="s">
        <v>847</v>
      </c>
      <c r="L1625" s="23"/>
      <c r="M1625" s="2">
        <v>470</v>
      </c>
    </row>
    <row r="1626" spans="2:13" ht="12.75">
      <c r="B1626" s="255">
        <v>800</v>
      </c>
      <c r="C1626" s="20" t="s">
        <v>732</v>
      </c>
      <c r="D1626" s="20" t="s">
        <v>550</v>
      </c>
      <c r="E1626" s="1" t="s">
        <v>733</v>
      </c>
      <c r="F1626" s="35" t="s">
        <v>850</v>
      </c>
      <c r="G1626" s="35" t="s">
        <v>44</v>
      </c>
      <c r="H1626" s="7">
        <f t="shared" si="68"/>
        <v>-2800</v>
      </c>
      <c r="I1626" s="30">
        <f t="shared" si="67"/>
        <v>1.702127659574468</v>
      </c>
      <c r="K1626" t="s">
        <v>847</v>
      </c>
      <c r="M1626" s="2">
        <v>470</v>
      </c>
    </row>
    <row r="1627" spans="2:13" ht="12.75">
      <c r="B1627" s="255">
        <v>700</v>
      </c>
      <c r="C1627" s="1" t="s">
        <v>732</v>
      </c>
      <c r="D1627" s="20" t="s">
        <v>550</v>
      </c>
      <c r="E1627" s="1" t="s">
        <v>733</v>
      </c>
      <c r="F1627" s="35" t="s">
        <v>850</v>
      </c>
      <c r="G1627" s="35" t="s">
        <v>56</v>
      </c>
      <c r="H1627" s="7">
        <f t="shared" si="68"/>
        <v>-3500</v>
      </c>
      <c r="I1627" s="30">
        <f t="shared" si="67"/>
        <v>1.4893617021276595</v>
      </c>
      <c r="K1627" t="s">
        <v>847</v>
      </c>
      <c r="M1627" s="2">
        <v>470</v>
      </c>
    </row>
    <row r="1628" spans="2:13" ht="12.75">
      <c r="B1628" s="255">
        <v>1500</v>
      </c>
      <c r="C1628" s="1" t="s">
        <v>732</v>
      </c>
      <c r="D1628" s="20" t="s">
        <v>550</v>
      </c>
      <c r="E1628" s="1" t="s">
        <v>733</v>
      </c>
      <c r="F1628" s="35" t="s">
        <v>850</v>
      </c>
      <c r="G1628" s="35" t="s">
        <v>78</v>
      </c>
      <c r="H1628" s="7">
        <f t="shared" si="68"/>
        <v>-5000</v>
      </c>
      <c r="I1628" s="30">
        <f t="shared" si="67"/>
        <v>3.1914893617021276</v>
      </c>
      <c r="K1628" t="s">
        <v>847</v>
      </c>
      <c r="M1628" s="2">
        <v>470</v>
      </c>
    </row>
    <row r="1629" spans="2:13" ht="12.75">
      <c r="B1629" s="258">
        <v>1000</v>
      </c>
      <c r="C1629" s="47" t="s">
        <v>732</v>
      </c>
      <c r="D1629" s="20" t="s">
        <v>550</v>
      </c>
      <c r="E1629" s="47" t="s">
        <v>733</v>
      </c>
      <c r="F1629" s="35" t="s">
        <v>850</v>
      </c>
      <c r="G1629" s="35" t="s">
        <v>157</v>
      </c>
      <c r="H1629" s="7">
        <f t="shared" si="68"/>
        <v>-6000</v>
      </c>
      <c r="I1629" s="30">
        <f t="shared" si="67"/>
        <v>2.127659574468085</v>
      </c>
      <c r="J1629" s="46"/>
      <c r="K1629" t="s">
        <v>847</v>
      </c>
      <c r="L1629" s="46"/>
      <c r="M1629" s="2">
        <v>470</v>
      </c>
    </row>
    <row r="1630" spans="2:13" ht="12.75">
      <c r="B1630" s="255">
        <v>900</v>
      </c>
      <c r="C1630" s="1" t="s">
        <v>732</v>
      </c>
      <c r="D1630" s="20" t="s">
        <v>550</v>
      </c>
      <c r="E1630" s="1" t="s">
        <v>733</v>
      </c>
      <c r="F1630" s="35" t="s">
        <v>850</v>
      </c>
      <c r="G1630" s="35" t="s">
        <v>114</v>
      </c>
      <c r="H1630" s="7">
        <f t="shared" si="68"/>
        <v>-6900</v>
      </c>
      <c r="I1630" s="30">
        <f t="shared" si="67"/>
        <v>1.9148936170212767</v>
      </c>
      <c r="K1630" t="s">
        <v>847</v>
      </c>
      <c r="M1630" s="2">
        <v>470</v>
      </c>
    </row>
    <row r="1631" spans="2:13" ht="12.75">
      <c r="B1631" s="255">
        <v>1200</v>
      </c>
      <c r="C1631" s="1" t="s">
        <v>732</v>
      </c>
      <c r="D1631" s="20" t="s">
        <v>550</v>
      </c>
      <c r="E1631" s="1" t="s">
        <v>733</v>
      </c>
      <c r="F1631" s="35" t="s">
        <v>850</v>
      </c>
      <c r="G1631" s="35" t="s">
        <v>162</v>
      </c>
      <c r="H1631" s="7">
        <f t="shared" si="68"/>
        <v>-8100</v>
      </c>
      <c r="I1631" s="30">
        <f t="shared" si="67"/>
        <v>2.5531914893617023</v>
      </c>
      <c r="K1631" t="s">
        <v>847</v>
      </c>
      <c r="M1631" s="2">
        <v>470</v>
      </c>
    </row>
    <row r="1632" spans="2:13" ht="12.75">
      <c r="B1632" s="255">
        <v>800</v>
      </c>
      <c r="C1632" s="1" t="s">
        <v>732</v>
      </c>
      <c r="D1632" s="20" t="s">
        <v>550</v>
      </c>
      <c r="E1632" s="1" t="s">
        <v>733</v>
      </c>
      <c r="F1632" s="35" t="s">
        <v>850</v>
      </c>
      <c r="G1632" s="35" t="s">
        <v>219</v>
      </c>
      <c r="H1632" s="7">
        <f t="shared" si="68"/>
        <v>-8900</v>
      </c>
      <c r="I1632" s="30">
        <f t="shared" si="67"/>
        <v>1.702127659574468</v>
      </c>
      <c r="K1632" t="s">
        <v>847</v>
      </c>
      <c r="M1632" s="2">
        <v>470</v>
      </c>
    </row>
    <row r="1633" spans="2:13" ht="12.75">
      <c r="B1633" s="255">
        <v>1000</v>
      </c>
      <c r="C1633" s="1" t="s">
        <v>732</v>
      </c>
      <c r="D1633" s="20" t="s">
        <v>550</v>
      </c>
      <c r="E1633" s="1" t="s">
        <v>733</v>
      </c>
      <c r="F1633" s="35" t="s">
        <v>850</v>
      </c>
      <c r="G1633" s="35" t="s">
        <v>244</v>
      </c>
      <c r="H1633" s="7">
        <f t="shared" si="68"/>
        <v>-9900</v>
      </c>
      <c r="I1633" s="30">
        <f t="shared" si="67"/>
        <v>2.127659574468085</v>
      </c>
      <c r="K1633" t="s">
        <v>847</v>
      </c>
      <c r="M1633" s="2">
        <v>470</v>
      </c>
    </row>
    <row r="1634" spans="2:13" ht="12.75">
      <c r="B1634" s="255">
        <v>950</v>
      </c>
      <c r="C1634" s="1" t="s">
        <v>732</v>
      </c>
      <c r="D1634" s="20" t="s">
        <v>550</v>
      </c>
      <c r="E1634" s="1" t="s">
        <v>733</v>
      </c>
      <c r="F1634" s="35" t="s">
        <v>850</v>
      </c>
      <c r="G1634" s="35" t="s">
        <v>253</v>
      </c>
      <c r="H1634" s="7">
        <f t="shared" si="68"/>
        <v>-10850</v>
      </c>
      <c r="I1634" s="30">
        <f t="shared" si="67"/>
        <v>2.021276595744681</v>
      </c>
      <c r="K1634" t="s">
        <v>847</v>
      </c>
      <c r="M1634" s="2">
        <v>470</v>
      </c>
    </row>
    <row r="1635" spans="2:13" ht="12.75">
      <c r="B1635" s="255">
        <v>1050</v>
      </c>
      <c r="C1635" s="1" t="s">
        <v>732</v>
      </c>
      <c r="D1635" s="20" t="s">
        <v>550</v>
      </c>
      <c r="E1635" s="1" t="s">
        <v>733</v>
      </c>
      <c r="F1635" s="35" t="s">
        <v>850</v>
      </c>
      <c r="G1635" s="35" t="s">
        <v>270</v>
      </c>
      <c r="H1635" s="7">
        <f t="shared" si="68"/>
        <v>-11900</v>
      </c>
      <c r="I1635" s="30">
        <f t="shared" si="67"/>
        <v>2.234042553191489</v>
      </c>
      <c r="K1635" t="s">
        <v>847</v>
      </c>
      <c r="M1635" s="2">
        <v>470</v>
      </c>
    </row>
    <row r="1636" spans="2:13" ht="12.75">
      <c r="B1636" s="255">
        <v>1250</v>
      </c>
      <c r="C1636" s="1" t="s">
        <v>732</v>
      </c>
      <c r="D1636" s="1" t="s">
        <v>550</v>
      </c>
      <c r="E1636" s="1" t="s">
        <v>733</v>
      </c>
      <c r="F1636" s="35" t="s">
        <v>850</v>
      </c>
      <c r="G1636" s="35" t="s">
        <v>164</v>
      </c>
      <c r="H1636" s="7">
        <f t="shared" si="68"/>
        <v>-13150</v>
      </c>
      <c r="I1636" s="30">
        <f t="shared" si="67"/>
        <v>2.6595744680851063</v>
      </c>
      <c r="K1636" t="s">
        <v>847</v>
      </c>
      <c r="M1636" s="2">
        <v>470</v>
      </c>
    </row>
    <row r="1637" spans="2:13" ht="12.75">
      <c r="B1637" s="255">
        <v>1200</v>
      </c>
      <c r="C1637" s="1" t="s">
        <v>732</v>
      </c>
      <c r="D1637" s="1" t="s">
        <v>550</v>
      </c>
      <c r="E1637" s="1" t="s">
        <v>733</v>
      </c>
      <c r="F1637" s="35" t="s">
        <v>850</v>
      </c>
      <c r="G1637" s="35" t="s">
        <v>166</v>
      </c>
      <c r="H1637" s="7">
        <f t="shared" si="68"/>
        <v>-14350</v>
      </c>
      <c r="I1637" s="30">
        <f aca="true" t="shared" si="69" ref="I1637:I1700">+B1637/M1637</f>
        <v>2.5531914893617023</v>
      </c>
      <c r="K1637" t="s">
        <v>847</v>
      </c>
      <c r="M1637" s="2">
        <v>470</v>
      </c>
    </row>
    <row r="1638" spans="2:13" ht="12.75">
      <c r="B1638" s="255">
        <v>1350</v>
      </c>
      <c r="C1638" s="1" t="s">
        <v>732</v>
      </c>
      <c r="D1638" s="1" t="s">
        <v>550</v>
      </c>
      <c r="E1638" s="1" t="s">
        <v>733</v>
      </c>
      <c r="F1638" s="35" t="s">
        <v>850</v>
      </c>
      <c r="G1638" s="35" t="s">
        <v>168</v>
      </c>
      <c r="H1638" s="7">
        <f t="shared" si="68"/>
        <v>-15700</v>
      </c>
      <c r="I1638" s="30">
        <f t="shared" si="69"/>
        <v>2.872340425531915</v>
      </c>
      <c r="K1638" t="s">
        <v>847</v>
      </c>
      <c r="M1638" s="2">
        <v>470</v>
      </c>
    </row>
    <row r="1639" spans="2:13" ht="12.75">
      <c r="B1639" s="255">
        <v>1500</v>
      </c>
      <c r="C1639" s="1" t="s">
        <v>732</v>
      </c>
      <c r="D1639" s="1" t="s">
        <v>550</v>
      </c>
      <c r="E1639" s="1" t="s">
        <v>733</v>
      </c>
      <c r="F1639" s="35" t="s">
        <v>850</v>
      </c>
      <c r="G1639" s="35" t="s">
        <v>170</v>
      </c>
      <c r="H1639" s="7">
        <f t="shared" si="68"/>
        <v>-17200</v>
      </c>
      <c r="I1639" s="30">
        <f t="shared" si="69"/>
        <v>3.1914893617021276</v>
      </c>
      <c r="K1639" t="s">
        <v>847</v>
      </c>
      <c r="M1639" s="2">
        <v>470</v>
      </c>
    </row>
    <row r="1640" spans="2:13" ht="12.75">
      <c r="B1640" s="255">
        <v>1150</v>
      </c>
      <c r="C1640" s="1" t="s">
        <v>732</v>
      </c>
      <c r="D1640" s="1" t="s">
        <v>550</v>
      </c>
      <c r="E1640" s="1" t="s">
        <v>733</v>
      </c>
      <c r="F1640" s="35" t="s">
        <v>850</v>
      </c>
      <c r="G1640" s="35" t="s">
        <v>172</v>
      </c>
      <c r="H1640" s="7">
        <f t="shared" si="68"/>
        <v>-18350</v>
      </c>
      <c r="I1640" s="30">
        <f t="shared" si="69"/>
        <v>2.4468085106382977</v>
      </c>
      <c r="K1640" t="s">
        <v>847</v>
      </c>
      <c r="M1640" s="2">
        <v>470</v>
      </c>
    </row>
    <row r="1641" spans="2:13" ht="12.75">
      <c r="B1641" s="255">
        <v>1100</v>
      </c>
      <c r="C1641" s="1" t="s">
        <v>732</v>
      </c>
      <c r="D1641" s="1" t="s">
        <v>550</v>
      </c>
      <c r="E1641" s="1" t="s">
        <v>733</v>
      </c>
      <c r="F1641" s="35" t="s">
        <v>850</v>
      </c>
      <c r="G1641" s="35" t="s">
        <v>174</v>
      </c>
      <c r="H1641" s="7">
        <f t="shared" si="68"/>
        <v>-19450</v>
      </c>
      <c r="I1641" s="30">
        <f t="shared" si="69"/>
        <v>2.3404255319148937</v>
      </c>
      <c r="K1641" t="s">
        <v>847</v>
      </c>
      <c r="M1641" s="2">
        <v>470</v>
      </c>
    </row>
    <row r="1642" spans="2:13" ht="12.75">
      <c r="B1642" s="255">
        <v>1100</v>
      </c>
      <c r="C1642" s="1" t="s">
        <v>732</v>
      </c>
      <c r="D1642" s="1" t="s">
        <v>550</v>
      </c>
      <c r="E1642" s="1" t="s">
        <v>733</v>
      </c>
      <c r="F1642" s="35" t="s">
        <v>850</v>
      </c>
      <c r="G1642" s="35" t="s">
        <v>179</v>
      </c>
      <c r="H1642" s="7">
        <f t="shared" si="68"/>
        <v>-20550</v>
      </c>
      <c r="I1642" s="30">
        <f t="shared" si="69"/>
        <v>2.3404255319148937</v>
      </c>
      <c r="K1642" t="s">
        <v>847</v>
      </c>
      <c r="M1642" s="2">
        <v>470</v>
      </c>
    </row>
    <row r="1643" spans="2:13" ht="12.75">
      <c r="B1643" s="255">
        <v>1200</v>
      </c>
      <c r="C1643" s="1" t="s">
        <v>732</v>
      </c>
      <c r="D1643" s="1" t="s">
        <v>550</v>
      </c>
      <c r="E1643" s="1" t="s">
        <v>733</v>
      </c>
      <c r="F1643" s="35" t="s">
        <v>850</v>
      </c>
      <c r="G1643" s="35" t="s">
        <v>181</v>
      </c>
      <c r="H1643" s="7">
        <f t="shared" si="68"/>
        <v>-21750</v>
      </c>
      <c r="I1643" s="30">
        <f t="shared" si="69"/>
        <v>2.5531914893617023</v>
      </c>
      <c r="K1643" t="s">
        <v>847</v>
      </c>
      <c r="M1643" s="2">
        <v>470</v>
      </c>
    </row>
    <row r="1644" spans="2:13" ht="12.75">
      <c r="B1644" s="255">
        <v>900</v>
      </c>
      <c r="C1644" s="1" t="s">
        <v>732</v>
      </c>
      <c r="D1644" s="1" t="s">
        <v>550</v>
      </c>
      <c r="E1644" s="1" t="s">
        <v>733</v>
      </c>
      <c r="F1644" s="35" t="s">
        <v>850</v>
      </c>
      <c r="G1644" s="35" t="s">
        <v>341</v>
      </c>
      <c r="H1644" s="7">
        <f t="shared" si="68"/>
        <v>-22650</v>
      </c>
      <c r="I1644" s="30">
        <f t="shared" si="69"/>
        <v>1.9148936170212767</v>
      </c>
      <c r="K1644" t="s">
        <v>847</v>
      </c>
      <c r="M1644" s="2">
        <v>470</v>
      </c>
    </row>
    <row r="1645" spans="2:13" ht="12.75">
      <c r="B1645" s="255">
        <v>900</v>
      </c>
      <c r="C1645" s="1" t="s">
        <v>732</v>
      </c>
      <c r="D1645" s="1" t="s">
        <v>550</v>
      </c>
      <c r="E1645" s="1" t="s">
        <v>733</v>
      </c>
      <c r="F1645" s="35" t="s">
        <v>850</v>
      </c>
      <c r="G1645" s="35" t="s">
        <v>422</v>
      </c>
      <c r="H1645" s="7">
        <f t="shared" si="68"/>
        <v>-23550</v>
      </c>
      <c r="I1645" s="30">
        <f t="shared" si="69"/>
        <v>1.9148936170212767</v>
      </c>
      <c r="K1645" t="s">
        <v>847</v>
      </c>
      <c r="M1645" s="2">
        <v>470</v>
      </c>
    </row>
    <row r="1646" spans="2:13" ht="12.75">
      <c r="B1646" s="255">
        <v>800</v>
      </c>
      <c r="C1646" s="1" t="s">
        <v>732</v>
      </c>
      <c r="D1646" s="1" t="s">
        <v>550</v>
      </c>
      <c r="E1646" s="1" t="s">
        <v>733</v>
      </c>
      <c r="F1646" s="35" t="s">
        <v>850</v>
      </c>
      <c r="G1646" s="35" t="s">
        <v>447</v>
      </c>
      <c r="H1646" s="7">
        <f t="shared" si="68"/>
        <v>-24350</v>
      </c>
      <c r="I1646" s="30">
        <f t="shared" si="69"/>
        <v>1.702127659574468</v>
      </c>
      <c r="K1646" t="s">
        <v>847</v>
      </c>
      <c r="M1646" s="2">
        <v>470</v>
      </c>
    </row>
    <row r="1647" spans="2:13" ht="12.75">
      <c r="B1647" s="255">
        <v>600</v>
      </c>
      <c r="C1647" s="1" t="s">
        <v>732</v>
      </c>
      <c r="D1647" s="1" t="s">
        <v>550</v>
      </c>
      <c r="E1647" s="1" t="s">
        <v>733</v>
      </c>
      <c r="F1647" s="35" t="s">
        <v>850</v>
      </c>
      <c r="G1647" s="35" t="s">
        <v>449</v>
      </c>
      <c r="H1647" s="7">
        <f t="shared" si="68"/>
        <v>-24950</v>
      </c>
      <c r="I1647" s="30">
        <f t="shared" si="69"/>
        <v>1.2765957446808511</v>
      </c>
      <c r="K1647" t="s">
        <v>847</v>
      </c>
      <c r="M1647" s="2">
        <v>470</v>
      </c>
    </row>
    <row r="1648" spans="2:13" ht="12.75">
      <c r="B1648" s="255">
        <v>1400</v>
      </c>
      <c r="C1648" s="1" t="s">
        <v>732</v>
      </c>
      <c r="D1648" s="1" t="s">
        <v>550</v>
      </c>
      <c r="E1648" s="1" t="s">
        <v>733</v>
      </c>
      <c r="F1648" s="35" t="s">
        <v>850</v>
      </c>
      <c r="G1648" s="35" t="s">
        <v>462</v>
      </c>
      <c r="H1648" s="7">
        <f t="shared" si="68"/>
        <v>-26350</v>
      </c>
      <c r="I1648" s="30">
        <f t="shared" si="69"/>
        <v>2.978723404255319</v>
      </c>
      <c r="K1648" t="s">
        <v>847</v>
      </c>
      <c r="M1648" s="2">
        <v>470</v>
      </c>
    </row>
    <row r="1649" spans="2:13" ht="12.75">
      <c r="B1649" s="255">
        <v>800</v>
      </c>
      <c r="C1649" s="1" t="s">
        <v>732</v>
      </c>
      <c r="D1649" s="1" t="s">
        <v>550</v>
      </c>
      <c r="E1649" s="1" t="s">
        <v>733</v>
      </c>
      <c r="F1649" s="35" t="s">
        <v>850</v>
      </c>
      <c r="G1649" s="35" t="s">
        <v>183</v>
      </c>
      <c r="H1649" s="7">
        <f t="shared" si="68"/>
        <v>-27150</v>
      </c>
      <c r="I1649" s="30">
        <f t="shared" si="69"/>
        <v>1.702127659574468</v>
      </c>
      <c r="K1649" t="s">
        <v>847</v>
      </c>
      <c r="M1649" s="2">
        <v>470</v>
      </c>
    </row>
    <row r="1650" spans="2:13" ht="12.75">
      <c r="B1650" s="255">
        <v>800</v>
      </c>
      <c r="C1650" s="1" t="s">
        <v>732</v>
      </c>
      <c r="D1650" s="1" t="s">
        <v>550</v>
      </c>
      <c r="E1650" s="1" t="s">
        <v>733</v>
      </c>
      <c r="F1650" s="35" t="s">
        <v>850</v>
      </c>
      <c r="G1650" s="35" t="s">
        <v>185</v>
      </c>
      <c r="H1650" s="7">
        <f t="shared" si="68"/>
        <v>-27950</v>
      </c>
      <c r="I1650" s="30">
        <f t="shared" si="69"/>
        <v>1.702127659574468</v>
      </c>
      <c r="K1650" t="s">
        <v>847</v>
      </c>
      <c r="M1650" s="2">
        <v>470</v>
      </c>
    </row>
    <row r="1651" spans="2:13" ht="12.75">
      <c r="B1651" s="258">
        <v>1500</v>
      </c>
      <c r="C1651" s="20" t="s">
        <v>732</v>
      </c>
      <c r="D1651" s="20" t="s">
        <v>550</v>
      </c>
      <c r="E1651" s="20" t="s">
        <v>733</v>
      </c>
      <c r="F1651" s="35" t="s">
        <v>851</v>
      </c>
      <c r="G1651" s="39" t="s">
        <v>36</v>
      </c>
      <c r="H1651" s="7">
        <f t="shared" si="68"/>
        <v>-29450</v>
      </c>
      <c r="I1651" s="30">
        <f t="shared" si="69"/>
        <v>3.1914893617021276</v>
      </c>
      <c r="K1651" t="s">
        <v>802</v>
      </c>
      <c r="M1651" s="2">
        <v>470</v>
      </c>
    </row>
    <row r="1652" spans="1:13" ht="12.75">
      <c r="A1652" s="20"/>
      <c r="B1652" s="258">
        <v>1200</v>
      </c>
      <c r="C1652" s="20" t="s">
        <v>732</v>
      </c>
      <c r="D1652" s="20" t="s">
        <v>550</v>
      </c>
      <c r="E1652" s="20" t="s">
        <v>733</v>
      </c>
      <c r="F1652" s="35" t="s">
        <v>851</v>
      </c>
      <c r="G1652" s="39" t="s">
        <v>36</v>
      </c>
      <c r="H1652" s="7">
        <f t="shared" si="68"/>
        <v>-30650</v>
      </c>
      <c r="I1652" s="30">
        <f t="shared" si="69"/>
        <v>2.5531914893617023</v>
      </c>
      <c r="J1652" s="23"/>
      <c r="K1652" t="s">
        <v>802</v>
      </c>
      <c r="L1652" s="23"/>
      <c r="M1652" s="2">
        <v>470</v>
      </c>
    </row>
    <row r="1653" spans="2:13" ht="12.75">
      <c r="B1653" s="255">
        <v>1200</v>
      </c>
      <c r="C1653" s="20" t="s">
        <v>732</v>
      </c>
      <c r="D1653" s="20" t="s">
        <v>550</v>
      </c>
      <c r="E1653" s="1" t="s">
        <v>733</v>
      </c>
      <c r="F1653" s="35" t="s">
        <v>851</v>
      </c>
      <c r="G1653" s="35" t="s">
        <v>38</v>
      </c>
      <c r="H1653" s="7">
        <f t="shared" si="68"/>
        <v>-31850</v>
      </c>
      <c r="I1653" s="30">
        <f t="shared" si="69"/>
        <v>2.5531914893617023</v>
      </c>
      <c r="K1653" t="s">
        <v>802</v>
      </c>
      <c r="M1653" s="2">
        <v>470</v>
      </c>
    </row>
    <row r="1654" spans="2:13" ht="12.75">
      <c r="B1654" s="255">
        <v>1500</v>
      </c>
      <c r="C1654" s="1" t="s">
        <v>732</v>
      </c>
      <c r="D1654" s="20" t="s">
        <v>550</v>
      </c>
      <c r="E1654" s="1" t="s">
        <v>733</v>
      </c>
      <c r="F1654" s="35" t="s">
        <v>851</v>
      </c>
      <c r="G1654" s="35" t="s">
        <v>38</v>
      </c>
      <c r="H1654" s="7">
        <f t="shared" si="68"/>
        <v>-33350</v>
      </c>
      <c r="I1654" s="30">
        <f t="shared" si="69"/>
        <v>3.1914893617021276</v>
      </c>
      <c r="K1654" t="s">
        <v>802</v>
      </c>
      <c r="M1654" s="2">
        <v>470</v>
      </c>
    </row>
    <row r="1655" spans="2:13" ht="12.75">
      <c r="B1655" s="255">
        <v>1300</v>
      </c>
      <c r="C1655" s="1" t="s">
        <v>732</v>
      </c>
      <c r="D1655" s="20" t="s">
        <v>550</v>
      </c>
      <c r="E1655" s="1" t="s">
        <v>733</v>
      </c>
      <c r="F1655" s="35" t="s">
        <v>851</v>
      </c>
      <c r="G1655" s="35" t="s">
        <v>44</v>
      </c>
      <c r="H1655" s="7">
        <f t="shared" si="68"/>
        <v>-34650</v>
      </c>
      <c r="I1655" s="30">
        <f t="shared" si="69"/>
        <v>2.765957446808511</v>
      </c>
      <c r="K1655" t="s">
        <v>802</v>
      </c>
      <c r="M1655" s="2">
        <v>470</v>
      </c>
    </row>
    <row r="1656" spans="2:13" ht="12.75">
      <c r="B1656" s="255">
        <v>1200</v>
      </c>
      <c r="C1656" s="1" t="s">
        <v>732</v>
      </c>
      <c r="D1656" s="20" t="s">
        <v>550</v>
      </c>
      <c r="E1656" s="1" t="s">
        <v>733</v>
      </c>
      <c r="F1656" s="35" t="s">
        <v>851</v>
      </c>
      <c r="G1656" s="35" t="s">
        <v>44</v>
      </c>
      <c r="H1656" s="7">
        <f t="shared" si="68"/>
        <v>-35850</v>
      </c>
      <c r="I1656" s="30">
        <f t="shared" si="69"/>
        <v>2.5531914893617023</v>
      </c>
      <c r="K1656" t="s">
        <v>802</v>
      </c>
      <c r="M1656" s="2">
        <v>470</v>
      </c>
    </row>
    <row r="1657" spans="2:13" ht="12.75">
      <c r="B1657" s="255">
        <v>1000</v>
      </c>
      <c r="C1657" s="1" t="s">
        <v>732</v>
      </c>
      <c r="D1657" s="20" t="s">
        <v>550</v>
      </c>
      <c r="E1657" s="1" t="s">
        <v>733</v>
      </c>
      <c r="F1657" s="35" t="s">
        <v>851</v>
      </c>
      <c r="G1657" s="35" t="s">
        <v>56</v>
      </c>
      <c r="H1657" s="7">
        <f t="shared" si="68"/>
        <v>-36850</v>
      </c>
      <c r="I1657" s="30">
        <f t="shared" si="69"/>
        <v>2.127659574468085</v>
      </c>
      <c r="K1657" t="s">
        <v>802</v>
      </c>
      <c r="M1657" s="2">
        <v>470</v>
      </c>
    </row>
    <row r="1658" spans="2:13" ht="12.75">
      <c r="B1658" s="255">
        <v>800</v>
      </c>
      <c r="C1658" s="1" t="s">
        <v>732</v>
      </c>
      <c r="D1658" s="20" t="s">
        <v>550</v>
      </c>
      <c r="E1658" s="1" t="s">
        <v>733</v>
      </c>
      <c r="F1658" s="35" t="s">
        <v>851</v>
      </c>
      <c r="G1658" s="35" t="s">
        <v>56</v>
      </c>
      <c r="H1658" s="7">
        <f t="shared" si="68"/>
        <v>-37650</v>
      </c>
      <c r="I1658" s="30">
        <f t="shared" si="69"/>
        <v>1.702127659574468</v>
      </c>
      <c r="K1658" t="s">
        <v>802</v>
      </c>
      <c r="M1658" s="2">
        <v>470</v>
      </c>
    </row>
    <row r="1659" spans="2:13" ht="12.75">
      <c r="B1659" s="255">
        <v>1400</v>
      </c>
      <c r="C1659" s="1" t="s">
        <v>732</v>
      </c>
      <c r="D1659" s="20" t="s">
        <v>550</v>
      </c>
      <c r="E1659" s="1" t="s">
        <v>733</v>
      </c>
      <c r="F1659" s="35" t="s">
        <v>851</v>
      </c>
      <c r="G1659" s="35" t="s">
        <v>78</v>
      </c>
      <c r="H1659" s="7">
        <f t="shared" si="68"/>
        <v>-39050</v>
      </c>
      <c r="I1659" s="30">
        <f t="shared" si="69"/>
        <v>2.978723404255319</v>
      </c>
      <c r="K1659" t="s">
        <v>802</v>
      </c>
      <c r="M1659" s="2">
        <v>470</v>
      </c>
    </row>
    <row r="1660" spans="2:13" ht="12.75">
      <c r="B1660" s="255">
        <v>800</v>
      </c>
      <c r="C1660" s="1" t="s">
        <v>732</v>
      </c>
      <c r="D1660" s="20" t="s">
        <v>550</v>
      </c>
      <c r="E1660" s="1" t="s">
        <v>733</v>
      </c>
      <c r="F1660" s="35" t="s">
        <v>851</v>
      </c>
      <c r="G1660" s="35" t="s">
        <v>78</v>
      </c>
      <c r="H1660" s="7">
        <f t="shared" si="68"/>
        <v>-39850</v>
      </c>
      <c r="I1660" s="30">
        <f t="shared" si="69"/>
        <v>1.702127659574468</v>
      </c>
      <c r="K1660" t="s">
        <v>802</v>
      </c>
      <c r="M1660" s="2">
        <v>470</v>
      </c>
    </row>
    <row r="1661" spans="2:13" ht="12.75">
      <c r="B1661" s="255">
        <v>1300</v>
      </c>
      <c r="C1661" s="1" t="s">
        <v>732</v>
      </c>
      <c r="D1661" s="20" t="s">
        <v>550</v>
      </c>
      <c r="E1661" s="1" t="s">
        <v>733</v>
      </c>
      <c r="F1661" s="35" t="s">
        <v>851</v>
      </c>
      <c r="G1661" s="35" t="s">
        <v>157</v>
      </c>
      <c r="H1661" s="7">
        <f t="shared" si="68"/>
        <v>-41150</v>
      </c>
      <c r="I1661" s="30">
        <f t="shared" si="69"/>
        <v>2.765957446808511</v>
      </c>
      <c r="K1661" t="s">
        <v>802</v>
      </c>
      <c r="M1661" s="2">
        <v>470</v>
      </c>
    </row>
    <row r="1662" spans="2:13" ht="12.75">
      <c r="B1662" s="255">
        <v>800</v>
      </c>
      <c r="C1662" s="1" t="s">
        <v>732</v>
      </c>
      <c r="D1662" s="20" t="s">
        <v>550</v>
      </c>
      <c r="E1662" s="1" t="s">
        <v>733</v>
      </c>
      <c r="F1662" s="35" t="s">
        <v>851</v>
      </c>
      <c r="G1662" s="35" t="s">
        <v>157</v>
      </c>
      <c r="H1662" s="7">
        <f t="shared" si="68"/>
        <v>-41950</v>
      </c>
      <c r="I1662" s="30">
        <f t="shared" si="69"/>
        <v>1.702127659574468</v>
      </c>
      <c r="K1662" t="s">
        <v>802</v>
      </c>
      <c r="M1662" s="2">
        <v>470</v>
      </c>
    </row>
    <row r="1663" spans="2:13" ht="12.75">
      <c r="B1663" s="255">
        <v>1000</v>
      </c>
      <c r="C1663" s="1" t="s">
        <v>732</v>
      </c>
      <c r="D1663" s="20" t="s">
        <v>550</v>
      </c>
      <c r="E1663" s="1" t="s">
        <v>733</v>
      </c>
      <c r="F1663" s="35" t="s">
        <v>851</v>
      </c>
      <c r="G1663" s="35" t="s">
        <v>114</v>
      </c>
      <c r="H1663" s="7">
        <f t="shared" si="68"/>
        <v>-42950</v>
      </c>
      <c r="I1663" s="30">
        <f t="shared" si="69"/>
        <v>2.127659574468085</v>
      </c>
      <c r="K1663" t="s">
        <v>802</v>
      </c>
      <c r="M1663" s="2">
        <v>470</v>
      </c>
    </row>
    <row r="1664" spans="2:13" ht="12.75">
      <c r="B1664" s="255">
        <v>1200</v>
      </c>
      <c r="C1664" s="1" t="s">
        <v>732</v>
      </c>
      <c r="D1664" s="20" t="s">
        <v>550</v>
      </c>
      <c r="E1664" s="1" t="s">
        <v>733</v>
      </c>
      <c r="F1664" s="35" t="s">
        <v>851</v>
      </c>
      <c r="G1664" s="35" t="s">
        <v>114</v>
      </c>
      <c r="H1664" s="7">
        <f t="shared" si="68"/>
        <v>-44150</v>
      </c>
      <c r="I1664" s="30">
        <f t="shared" si="69"/>
        <v>2.5531914893617023</v>
      </c>
      <c r="K1664" t="s">
        <v>802</v>
      </c>
      <c r="M1664" s="2">
        <v>470</v>
      </c>
    </row>
    <row r="1665" spans="2:13" ht="12.75">
      <c r="B1665" s="255">
        <v>1500</v>
      </c>
      <c r="C1665" s="1" t="s">
        <v>732</v>
      </c>
      <c r="D1665" s="20" t="s">
        <v>550</v>
      </c>
      <c r="E1665" s="1" t="s">
        <v>733</v>
      </c>
      <c r="F1665" s="35" t="s">
        <v>851</v>
      </c>
      <c r="G1665" s="35" t="s">
        <v>162</v>
      </c>
      <c r="H1665" s="7">
        <f t="shared" si="68"/>
        <v>-45650</v>
      </c>
      <c r="I1665" s="30">
        <f t="shared" si="69"/>
        <v>3.1914893617021276</v>
      </c>
      <c r="K1665" t="s">
        <v>802</v>
      </c>
      <c r="M1665" s="2">
        <v>470</v>
      </c>
    </row>
    <row r="1666" spans="2:13" ht="12.75">
      <c r="B1666" s="255">
        <v>1300</v>
      </c>
      <c r="C1666" s="20" t="s">
        <v>732</v>
      </c>
      <c r="D1666" s="20" t="s">
        <v>550</v>
      </c>
      <c r="E1666" s="1" t="s">
        <v>733</v>
      </c>
      <c r="F1666" s="35" t="s">
        <v>851</v>
      </c>
      <c r="G1666" s="35" t="s">
        <v>162</v>
      </c>
      <c r="H1666" s="7">
        <f t="shared" si="68"/>
        <v>-46950</v>
      </c>
      <c r="I1666" s="30">
        <f t="shared" si="69"/>
        <v>2.765957446808511</v>
      </c>
      <c r="K1666" t="s">
        <v>802</v>
      </c>
      <c r="M1666" s="2">
        <v>470</v>
      </c>
    </row>
    <row r="1667" spans="2:13" ht="12.75">
      <c r="B1667" s="255">
        <v>900</v>
      </c>
      <c r="C1667" s="1" t="s">
        <v>732</v>
      </c>
      <c r="D1667" s="20" t="s">
        <v>550</v>
      </c>
      <c r="E1667" s="1" t="s">
        <v>733</v>
      </c>
      <c r="F1667" s="35" t="s">
        <v>851</v>
      </c>
      <c r="G1667" s="35" t="s">
        <v>219</v>
      </c>
      <c r="H1667" s="7">
        <f t="shared" si="68"/>
        <v>-47850</v>
      </c>
      <c r="I1667" s="30">
        <f t="shared" si="69"/>
        <v>1.9148936170212767</v>
      </c>
      <c r="K1667" t="s">
        <v>802</v>
      </c>
      <c r="M1667" s="2">
        <v>470</v>
      </c>
    </row>
    <row r="1668" spans="2:13" ht="12.75">
      <c r="B1668" s="255">
        <v>1000</v>
      </c>
      <c r="C1668" s="1" t="s">
        <v>732</v>
      </c>
      <c r="D1668" s="1" t="s">
        <v>550</v>
      </c>
      <c r="E1668" s="1" t="s">
        <v>733</v>
      </c>
      <c r="F1668" s="35" t="s">
        <v>851</v>
      </c>
      <c r="G1668" s="35" t="s">
        <v>219</v>
      </c>
      <c r="H1668" s="7">
        <f t="shared" si="68"/>
        <v>-48850</v>
      </c>
      <c r="I1668" s="30">
        <f t="shared" si="69"/>
        <v>2.127659574468085</v>
      </c>
      <c r="K1668" t="s">
        <v>802</v>
      </c>
      <c r="M1668" s="2">
        <v>470</v>
      </c>
    </row>
    <row r="1669" spans="2:13" ht="12.75">
      <c r="B1669" s="255">
        <v>1100</v>
      </c>
      <c r="C1669" s="1" t="s">
        <v>732</v>
      </c>
      <c r="D1669" s="1" t="s">
        <v>550</v>
      </c>
      <c r="E1669" s="1" t="s">
        <v>733</v>
      </c>
      <c r="F1669" s="35" t="s">
        <v>851</v>
      </c>
      <c r="G1669" s="35" t="s">
        <v>244</v>
      </c>
      <c r="H1669" s="7">
        <f t="shared" si="68"/>
        <v>-49950</v>
      </c>
      <c r="I1669" s="30">
        <f t="shared" si="69"/>
        <v>2.3404255319148937</v>
      </c>
      <c r="K1669" t="s">
        <v>802</v>
      </c>
      <c r="M1669" s="2">
        <v>470</v>
      </c>
    </row>
    <row r="1670" spans="2:13" ht="12.75">
      <c r="B1670" s="255">
        <v>1000</v>
      </c>
      <c r="C1670" s="1" t="s">
        <v>732</v>
      </c>
      <c r="D1670" s="1" t="s">
        <v>550</v>
      </c>
      <c r="E1670" s="1" t="s">
        <v>733</v>
      </c>
      <c r="F1670" s="35" t="s">
        <v>851</v>
      </c>
      <c r="G1670" s="35" t="s">
        <v>244</v>
      </c>
      <c r="H1670" s="7">
        <f t="shared" si="68"/>
        <v>-50950</v>
      </c>
      <c r="I1670" s="30">
        <f t="shared" si="69"/>
        <v>2.127659574468085</v>
      </c>
      <c r="K1670" t="s">
        <v>802</v>
      </c>
      <c r="M1670" s="2">
        <v>470</v>
      </c>
    </row>
    <row r="1671" spans="2:13" ht="12.75">
      <c r="B1671" s="255">
        <v>1500</v>
      </c>
      <c r="C1671" s="1" t="s">
        <v>732</v>
      </c>
      <c r="D1671" s="1" t="s">
        <v>550</v>
      </c>
      <c r="E1671" s="1" t="s">
        <v>733</v>
      </c>
      <c r="F1671" s="35" t="s">
        <v>851</v>
      </c>
      <c r="G1671" s="35" t="s">
        <v>253</v>
      </c>
      <c r="H1671" s="7">
        <f t="shared" si="68"/>
        <v>-52450</v>
      </c>
      <c r="I1671" s="30">
        <f t="shared" si="69"/>
        <v>3.1914893617021276</v>
      </c>
      <c r="K1671" t="s">
        <v>802</v>
      </c>
      <c r="M1671" s="2">
        <v>470</v>
      </c>
    </row>
    <row r="1672" spans="2:13" ht="12.75">
      <c r="B1672" s="255">
        <v>1000</v>
      </c>
      <c r="C1672" s="1" t="s">
        <v>732</v>
      </c>
      <c r="D1672" s="1" t="s">
        <v>550</v>
      </c>
      <c r="E1672" s="1" t="s">
        <v>733</v>
      </c>
      <c r="F1672" s="35" t="s">
        <v>851</v>
      </c>
      <c r="G1672" s="35" t="s">
        <v>253</v>
      </c>
      <c r="H1672" s="7">
        <f t="shared" si="68"/>
        <v>-53450</v>
      </c>
      <c r="I1672" s="30">
        <f t="shared" si="69"/>
        <v>2.127659574468085</v>
      </c>
      <c r="K1672" t="s">
        <v>802</v>
      </c>
      <c r="M1672" s="2">
        <v>470</v>
      </c>
    </row>
    <row r="1673" spans="2:13" ht="12.75">
      <c r="B1673" s="255">
        <v>900</v>
      </c>
      <c r="C1673" s="1" t="s">
        <v>732</v>
      </c>
      <c r="D1673" s="1" t="s">
        <v>550</v>
      </c>
      <c r="E1673" s="1" t="s">
        <v>733</v>
      </c>
      <c r="F1673" s="35" t="s">
        <v>851</v>
      </c>
      <c r="G1673" s="35" t="s">
        <v>270</v>
      </c>
      <c r="H1673" s="7">
        <f t="shared" si="68"/>
        <v>-54350</v>
      </c>
      <c r="I1673" s="30">
        <f t="shared" si="69"/>
        <v>1.9148936170212767</v>
      </c>
      <c r="K1673" t="s">
        <v>802</v>
      </c>
      <c r="M1673" s="2">
        <v>470</v>
      </c>
    </row>
    <row r="1674" spans="2:13" ht="12.75">
      <c r="B1674" s="255">
        <v>800</v>
      </c>
      <c r="C1674" s="1" t="s">
        <v>732</v>
      </c>
      <c r="D1674" s="1" t="s">
        <v>550</v>
      </c>
      <c r="E1674" s="1" t="s">
        <v>733</v>
      </c>
      <c r="F1674" s="35" t="s">
        <v>851</v>
      </c>
      <c r="G1674" s="35" t="s">
        <v>270</v>
      </c>
      <c r="H1674" s="7">
        <f t="shared" si="68"/>
        <v>-55150</v>
      </c>
      <c r="I1674" s="30">
        <f t="shared" si="69"/>
        <v>1.702127659574468</v>
      </c>
      <c r="K1674" t="s">
        <v>802</v>
      </c>
      <c r="M1674" s="2">
        <v>470</v>
      </c>
    </row>
    <row r="1675" spans="2:13" ht="12.75">
      <c r="B1675" s="255">
        <v>1000</v>
      </c>
      <c r="C1675" s="1" t="s">
        <v>732</v>
      </c>
      <c r="D1675" s="1" t="s">
        <v>550</v>
      </c>
      <c r="E1675" s="1" t="s">
        <v>733</v>
      </c>
      <c r="F1675" s="35" t="s">
        <v>851</v>
      </c>
      <c r="G1675" s="35" t="s">
        <v>164</v>
      </c>
      <c r="H1675" s="7">
        <f t="shared" si="68"/>
        <v>-56150</v>
      </c>
      <c r="I1675" s="30">
        <f t="shared" si="69"/>
        <v>2.127659574468085</v>
      </c>
      <c r="K1675" t="s">
        <v>802</v>
      </c>
      <c r="M1675" s="2">
        <v>470</v>
      </c>
    </row>
    <row r="1676" spans="2:13" ht="12.75">
      <c r="B1676" s="255">
        <v>1000</v>
      </c>
      <c r="C1676" s="1" t="s">
        <v>732</v>
      </c>
      <c r="D1676" s="1" t="s">
        <v>550</v>
      </c>
      <c r="E1676" s="1" t="s">
        <v>733</v>
      </c>
      <c r="F1676" s="35" t="s">
        <v>851</v>
      </c>
      <c r="G1676" s="35" t="s">
        <v>164</v>
      </c>
      <c r="H1676" s="7">
        <f t="shared" si="68"/>
        <v>-57150</v>
      </c>
      <c r="I1676" s="30">
        <f t="shared" si="69"/>
        <v>2.127659574468085</v>
      </c>
      <c r="K1676" t="s">
        <v>802</v>
      </c>
      <c r="M1676" s="2">
        <v>470</v>
      </c>
    </row>
    <row r="1677" spans="2:13" ht="12.75">
      <c r="B1677" s="255">
        <v>1700</v>
      </c>
      <c r="C1677" s="1" t="s">
        <v>732</v>
      </c>
      <c r="D1677" s="1" t="s">
        <v>550</v>
      </c>
      <c r="E1677" s="1" t="s">
        <v>733</v>
      </c>
      <c r="F1677" s="35" t="s">
        <v>851</v>
      </c>
      <c r="G1677" s="35" t="s">
        <v>166</v>
      </c>
      <c r="H1677" s="7">
        <f t="shared" si="68"/>
        <v>-58850</v>
      </c>
      <c r="I1677" s="30">
        <f t="shared" si="69"/>
        <v>3.617021276595745</v>
      </c>
      <c r="K1677" t="s">
        <v>802</v>
      </c>
      <c r="M1677" s="2">
        <v>470</v>
      </c>
    </row>
    <row r="1678" spans="2:13" ht="12.75">
      <c r="B1678" s="255">
        <v>800</v>
      </c>
      <c r="C1678" s="1" t="s">
        <v>732</v>
      </c>
      <c r="D1678" s="1" t="s">
        <v>550</v>
      </c>
      <c r="E1678" s="1" t="s">
        <v>733</v>
      </c>
      <c r="F1678" s="35" t="s">
        <v>851</v>
      </c>
      <c r="G1678" s="35" t="s">
        <v>166</v>
      </c>
      <c r="H1678" s="7">
        <f t="shared" si="68"/>
        <v>-59650</v>
      </c>
      <c r="I1678" s="30">
        <f t="shared" si="69"/>
        <v>1.702127659574468</v>
      </c>
      <c r="K1678" t="s">
        <v>802</v>
      </c>
      <c r="M1678" s="2">
        <v>470</v>
      </c>
    </row>
    <row r="1679" spans="2:13" ht="12.75">
      <c r="B1679" s="255">
        <v>1350</v>
      </c>
      <c r="C1679" s="1" t="s">
        <v>732</v>
      </c>
      <c r="D1679" s="1" t="s">
        <v>550</v>
      </c>
      <c r="E1679" s="1" t="s">
        <v>733</v>
      </c>
      <c r="F1679" s="35" t="s">
        <v>851</v>
      </c>
      <c r="G1679" s="35" t="s">
        <v>168</v>
      </c>
      <c r="H1679" s="7">
        <f t="shared" si="68"/>
        <v>-61000</v>
      </c>
      <c r="I1679" s="30">
        <f t="shared" si="69"/>
        <v>2.872340425531915</v>
      </c>
      <c r="K1679" t="s">
        <v>802</v>
      </c>
      <c r="M1679" s="2">
        <v>470</v>
      </c>
    </row>
    <row r="1680" spans="2:13" ht="12.75">
      <c r="B1680" s="255">
        <v>1500</v>
      </c>
      <c r="C1680" s="1" t="s">
        <v>732</v>
      </c>
      <c r="D1680" s="1" t="s">
        <v>550</v>
      </c>
      <c r="E1680" s="1" t="s">
        <v>733</v>
      </c>
      <c r="F1680" s="35" t="s">
        <v>851</v>
      </c>
      <c r="G1680" s="35" t="s">
        <v>168</v>
      </c>
      <c r="H1680" s="7">
        <f t="shared" si="68"/>
        <v>-62500</v>
      </c>
      <c r="I1680" s="30">
        <f t="shared" si="69"/>
        <v>3.1914893617021276</v>
      </c>
      <c r="K1680" t="s">
        <v>802</v>
      </c>
      <c r="M1680" s="2">
        <v>470</v>
      </c>
    </row>
    <row r="1681" spans="2:13" ht="12.75">
      <c r="B1681" s="255">
        <v>1200</v>
      </c>
      <c r="C1681" s="1" t="s">
        <v>732</v>
      </c>
      <c r="D1681" s="1" t="s">
        <v>550</v>
      </c>
      <c r="E1681" s="1" t="s">
        <v>733</v>
      </c>
      <c r="F1681" s="35" t="s">
        <v>851</v>
      </c>
      <c r="G1681" s="35" t="s">
        <v>170</v>
      </c>
      <c r="H1681" s="7">
        <f t="shared" si="68"/>
        <v>-63700</v>
      </c>
      <c r="I1681" s="30">
        <f t="shared" si="69"/>
        <v>2.5531914893617023</v>
      </c>
      <c r="K1681" t="s">
        <v>802</v>
      </c>
      <c r="M1681" s="2">
        <v>470</v>
      </c>
    </row>
    <row r="1682" spans="2:13" ht="12.75">
      <c r="B1682" s="255">
        <v>1050</v>
      </c>
      <c r="C1682" s="1" t="s">
        <v>732</v>
      </c>
      <c r="D1682" s="1" t="s">
        <v>550</v>
      </c>
      <c r="E1682" s="1" t="s">
        <v>733</v>
      </c>
      <c r="F1682" s="35" t="s">
        <v>851</v>
      </c>
      <c r="G1682" s="35" t="s">
        <v>170</v>
      </c>
      <c r="H1682" s="7">
        <f t="shared" si="68"/>
        <v>-64750</v>
      </c>
      <c r="I1682" s="30">
        <f t="shared" si="69"/>
        <v>2.234042553191489</v>
      </c>
      <c r="K1682" t="s">
        <v>802</v>
      </c>
      <c r="M1682" s="2">
        <v>470</v>
      </c>
    </row>
    <row r="1683" spans="2:13" ht="12.75">
      <c r="B1683" s="255">
        <v>1600</v>
      </c>
      <c r="C1683" s="1" t="s">
        <v>732</v>
      </c>
      <c r="D1683" s="1" t="s">
        <v>550</v>
      </c>
      <c r="E1683" s="1" t="s">
        <v>733</v>
      </c>
      <c r="F1683" s="35" t="s">
        <v>851</v>
      </c>
      <c r="G1683" s="35" t="s">
        <v>172</v>
      </c>
      <c r="H1683" s="7">
        <f t="shared" si="68"/>
        <v>-66350</v>
      </c>
      <c r="I1683" s="30">
        <f t="shared" si="69"/>
        <v>3.404255319148936</v>
      </c>
      <c r="K1683" t="s">
        <v>802</v>
      </c>
      <c r="M1683" s="2">
        <v>470</v>
      </c>
    </row>
    <row r="1684" spans="2:13" ht="12.75">
      <c r="B1684" s="255">
        <v>1000</v>
      </c>
      <c r="C1684" s="1" t="s">
        <v>732</v>
      </c>
      <c r="D1684" s="1" t="s">
        <v>550</v>
      </c>
      <c r="E1684" s="1" t="s">
        <v>733</v>
      </c>
      <c r="F1684" s="35" t="s">
        <v>851</v>
      </c>
      <c r="G1684" s="35" t="s">
        <v>172</v>
      </c>
      <c r="H1684" s="7">
        <f t="shared" si="68"/>
        <v>-67350</v>
      </c>
      <c r="I1684" s="30">
        <f t="shared" si="69"/>
        <v>2.127659574468085</v>
      </c>
      <c r="K1684" t="s">
        <v>802</v>
      </c>
      <c r="M1684" s="2">
        <v>470</v>
      </c>
    </row>
    <row r="1685" spans="2:13" ht="12.75">
      <c r="B1685" s="255">
        <v>800</v>
      </c>
      <c r="C1685" s="1" t="s">
        <v>732</v>
      </c>
      <c r="D1685" s="1" t="s">
        <v>550</v>
      </c>
      <c r="E1685" s="1" t="s">
        <v>733</v>
      </c>
      <c r="F1685" s="35" t="s">
        <v>851</v>
      </c>
      <c r="G1685" s="35" t="s">
        <v>174</v>
      </c>
      <c r="H1685" s="7">
        <f t="shared" si="68"/>
        <v>-68150</v>
      </c>
      <c r="I1685" s="30">
        <f t="shared" si="69"/>
        <v>1.702127659574468</v>
      </c>
      <c r="K1685" t="s">
        <v>802</v>
      </c>
      <c r="M1685" s="2">
        <v>470</v>
      </c>
    </row>
    <row r="1686" spans="2:13" ht="12.75">
      <c r="B1686" s="255">
        <v>800</v>
      </c>
      <c r="C1686" s="1" t="s">
        <v>732</v>
      </c>
      <c r="D1686" s="1" t="s">
        <v>550</v>
      </c>
      <c r="E1686" s="1" t="s">
        <v>733</v>
      </c>
      <c r="F1686" s="35" t="s">
        <v>851</v>
      </c>
      <c r="G1686" s="35" t="s">
        <v>174</v>
      </c>
      <c r="H1686" s="7">
        <f t="shared" si="68"/>
        <v>-68950</v>
      </c>
      <c r="I1686" s="30">
        <f t="shared" si="69"/>
        <v>1.702127659574468</v>
      </c>
      <c r="K1686" t="s">
        <v>802</v>
      </c>
      <c r="M1686" s="2">
        <v>470</v>
      </c>
    </row>
    <row r="1687" spans="2:13" ht="12.75">
      <c r="B1687" s="255">
        <v>1800</v>
      </c>
      <c r="C1687" s="1" t="s">
        <v>732</v>
      </c>
      <c r="D1687" s="1" t="s">
        <v>550</v>
      </c>
      <c r="E1687" s="1" t="s">
        <v>733</v>
      </c>
      <c r="F1687" s="35" t="s">
        <v>851</v>
      </c>
      <c r="G1687" s="35" t="s">
        <v>179</v>
      </c>
      <c r="H1687" s="7">
        <f t="shared" si="68"/>
        <v>-70750</v>
      </c>
      <c r="I1687" s="30">
        <f t="shared" si="69"/>
        <v>3.8297872340425534</v>
      </c>
      <c r="K1687" t="s">
        <v>802</v>
      </c>
      <c r="M1687" s="2">
        <v>470</v>
      </c>
    </row>
    <row r="1688" spans="2:13" ht="12.75">
      <c r="B1688" s="255">
        <v>1000</v>
      </c>
      <c r="C1688" s="1" t="s">
        <v>732</v>
      </c>
      <c r="D1688" s="1" t="s">
        <v>550</v>
      </c>
      <c r="E1688" s="1" t="s">
        <v>733</v>
      </c>
      <c r="F1688" s="35" t="s">
        <v>851</v>
      </c>
      <c r="G1688" s="35" t="s">
        <v>179</v>
      </c>
      <c r="H1688" s="7">
        <f aca="true" t="shared" si="70" ref="H1688:H1731">H1687-B1688</f>
        <v>-71750</v>
      </c>
      <c r="I1688" s="30">
        <f t="shared" si="69"/>
        <v>2.127659574468085</v>
      </c>
      <c r="K1688" t="s">
        <v>802</v>
      </c>
      <c r="M1688" s="2">
        <v>470</v>
      </c>
    </row>
    <row r="1689" spans="2:13" ht="12.75">
      <c r="B1689" s="255">
        <v>1200</v>
      </c>
      <c r="C1689" s="1" t="s">
        <v>732</v>
      </c>
      <c r="D1689" s="1" t="s">
        <v>550</v>
      </c>
      <c r="E1689" s="1" t="s">
        <v>733</v>
      </c>
      <c r="F1689" s="35" t="s">
        <v>851</v>
      </c>
      <c r="G1689" s="35" t="s">
        <v>181</v>
      </c>
      <c r="H1689" s="7">
        <f t="shared" si="70"/>
        <v>-72950</v>
      </c>
      <c r="I1689" s="30">
        <f t="shared" si="69"/>
        <v>2.5531914893617023</v>
      </c>
      <c r="K1689" t="s">
        <v>802</v>
      </c>
      <c r="M1689" s="2">
        <v>470</v>
      </c>
    </row>
    <row r="1690" spans="2:13" ht="12.75">
      <c r="B1690" s="255">
        <v>1500</v>
      </c>
      <c r="C1690" s="1" t="s">
        <v>732</v>
      </c>
      <c r="D1690" s="1" t="s">
        <v>550</v>
      </c>
      <c r="E1690" s="1" t="s">
        <v>733</v>
      </c>
      <c r="F1690" s="35" t="s">
        <v>851</v>
      </c>
      <c r="G1690" s="35" t="s">
        <v>181</v>
      </c>
      <c r="H1690" s="7">
        <f t="shared" si="70"/>
        <v>-74450</v>
      </c>
      <c r="I1690" s="30">
        <f t="shared" si="69"/>
        <v>3.1914893617021276</v>
      </c>
      <c r="K1690" t="s">
        <v>802</v>
      </c>
      <c r="M1690" s="2">
        <v>470</v>
      </c>
    </row>
    <row r="1691" spans="2:13" ht="12.75">
      <c r="B1691" s="255">
        <v>1300</v>
      </c>
      <c r="C1691" s="1" t="s">
        <v>732</v>
      </c>
      <c r="D1691" s="1" t="s">
        <v>550</v>
      </c>
      <c r="E1691" s="1" t="s">
        <v>733</v>
      </c>
      <c r="F1691" s="35" t="s">
        <v>851</v>
      </c>
      <c r="G1691" s="35" t="s">
        <v>341</v>
      </c>
      <c r="H1691" s="7">
        <f t="shared" si="70"/>
        <v>-75750</v>
      </c>
      <c r="I1691" s="30">
        <f t="shared" si="69"/>
        <v>2.765957446808511</v>
      </c>
      <c r="K1691" t="s">
        <v>802</v>
      </c>
      <c r="M1691" s="2">
        <v>470</v>
      </c>
    </row>
    <row r="1692" spans="2:13" ht="12.75">
      <c r="B1692" s="255">
        <v>1000</v>
      </c>
      <c r="C1692" s="1" t="s">
        <v>732</v>
      </c>
      <c r="D1692" s="1" t="s">
        <v>550</v>
      </c>
      <c r="E1692" s="1" t="s">
        <v>733</v>
      </c>
      <c r="F1692" s="39" t="s">
        <v>851</v>
      </c>
      <c r="G1692" s="35" t="s">
        <v>341</v>
      </c>
      <c r="H1692" s="7">
        <f t="shared" si="70"/>
        <v>-76750</v>
      </c>
      <c r="I1692" s="30">
        <f t="shared" si="69"/>
        <v>2.127659574468085</v>
      </c>
      <c r="K1692" t="s">
        <v>802</v>
      </c>
      <c r="M1692" s="2">
        <v>470</v>
      </c>
    </row>
    <row r="1693" spans="2:13" ht="12.75">
      <c r="B1693" s="255">
        <v>900</v>
      </c>
      <c r="C1693" s="1" t="s">
        <v>732</v>
      </c>
      <c r="D1693" s="1" t="s">
        <v>550</v>
      </c>
      <c r="E1693" s="1" t="s">
        <v>733</v>
      </c>
      <c r="F1693" s="35" t="s">
        <v>851</v>
      </c>
      <c r="G1693" s="35" t="s">
        <v>422</v>
      </c>
      <c r="H1693" s="7">
        <f t="shared" si="70"/>
        <v>-77650</v>
      </c>
      <c r="I1693" s="30">
        <f t="shared" si="69"/>
        <v>1.9148936170212767</v>
      </c>
      <c r="K1693" t="s">
        <v>802</v>
      </c>
      <c r="M1693" s="2">
        <v>470</v>
      </c>
    </row>
    <row r="1694" spans="2:13" ht="12.75">
      <c r="B1694" s="255">
        <v>900</v>
      </c>
      <c r="C1694" s="1" t="s">
        <v>732</v>
      </c>
      <c r="D1694" s="1" t="s">
        <v>550</v>
      </c>
      <c r="E1694" s="1" t="s">
        <v>733</v>
      </c>
      <c r="F1694" s="35" t="s">
        <v>851</v>
      </c>
      <c r="G1694" s="35" t="s">
        <v>422</v>
      </c>
      <c r="H1694" s="7">
        <f t="shared" si="70"/>
        <v>-78550</v>
      </c>
      <c r="I1694" s="30">
        <f t="shared" si="69"/>
        <v>1.9148936170212767</v>
      </c>
      <c r="K1694" t="s">
        <v>802</v>
      </c>
      <c r="M1694" s="2">
        <v>470</v>
      </c>
    </row>
    <row r="1695" spans="2:13" ht="12.75">
      <c r="B1695" s="255">
        <v>1300</v>
      </c>
      <c r="C1695" s="1" t="s">
        <v>732</v>
      </c>
      <c r="D1695" s="1" t="s">
        <v>550</v>
      </c>
      <c r="E1695" s="1" t="s">
        <v>733</v>
      </c>
      <c r="F1695" s="35" t="s">
        <v>851</v>
      </c>
      <c r="G1695" s="35" t="s">
        <v>447</v>
      </c>
      <c r="H1695" s="7">
        <f t="shared" si="70"/>
        <v>-79850</v>
      </c>
      <c r="I1695" s="30">
        <f t="shared" si="69"/>
        <v>2.765957446808511</v>
      </c>
      <c r="K1695" t="s">
        <v>802</v>
      </c>
      <c r="M1695" s="2">
        <v>470</v>
      </c>
    </row>
    <row r="1696" spans="2:13" ht="12.75">
      <c r="B1696" s="255">
        <v>1400</v>
      </c>
      <c r="C1696" s="1" t="s">
        <v>732</v>
      </c>
      <c r="D1696" s="1" t="s">
        <v>550</v>
      </c>
      <c r="E1696" s="1" t="s">
        <v>733</v>
      </c>
      <c r="F1696" s="35" t="s">
        <v>851</v>
      </c>
      <c r="G1696" s="35" t="s">
        <v>449</v>
      </c>
      <c r="H1696" s="7">
        <f t="shared" si="70"/>
        <v>-81250</v>
      </c>
      <c r="I1696" s="30">
        <f t="shared" si="69"/>
        <v>2.978723404255319</v>
      </c>
      <c r="K1696" t="s">
        <v>802</v>
      </c>
      <c r="M1696" s="2">
        <v>470</v>
      </c>
    </row>
    <row r="1697" spans="2:13" ht="12.75">
      <c r="B1697" s="255">
        <v>400</v>
      </c>
      <c r="C1697" s="1" t="s">
        <v>732</v>
      </c>
      <c r="D1697" s="1" t="s">
        <v>550</v>
      </c>
      <c r="E1697" s="1" t="s">
        <v>733</v>
      </c>
      <c r="F1697" s="35" t="s">
        <v>851</v>
      </c>
      <c r="G1697" s="35" t="s">
        <v>462</v>
      </c>
      <c r="H1697" s="7">
        <f t="shared" si="70"/>
        <v>-81650</v>
      </c>
      <c r="I1697" s="30">
        <f t="shared" si="69"/>
        <v>0.851063829787234</v>
      </c>
      <c r="K1697" t="s">
        <v>802</v>
      </c>
      <c r="M1697" s="2">
        <v>470</v>
      </c>
    </row>
    <row r="1698" spans="2:13" ht="12.75">
      <c r="B1698" s="255">
        <v>1800</v>
      </c>
      <c r="C1698" s="1" t="s">
        <v>732</v>
      </c>
      <c r="D1698" s="1" t="s">
        <v>550</v>
      </c>
      <c r="E1698" s="1" t="s">
        <v>733</v>
      </c>
      <c r="F1698" s="35" t="s">
        <v>851</v>
      </c>
      <c r="G1698" s="35" t="s">
        <v>183</v>
      </c>
      <c r="H1698" s="7">
        <f t="shared" si="70"/>
        <v>-83450</v>
      </c>
      <c r="I1698" s="30">
        <f t="shared" si="69"/>
        <v>3.8297872340425534</v>
      </c>
      <c r="K1698" t="s">
        <v>802</v>
      </c>
      <c r="M1698" s="2">
        <v>470</v>
      </c>
    </row>
    <row r="1699" spans="2:13" ht="12.75">
      <c r="B1699" s="255">
        <v>1500</v>
      </c>
      <c r="C1699" s="1" t="s">
        <v>732</v>
      </c>
      <c r="D1699" s="1" t="s">
        <v>550</v>
      </c>
      <c r="E1699" s="1" t="s">
        <v>733</v>
      </c>
      <c r="F1699" s="35" t="s">
        <v>851</v>
      </c>
      <c r="G1699" s="35" t="s">
        <v>183</v>
      </c>
      <c r="H1699" s="7">
        <f t="shared" si="70"/>
        <v>-84950</v>
      </c>
      <c r="I1699" s="30">
        <f t="shared" si="69"/>
        <v>3.1914893617021276</v>
      </c>
      <c r="K1699" t="s">
        <v>802</v>
      </c>
      <c r="M1699" s="2">
        <v>470</v>
      </c>
    </row>
    <row r="1700" spans="2:13" ht="12.75">
      <c r="B1700" s="255">
        <v>1200</v>
      </c>
      <c r="C1700" s="1" t="s">
        <v>732</v>
      </c>
      <c r="D1700" s="1" t="s">
        <v>550</v>
      </c>
      <c r="E1700" s="1" t="s">
        <v>733</v>
      </c>
      <c r="F1700" s="35" t="s">
        <v>851</v>
      </c>
      <c r="G1700" s="35" t="s">
        <v>185</v>
      </c>
      <c r="H1700" s="7">
        <f t="shared" si="70"/>
        <v>-86150</v>
      </c>
      <c r="I1700" s="30">
        <f t="shared" si="69"/>
        <v>2.5531914893617023</v>
      </c>
      <c r="K1700" t="s">
        <v>802</v>
      </c>
      <c r="M1700" s="2">
        <v>470</v>
      </c>
    </row>
    <row r="1701" spans="2:13" ht="12.75">
      <c r="B1701" s="255">
        <v>1200</v>
      </c>
      <c r="C1701" s="1" t="s">
        <v>732</v>
      </c>
      <c r="D1701" s="1" t="s">
        <v>550</v>
      </c>
      <c r="E1701" s="1" t="s">
        <v>733</v>
      </c>
      <c r="F1701" s="35" t="s">
        <v>851</v>
      </c>
      <c r="G1701" s="35" t="s">
        <v>185</v>
      </c>
      <c r="H1701" s="7">
        <f t="shared" si="70"/>
        <v>-87350</v>
      </c>
      <c r="I1701" s="30">
        <f aca="true" t="shared" si="71" ref="I1701:I1765">+B1701/M1701</f>
        <v>2.5531914893617023</v>
      </c>
      <c r="K1701" t="s">
        <v>802</v>
      </c>
      <c r="M1701" s="2">
        <v>470</v>
      </c>
    </row>
    <row r="1702" spans="2:13" ht="12.75">
      <c r="B1702" s="255">
        <v>1800</v>
      </c>
      <c r="C1702" s="20" t="s">
        <v>732</v>
      </c>
      <c r="D1702" s="20" t="s">
        <v>550</v>
      </c>
      <c r="E1702" s="1" t="s">
        <v>733</v>
      </c>
      <c r="F1702" s="35" t="s">
        <v>852</v>
      </c>
      <c r="G1702" s="35" t="s">
        <v>170</v>
      </c>
      <c r="H1702" s="7">
        <f t="shared" si="70"/>
        <v>-89150</v>
      </c>
      <c r="I1702" s="30">
        <f t="shared" si="71"/>
        <v>3.8297872340425534</v>
      </c>
      <c r="K1702" t="s">
        <v>853</v>
      </c>
      <c r="M1702" s="2">
        <v>470</v>
      </c>
    </row>
    <row r="1703" spans="2:13" ht="12.75">
      <c r="B1703" s="255">
        <v>1700</v>
      </c>
      <c r="C1703" s="1" t="s">
        <v>732</v>
      </c>
      <c r="D1703" s="20" t="s">
        <v>550</v>
      </c>
      <c r="E1703" s="1" t="s">
        <v>733</v>
      </c>
      <c r="F1703" s="35" t="s">
        <v>852</v>
      </c>
      <c r="G1703" s="35" t="s">
        <v>172</v>
      </c>
      <c r="H1703" s="7">
        <f t="shared" si="70"/>
        <v>-90850</v>
      </c>
      <c r="I1703" s="30">
        <f t="shared" si="71"/>
        <v>3.617021276595745</v>
      </c>
      <c r="K1703" t="s">
        <v>853</v>
      </c>
      <c r="M1703" s="2">
        <v>470</v>
      </c>
    </row>
    <row r="1704" spans="2:13" ht="12.75">
      <c r="B1704" s="255">
        <v>1600</v>
      </c>
      <c r="C1704" s="1" t="s">
        <v>732</v>
      </c>
      <c r="D1704" s="20" t="s">
        <v>550</v>
      </c>
      <c r="E1704" s="1" t="s">
        <v>733</v>
      </c>
      <c r="F1704" s="35" t="s">
        <v>852</v>
      </c>
      <c r="G1704" s="35" t="s">
        <v>174</v>
      </c>
      <c r="H1704" s="7">
        <f t="shared" si="70"/>
        <v>-92450</v>
      </c>
      <c r="I1704" s="30">
        <f t="shared" si="71"/>
        <v>3.404255319148936</v>
      </c>
      <c r="K1704" t="s">
        <v>853</v>
      </c>
      <c r="M1704" s="2">
        <v>470</v>
      </c>
    </row>
    <row r="1705" spans="2:13" ht="12.75">
      <c r="B1705" s="255">
        <v>1400</v>
      </c>
      <c r="C1705" s="47" t="s">
        <v>732</v>
      </c>
      <c r="D1705" s="20" t="s">
        <v>550</v>
      </c>
      <c r="E1705" s="47" t="s">
        <v>733</v>
      </c>
      <c r="F1705" s="35" t="s">
        <v>852</v>
      </c>
      <c r="G1705" s="35" t="s">
        <v>176</v>
      </c>
      <c r="H1705" s="7">
        <f t="shared" si="70"/>
        <v>-93850</v>
      </c>
      <c r="I1705" s="30">
        <f t="shared" si="71"/>
        <v>2.978723404255319</v>
      </c>
      <c r="J1705" s="46"/>
      <c r="K1705" t="s">
        <v>853</v>
      </c>
      <c r="L1705" s="46"/>
      <c r="M1705" s="2">
        <v>470</v>
      </c>
    </row>
    <row r="1706" spans="2:13" ht="12.75">
      <c r="B1706" s="255">
        <v>1900</v>
      </c>
      <c r="C1706" s="1" t="s">
        <v>732</v>
      </c>
      <c r="D1706" s="20" t="s">
        <v>550</v>
      </c>
      <c r="E1706" s="1" t="s">
        <v>733</v>
      </c>
      <c r="F1706" s="35" t="s">
        <v>852</v>
      </c>
      <c r="G1706" s="35" t="s">
        <v>179</v>
      </c>
      <c r="H1706" s="7">
        <f t="shared" si="70"/>
        <v>-95750</v>
      </c>
      <c r="I1706" s="30">
        <f t="shared" si="71"/>
        <v>4.042553191489362</v>
      </c>
      <c r="K1706" t="s">
        <v>853</v>
      </c>
      <c r="M1706" s="2">
        <v>470</v>
      </c>
    </row>
    <row r="1707" spans="2:13" ht="12.75">
      <c r="B1707" s="255">
        <v>1300</v>
      </c>
      <c r="C1707" s="1" t="s">
        <v>732</v>
      </c>
      <c r="D1707" s="20" t="s">
        <v>550</v>
      </c>
      <c r="E1707" s="1" t="s">
        <v>733</v>
      </c>
      <c r="F1707" s="35" t="s">
        <v>852</v>
      </c>
      <c r="G1707" s="35" t="s">
        <v>181</v>
      </c>
      <c r="H1707" s="7">
        <f t="shared" si="70"/>
        <v>-97050</v>
      </c>
      <c r="I1707" s="30">
        <f t="shared" si="71"/>
        <v>2.765957446808511</v>
      </c>
      <c r="K1707" t="s">
        <v>853</v>
      </c>
      <c r="M1707" s="2">
        <v>470</v>
      </c>
    </row>
    <row r="1708" spans="2:13" ht="12.75">
      <c r="B1708" s="255">
        <v>1700</v>
      </c>
      <c r="C1708" s="1" t="s">
        <v>732</v>
      </c>
      <c r="D1708" s="20" t="s">
        <v>550</v>
      </c>
      <c r="E1708" s="1" t="s">
        <v>733</v>
      </c>
      <c r="F1708" s="35" t="s">
        <v>852</v>
      </c>
      <c r="G1708" s="35" t="s">
        <v>341</v>
      </c>
      <c r="H1708" s="7">
        <f t="shared" si="70"/>
        <v>-98750</v>
      </c>
      <c r="I1708" s="30">
        <f t="shared" si="71"/>
        <v>3.617021276595745</v>
      </c>
      <c r="K1708" t="s">
        <v>853</v>
      </c>
      <c r="M1708" s="2">
        <v>470</v>
      </c>
    </row>
    <row r="1709" spans="2:13" ht="12.75">
      <c r="B1709" s="255">
        <v>1900</v>
      </c>
      <c r="C1709" s="1" t="s">
        <v>732</v>
      </c>
      <c r="D1709" s="20" t="s">
        <v>550</v>
      </c>
      <c r="E1709" s="1" t="s">
        <v>733</v>
      </c>
      <c r="F1709" s="35" t="s">
        <v>852</v>
      </c>
      <c r="G1709" s="35" t="s">
        <v>422</v>
      </c>
      <c r="H1709" s="7">
        <f t="shared" si="70"/>
        <v>-100650</v>
      </c>
      <c r="I1709" s="30">
        <f t="shared" si="71"/>
        <v>4.042553191489362</v>
      </c>
      <c r="K1709" t="s">
        <v>853</v>
      </c>
      <c r="M1709" s="2">
        <v>470</v>
      </c>
    </row>
    <row r="1710" spans="2:13" ht="12.75">
      <c r="B1710" s="255">
        <v>1850</v>
      </c>
      <c r="C1710" s="1" t="s">
        <v>732</v>
      </c>
      <c r="D1710" s="20" t="s">
        <v>550</v>
      </c>
      <c r="E1710" s="1" t="s">
        <v>733</v>
      </c>
      <c r="F1710" s="35" t="s">
        <v>852</v>
      </c>
      <c r="G1710" s="35" t="s">
        <v>447</v>
      </c>
      <c r="H1710" s="7">
        <f t="shared" si="70"/>
        <v>-102500</v>
      </c>
      <c r="I1710" s="30">
        <f t="shared" si="71"/>
        <v>3.9361702127659575</v>
      </c>
      <c r="K1710" t="s">
        <v>853</v>
      </c>
      <c r="M1710" s="2">
        <v>470</v>
      </c>
    </row>
    <row r="1711" spans="2:13" ht="12.75">
      <c r="B1711" s="255">
        <v>1000</v>
      </c>
      <c r="C1711" s="1" t="s">
        <v>732</v>
      </c>
      <c r="D1711" s="20" t="s">
        <v>550</v>
      </c>
      <c r="E1711" s="1" t="s">
        <v>733</v>
      </c>
      <c r="F1711" s="35" t="s">
        <v>852</v>
      </c>
      <c r="G1711" s="35" t="s">
        <v>449</v>
      </c>
      <c r="H1711" s="7">
        <f t="shared" si="70"/>
        <v>-103500</v>
      </c>
      <c r="I1711" s="30">
        <f t="shared" si="71"/>
        <v>2.127659574468085</v>
      </c>
      <c r="K1711" t="s">
        <v>853</v>
      </c>
      <c r="M1711" s="2">
        <v>470</v>
      </c>
    </row>
    <row r="1712" spans="2:13" ht="12.75">
      <c r="B1712" s="255">
        <v>800</v>
      </c>
      <c r="C1712" s="1" t="s">
        <v>732</v>
      </c>
      <c r="D1712" s="1" t="s">
        <v>550</v>
      </c>
      <c r="E1712" s="1" t="s">
        <v>733</v>
      </c>
      <c r="F1712" s="35" t="s">
        <v>852</v>
      </c>
      <c r="G1712" s="35" t="s">
        <v>462</v>
      </c>
      <c r="H1712" s="7">
        <f t="shared" si="70"/>
        <v>-104300</v>
      </c>
      <c r="I1712" s="30">
        <f t="shared" si="71"/>
        <v>1.702127659574468</v>
      </c>
      <c r="K1712" t="s">
        <v>853</v>
      </c>
      <c r="M1712" s="2">
        <v>470</v>
      </c>
    </row>
    <row r="1713" spans="2:13" ht="12.75">
      <c r="B1713" s="255">
        <v>1900</v>
      </c>
      <c r="C1713" s="1" t="s">
        <v>732</v>
      </c>
      <c r="D1713" s="1" t="s">
        <v>550</v>
      </c>
      <c r="E1713" s="1" t="s">
        <v>733</v>
      </c>
      <c r="F1713" s="35" t="s">
        <v>852</v>
      </c>
      <c r="G1713" s="35" t="s">
        <v>183</v>
      </c>
      <c r="H1713" s="7">
        <f t="shared" si="70"/>
        <v>-106200</v>
      </c>
      <c r="I1713" s="30">
        <f t="shared" si="71"/>
        <v>4.042553191489362</v>
      </c>
      <c r="K1713" t="s">
        <v>853</v>
      </c>
      <c r="M1713" s="2">
        <v>470</v>
      </c>
    </row>
    <row r="1714" spans="1:13" s="89" customFormat="1" ht="12.75">
      <c r="A1714" s="1"/>
      <c r="B1714" s="255">
        <v>1950</v>
      </c>
      <c r="C1714" s="1" t="s">
        <v>732</v>
      </c>
      <c r="D1714" s="1" t="s">
        <v>550</v>
      </c>
      <c r="E1714" s="1" t="s">
        <v>733</v>
      </c>
      <c r="F1714" s="35" t="s">
        <v>852</v>
      </c>
      <c r="G1714" s="35" t="s">
        <v>185</v>
      </c>
      <c r="H1714" s="7">
        <f t="shared" si="70"/>
        <v>-108150</v>
      </c>
      <c r="I1714" s="30">
        <f t="shared" si="71"/>
        <v>4.148936170212766</v>
      </c>
      <c r="J1714"/>
      <c r="K1714" t="s">
        <v>853</v>
      </c>
      <c r="L1714"/>
      <c r="M1714" s="2">
        <v>470</v>
      </c>
    </row>
    <row r="1715" spans="1:13" ht="12.75">
      <c r="A1715" s="19"/>
      <c r="B1715" s="257">
        <f>SUM(B1624:B1714)</f>
        <v>108150</v>
      </c>
      <c r="C1715" s="19"/>
      <c r="D1715" s="19"/>
      <c r="E1715" s="19" t="s">
        <v>733</v>
      </c>
      <c r="F1715" s="26"/>
      <c r="G1715" s="26"/>
      <c r="H1715" s="87">
        <v>0</v>
      </c>
      <c r="I1715" s="88">
        <f t="shared" si="71"/>
        <v>230.10638297872342</v>
      </c>
      <c r="J1715" s="89"/>
      <c r="K1715" s="89"/>
      <c r="L1715" s="89"/>
      <c r="M1715" s="2">
        <v>470</v>
      </c>
    </row>
    <row r="1716" spans="8:13" ht="12.75">
      <c r="H1716" s="7">
        <f t="shared" si="70"/>
        <v>0</v>
      </c>
      <c r="I1716" s="30">
        <f t="shared" si="71"/>
        <v>0</v>
      </c>
      <c r="M1716" s="2">
        <v>470</v>
      </c>
    </row>
    <row r="1717" spans="8:13" ht="12.75">
      <c r="H1717" s="7">
        <f t="shared" si="70"/>
        <v>0</v>
      </c>
      <c r="I1717" s="30">
        <f t="shared" si="71"/>
        <v>0</v>
      </c>
      <c r="M1717" s="2">
        <v>470</v>
      </c>
    </row>
    <row r="1718" spans="1:13" s="89" customFormat="1" ht="12.75">
      <c r="A1718" s="1"/>
      <c r="B1718" s="7"/>
      <c r="C1718" s="1"/>
      <c r="D1718" s="1"/>
      <c r="E1718" s="1"/>
      <c r="F1718" s="35"/>
      <c r="G1718" s="35"/>
      <c r="H1718" s="7">
        <f t="shared" si="70"/>
        <v>0</v>
      </c>
      <c r="I1718" s="30">
        <f t="shared" si="71"/>
        <v>0</v>
      </c>
      <c r="J1718"/>
      <c r="K1718"/>
      <c r="L1718"/>
      <c r="M1718" s="2">
        <v>470</v>
      </c>
    </row>
    <row r="1719" spans="1:13" ht="12.75">
      <c r="A1719" s="19"/>
      <c r="B1719" s="287">
        <f>B1726+B1730+B1736+B1743+B1751+B1747</f>
        <v>150000</v>
      </c>
      <c r="C1719" s="145" t="s">
        <v>854</v>
      </c>
      <c r="D1719" s="19"/>
      <c r="E1719" s="19"/>
      <c r="F1719" s="26"/>
      <c r="G1719" s="26"/>
      <c r="H1719" s="87">
        <f t="shared" si="70"/>
        <v>-150000</v>
      </c>
      <c r="I1719" s="88">
        <f t="shared" si="71"/>
        <v>319.1489361702128</v>
      </c>
      <c r="J1719" s="89"/>
      <c r="K1719" s="89"/>
      <c r="L1719" s="89"/>
      <c r="M1719" s="2">
        <v>470</v>
      </c>
    </row>
    <row r="1720" spans="1:13" s="23" customFormat="1" ht="12.75">
      <c r="A1720" s="20"/>
      <c r="B1720" s="319" t="s">
        <v>1157</v>
      </c>
      <c r="C1720" s="20"/>
      <c r="D1720" s="20"/>
      <c r="E1720" s="20"/>
      <c r="F1720" s="39"/>
      <c r="G1720" s="120"/>
      <c r="H1720" s="38"/>
      <c r="I1720" s="92">
        <v>0</v>
      </c>
      <c r="M1720" s="2">
        <v>470</v>
      </c>
    </row>
    <row r="1721" spans="2:13" ht="12.75">
      <c r="B1721" s="288"/>
      <c r="H1721" s="7">
        <v>0</v>
      </c>
      <c r="I1721" s="30">
        <f t="shared" si="71"/>
        <v>0</v>
      </c>
      <c r="M1721" s="2">
        <v>470</v>
      </c>
    </row>
    <row r="1722" spans="2:13" ht="12.75">
      <c r="B1722" s="288"/>
      <c r="H1722" s="7">
        <f t="shared" si="70"/>
        <v>0</v>
      </c>
      <c r="I1722" s="30">
        <f t="shared" si="71"/>
        <v>0</v>
      </c>
      <c r="M1722" s="2">
        <v>470</v>
      </c>
    </row>
    <row r="1723" spans="2:13" ht="12.75">
      <c r="B1723" s="288">
        <v>10000</v>
      </c>
      <c r="C1723" s="146" t="s">
        <v>855</v>
      </c>
      <c r="D1723" s="129" t="s">
        <v>550</v>
      </c>
      <c r="E1723" s="147" t="s">
        <v>856</v>
      </c>
      <c r="F1723" s="148" t="s">
        <v>852</v>
      </c>
      <c r="G1723" s="149" t="s">
        <v>162</v>
      </c>
      <c r="H1723" s="7">
        <f t="shared" si="70"/>
        <v>-10000</v>
      </c>
      <c r="I1723" s="30">
        <f t="shared" si="71"/>
        <v>21.27659574468085</v>
      </c>
      <c r="K1723" t="s">
        <v>853</v>
      </c>
      <c r="M1723" s="2">
        <v>470</v>
      </c>
    </row>
    <row r="1724" spans="2:13" ht="12.75">
      <c r="B1724" s="288">
        <v>30000</v>
      </c>
      <c r="C1724" s="146" t="s">
        <v>857</v>
      </c>
      <c r="D1724" s="129" t="s">
        <v>550</v>
      </c>
      <c r="E1724" s="147" t="s">
        <v>856</v>
      </c>
      <c r="F1724" s="148" t="s">
        <v>852</v>
      </c>
      <c r="G1724" s="149" t="s">
        <v>174</v>
      </c>
      <c r="H1724" s="7">
        <f t="shared" si="70"/>
        <v>-40000</v>
      </c>
      <c r="I1724" s="30">
        <f t="shared" si="71"/>
        <v>63.829787234042556</v>
      </c>
      <c r="K1724" t="s">
        <v>853</v>
      </c>
      <c r="M1724" s="2">
        <v>470</v>
      </c>
    </row>
    <row r="1725" spans="1:13" s="89" customFormat="1" ht="12.75">
      <c r="A1725" s="1"/>
      <c r="B1725" s="288">
        <v>5000</v>
      </c>
      <c r="C1725" s="150" t="s">
        <v>858</v>
      </c>
      <c r="D1725" s="129" t="s">
        <v>550</v>
      </c>
      <c r="E1725" s="151" t="s">
        <v>859</v>
      </c>
      <c r="F1725" s="148" t="s">
        <v>852</v>
      </c>
      <c r="G1725" s="152" t="s">
        <v>38</v>
      </c>
      <c r="H1725" s="7">
        <f t="shared" si="70"/>
        <v>-45000</v>
      </c>
      <c r="I1725" s="30">
        <f t="shared" si="71"/>
        <v>10.638297872340425</v>
      </c>
      <c r="J1725"/>
      <c r="K1725" t="s">
        <v>853</v>
      </c>
      <c r="L1725"/>
      <c r="M1725" s="2">
        <v>470</v>
      </c>
    </row>
    <row r="1726" spans="1:13" ht="12.75">
      <c r="A1726" s="19"/>
      <c r="B1726" s="289">
        <f>SUM(B1723:B1725)</f>
        <v>45000</v>
      </c>
      <c r="C1726" s="19"/>
      <c r="D1726" s="19"/>
      <c r="E1726" s="153" t="s">
        <v>856</v>
      </c>
      <c r="F1726" s="26"/>
      <c r="G1726" s="26"/>
      <c r="H1726" s="87"/>
      <c r="I1726" s="88">
        <f t="shared" si="71"/>
        <v>95.74468085106383</v>
      </c>
      <c r="J1726" s="89"/>
      <c r="K1726" s="89"/>
      <c r="L1726" s="89"/>
      <c r="M1726" s="2">
        <v>470</v>
      </c>
    </row>
    <row r="1727" spans="2:13" ht="12.75">
      <c r="B1727" s="288"/>
      <c r="H1727" s="7">
        <f t="shared" si="70"/>
        <v>0</v>
      </c>
      <c r="I1727" s="30">
        <f t="shared" si="71"/>
        <v>0</v>
      </c>
      <c r="M1727" s="2">
        <v>470</v>
      </c>
    </row>
    <row r="1728" spans="2:13" ht="12.75">
      <c r="B1728" s="288"/>
      <c r="H1728" s="7">
        <f t="shared" si="70"/>
        <v>0</v>
      </c>
      <c r="I1728" s="30">
        <f t="shared" si="71"/>
        <v>0</v>
      </c>
      <c r="M1728" s="2">
        <v>470</v>
      </c>
    </row>
    <row r="1729" spans="1:13" s="89" customFormat="1" ht="12.75">
      <c r="A1729" s="1"/>
      <c r="B1729" s="288">
        <v>5000</v>
      </c>
      <c r="C1729" s="1" t="s">
        <v>860</v>
      </c>
      <c r="D1729" s="1" t="s">
        <v>550</v>
      </c>
      <c r="E1729" s="151" t="s">
        <v>861</v>
      </c>
      <c r="F1729" s="35" t="s">
        <v>852</v>
      </c>
      <c r="G1729" s="152" t="s">
        <v>36</v>
      </c>
      <c r="H1729" s="7">
        <f t="shared" si="70"/>
        <v>-5000</v>
      </c>
      <c r="I1729" s="30">
        <f t="shared" si="71"/>
        <v>10.638297872340425</v>
      </c>
      <c r="J1729"/>
      <c r="K1729" t="s">
        <v>853</v>
      </c>
      <c r="L1729"/>
      <c r="M1729" s="2">
        <v>470</v>
      </c>
    </row>
    <row r="1730" spans="1:13" ht="12.75">
      <c r="A1730" s="19"/>
      <c r="B1730" s="290">
        <f>SUM(B1729)</f>
        <v>5000</v>
      </c>
      <c r="C1730" s="19"/>
      <c r="D1730" s="19"/>
      <c r="E1730" s="153" t="s">
        <v>861</v>
      </c>
      <c r="F1730" s="26"/>
      <c r="G1730" s="26"/>
      <c r="H1730" s="87">
        <v>0</v>
      </c>
      <c r="I1730" s="88">
        <f t="shared" si="71"/>
        <v>10.638297872340425</v>
      </c>
      <c r="J1730" s="89"/>
      <c r="K1730" s="89"/>
      <c r="L1730" s="89"/>
      <c r="M1730" s="2">
        <v>470</v>
      </c>
    </row>
    <row r="1731" spans="2:13" ht="12.75">
      <c r="B1731" s="291"/>
      <c r="H1731" s="7">
        <f t="shared" si="70"/>
        <v>0</v>
      </c>
      <c r="I1731" s="30">
        <f t="shared" si="71"/>
        <v>0</v>
      </c>
      <c r="M1731" s="2">
        <v>470</v>
      </c>
    </row>
    <row r="1732" spans="2:13" ht="12.75">
      <c r="B1732" s="291"/>
      <c r="H1732" s="7">
        <f>H1731-B1732</f>
        <v>0</v>
      </c>
      <c r="I1732" s="30">
        <f t="shared" si="71"/>
        <v>0</v>
      </c>
      <c r="M1732" s="2">
        <v>470</v>
      </c>
    </row>
    <row r="1733" spans="1:13" ht="12.75">
      <c r="A1733" s="20"/>
      <c r="B1733" s="292">
        <v>5000</v>
      </c>
      <c r="C1733" s="146" t="s">
        <v>858</v>
      </c>
      <c r="D1733" s="129" t="s">
        <v>550</v>
      </c>
      <c r="E1733" s="147" t="s">
        <v>862</v>
      </c>
      <c r="F1733" s="148" t="s">
        <v>852</v>
      </c>
      <c r="G1733" s="149" t="s">
        <v>164</v>
      </c>
      <c r="H1733" s="7">
        <f aca="true" t="shared" si="72" ref="H1733:H1789">H1732-B1733</f>
        <v>-5000</v>
      </c>
      <c r="I1733" s="30">
        <f t="shared" si="71"/>
        <v>10.638297872340425</v>
      </c>
      <c r="J1733" s="23"/>
      <c r="K1733" t="s">
        <v>853</v>
      </c>
      <c r="L1733" s="23"/>
      <c r="M1733" s="2">
        <v>470</v>
      </c>
    </row>
    <row r="1734" spans="2:13" ht="12.75">
      <c r="B1734" s="288">
        <v>5000</v>
      </c>
      <c r="C1734" s="150" t="s">
        <v>863</v>
      </c>
      <c r="D1734" s="129" t="s">
        <v>550</v>
      </c>
      <c r="E1734" s="151" t="s">
        <v>862</v>
      </c>
      <c r="F1734" s="148" t="s">
        <v>852</v>
      </c>
      <c r="G1734" s="152" t="s">
        <v>166</v>
      </c>
      <c r="H1734" s="7">
        <f t="shared" si="72"/>
        <v>-10000</v>
      </c>
      <c r="I1734" s="30">
        <f t="shared" si="71"/>
        <v>10.638297872340425</v>
      </c>
      <c r="K1734" t="s">
        <v>853</v>
      </c>
      <c r="M1734" s="2">
        <v>470</v>
      </c>
    </row>
    <row r="1735" spans="1:13" s="89" customFormat="1" ht="12.75">
      <c r="A1735" s="1"/>
      <c r="B1735" s="288">
        <v>30000</v>
      </c>
      <c r="C1735" s="150" t="s">
        <v>857</v>
      </c>
      <c r="D1735" s="129" t="s">
        <v>550</v>
      </c>
      <c r="E1735" s="151" t="s">
        <v>862</v>
      </c>
      <c r="F1735" s="148" t="s">
        <v>852</v>
      </c>
      <c r="G1735" s="152" t="s">
        <v>449</v>
      </c>
      <c r="H1735" s="7">
        <f t="shared" si="72"/>
        <v>-40000</v>
      </c>
      <c r="I1735" s="30">
        <f t="shared" si="71"/>
        <v>63.829787234042556</v>
      </c>
      <c r="J1735"/>
      <c r="K1735" t="s">
        <v>853</v>
      </c>
      <c r="L1735"/>
      <c r="M1735" s="2">
        <v>470</v>
      </c>
    </row>
    <row r="1736" spans="1:13" ht="12.75">
      <c r="A1736" s="19"/>
      <c r="B1736" s="289">
        <f>SUM(B1733:B1735)</f>
        <v>40000</v>
      </c>
      <c r="C1736" s="19"/>
      <c r="D1736" s="19"/>
      <c r="E1736" s="153" t="s">
        <v>862</v>
      </c>
      <c r="F1736" s="26"/>
      <c r="G1736" s="26"/>
      <c r="H1736" s="87">
        <v>0</v>
      </c>
      <c r="I1736" s="88">
        <f t="shared" si="71"/>
        <v>85.1063829787234</v>
      </c>
      <c r="J1736" s="89"/>
      <c r="K1736" s="89"/>
      <c r="L1736" s="89"/>
      <c r="M1736" s="2">
        <v>470</v>
      </c>
    </row>
    <row r="1737" spans="2:13" ht="12.75">
      <c r="B1737" s="288"/>
      <c r="H1737" s="7">
        <f t="shared" si="72"/>
        <v>0</v>
      </c>
      <c r="I1737" s="30">
        <f t="shared" si="71"/>
        <v>0</v>
      </c>
      <c r="M1737" s="2">
        <v>470</v>
      </c>
    </row>
    <row r="1738" spans="2:13" ht="12.75">
      <c r="B1738" s="288"/>
      <c r="H1738" s="7">
        <f t="shared" si="72"/>
        <v>0</v>
      </c>
      <c r="I1738" s="30">
        <f t="shared" si="71"/>
        <v>0</v>
      </c>
      <c r="M1738" s="2">
        <v>470</v>
      </c>
    </row>
    <row r="1739" spans="2:13" ht="12.75">
      <c r="B1739" s="288">
        <v>10000</v>
      </c>
      <c r="C1739" s="150" t="s">
        <v>864</v>
      </c>
      <c r="D1739" s="129" t="s">
        <v>550</v>
      </c>
      <c r="E1739" s="147" t="s">
        <v>865</v>
      </c>
      <c r="F1739" s="148" t="s">
        <v>852</v>
      </c>
      <c r="G1739" s="152" t="s">
        <v>38</v>
      </c>
      <c r="H1739" s="7">
        <f t="shared" si="72"/>
        <v>-10000</v>
      </c>
      <c r="I1739" s="30">
        <f t="shared" si="71"/>
        <v>21.27659574468085</v>
      </c>
      <c r="K1739" t="s">
        <v>853</v>
      </c>
      <c r="M1739" s="2">
        <v>470</v>
      </c>
    </row>
    <row r="1740" spans="2:13" ht="12.75">
      <c r="B1740" s="288">
        <v>10000</v>
      </c>
      <c r="C1740" s="150" t="s">
        <v>866</v>
      </c>
      <c r="D1740" s="129" t="s">
        <v>550</v>
      </c>
      <c r="E1740" s="147" t="s">
        <v>865</v>
      </c>
      <c r="F1740" s="148" t="s">
        <v>852</v>
      </c>
      <c r="G1740" s="152" t="s">
        <v>270</v>
      </c>
      <c r="H1740" s="7">
        <f t="shared" si="72"/>
        <v>-20000</v>
      </c>
      <c r="I1740" s="30">
        <f t="shared" si="71"/>
        <v>21.27659574468085</v>
      </c>
      <c r="K1740" t="s">
        <v>853</v>
      </c>
      <c r="M1740" s="2">
        <v>470</v>
      </c>
    </row>
    <row r="1741" spans="2:13" ht="12.75">
      <c r="B1741" s="288">
        <v>5000</v>
      </c>
      <c r="C1741" s="150" t="s">
        <v>858</v>
      </c>
      <c r="D1741" s="129" t="s">
        <v>550</v>
      </c>
      <c r="E1741" s="147" t="s">
        <v>865</v>
      </c>
      <c r="F1741" s="148" t="s">
        <v>852</v>
      </c>
      <c r="G1741" s="152" t="s">
        <v>166</v>
      </c>
      <c r="H1741" s="7">
        <f t="shared" si="72"/>
        <v>-25000</v>
      </c>
      <c r="I1741" s="30">
        <f t="shared" si="71"/>
        <v>10.638297872340425</v>
      </c>
      <c r="K1741" t="s">
        <v>853</v>
      </c>
      <c r="M1741" s="2">
        <v>470</v>
      </c>
    </row>
    <row r="1742" spans="1:13" s="89" customFormat="1" ht="12.75">
      <c r="A1742" s="1"/>
      <c r="B1742" s="288">
        <v>25000</v>
      </c>
      <c r="C1742" s="150" t="s">
        <v>867</v>
      </c>
      <c r="D1742" s="129" t="s">
        <v>550</v>
      </c>
      <c r="E1742" s="147" t="s">
        <v>865</v>
      </c>
      <c r="F1742" s="148" t="s">
        <v>852</v>
      </c>
      <c r="G1742" s="152" t="s">
        <v>185</v>
      </c>
      <c r="H1742" s="7">
        <f t="shared" si="72"/>
        <v>-50000</v>
      </c>
      <c r="I1742" s="30">
        <f t="shared" si="71"/>
        <v>53.191489361702125</v>
      </c>
      <c r="J1742"/>
      <c r="K1742" t="s">
        <v>853</v>
      </c>
      <c r="L1742"/>
      <c r="M1742" s="2">
        <v>470</v>
      </c>
    </row>
    <row r="1743" spans="1:13" ht="12.75">
      <c r="A1743" s="19"/>
      <c r="B1743" s="289">
        <f>SUM(B1739:B1742)</f>
        <v>50000</v>
      </c>
      <c r="C1743" s="19"/>
      <c r="D1743" s="19"/>
      <c r="E1743" s="153" t="s">
        <v>865</v>
      </c>
      <c r="F1743" s="26"/>
      <c r="G1743" s="26"/>
      <c r="H1743" s="87">
        <v>0</v>
      </c>
      <c r="I1743" s="88">
        <f t="shared" si="71"/>
        <v>106.38297872340425</v>
      </c>
      <c r="J1743" s="89"/>
      <c r="K1743" s="89"/>
      <c r="L1743" s="89"/>
      <c r="M1743" s="2">
        <v>470</v>
      </c>
    </row>
    <row r="1744" spans="2:13" ht="12.75">
      <c r="B1744" s="288"/>
      <c r="H1744" s="7">
        <f t="shared" si="72"/>
        <v>0</v>
      </c>
      <c r="I1744" s="30">
        <f t="shared" si="71"/>
        <v>0</v>
      </c>
      <c r="M1744" s="2">
        <v>470</v>
      </c>
    </row>
    <row r="1745" spans="2:13" ht="12.75">
      <c r="B1745" s="288"/>
      <c r="H1745" s="7">
        <f t="shared" si="72"/>
        <v>0</v>
      </c>
      <c r="I1745" s="30">
        <f t="shared" si="71"/>
        <v>0</v>
      </c>
      <c r="M1745" s="2">
        <v>470</v>
      </c>
    </row>
    <row r="1746" spans="1:13" s="89" customFormat="1" ht="12.75">
      <c r="A1746" s="1"/>
      <c r="B1746" s="288">
        <v>5000</v>
      </c>
      <c r="C1746" s="146" t="s">
        <v>858</v>
      </c>
      <c r="D1746" s="129" t="s">
        <v>550</v>
      </c>
      <c r="E1746" s="147" t="s">
        <v>868</v>
      </c>
      <c r="F1746" s="148" t="s">
        <v>852</v>
      </c>
      <c r="G1746" s="149" t="s">
        <v>114</v>
      </c>
      <c r="H1746" s="7">
        <f t="shared" si="72"/>
        <v>-5000</v>
      </c>
      <c r="I1746" s="30">
        <f t="shared" si="71"/>
        <v>10.638297872340425</v>
      </c>
      <c r="J1746"/>
      <c r="K1746" t="s">
        <v>853</v>
      </c>
      <c r="L1746"/>
      <c r="M1746" s="2">
        <v>470</v>
      </c>
    </row>
    <row r="1747" spans="1:13" ht="12.75">
      <c r="A1747" s="19"/>
      <c r="B1747" s="289">
        <f>SUM(B1746)</f>
        <v>5000</v>
      </c>
      <c r="C1747" s="19"/>
      <c r="D1747" s="19"/>
      <c r="E1747" s="153" t="s">
        <v>868</v>
      </c>
      <c r="F1747" s="26"/>
      <c r="G1747" s="26"/>
      <c r="H1747" s="87"/>
      <c r="I1747" s="88">
        <f t="shared" si="71"/>
        <v>10.638297872340425</v>
      </c>
      <c r="J1747" s="89"/>
      <c r="K1747" s="89"/>
      <c r="L1747" s="89"/>
      <c r="M1747" s="2">
        <v>470</v>
      </c>
    </row>
    <row r="1748" spans="2:13" ht="12.75">
      <c r="B1748" s="288"/>
      <c r="H1748" s="7">
        <f t="shared" si="72"/>
        <v>0</v>
      </c>
      <c r="I1748" s="30">
        <f t="shared" si="71"/>
        <v>0</v>
      </c>
      <c r="M1748" s="2">
        <v>470</v>
      </c>
    </row>
    <row r="1749" spans="2:13" ht="12.75">
      <c r="B1749" s="288"/>
      <c r="H1749" s="7">
        <f t="shared" si="72"/>
        <v>0</v>
      </c>
      <c r="I1749" s="30">
        <f t="shared" si="71"/>
        <v>0</v>
      </c>
      <c r="M1749" s="2">
        <v>470</v>
      </c>
    </row>
    <row r="1750" spans="1:13" s="89" customFormat="1" ht="12.75">
      <c r="A1750" s="1"/>
      <c r="B1750" s="288">
        <v>5000</v>
      </c>
      <c r="C1750" s="146" t="s">
        <v>858</v>
      </c>
      <c r="D1750" s="129" t="s">
        <v>550</v>
      </c>
      <c r="E1750" s="147" t="s">
        <v>869</v>
      </c>
      <c r="F1750" s="148" t="s">
        <v>852</v>
      </c>
      <c r="G1750" s="152" t="s">
        <v>162</v>
      </c>
      <c r="H1750" s="7">
        <f t="shared" si="72"/>
        <v>-5000</v>
      </c>
      <c r="I1750" s="30">
        <f t="shared" si="71"/>
        <v>10.638297872340425</v>
      </c>
      <c r="J1750"/>
      <c r="K1750" t="s">
        <v>853</v>
      </c>
      <c r="L1750"/>
      <c r="M1750" s="2">
        <v>470</v>
      </c>
    </row>
    <row r="1751" spans="1:13" ht="12.75">
      <c r="A1751" s="19"/>
      <c r="B1751" s="289">
        <f>SUM(B1750)</f>
        <v>5000</v>
      </c>
      <c r="C1751" s="19"/>
      <c r="D1751" s="19"/>
      <c r="E1751" s="153" t="s">
        <v>869</v>
      </c>
      <c r="F1751" s="26"/>
      <c r="G1751" s="26"/>
      <c r="H1751" s="87"/>
      <c r="I1751" s="88">
        <f t="shared" si="71"/>
        <v>10.638297872340425</v>
      </c>
      <c r="J1751" s="89"/>
      <c r="K1751" s="89"/>
      <c r="L1751" s="89"/>
      <c r="M1751" s="2">
        <v>470</v>
      </c>
    </row>
    <row r="1752" spans="2:13" ht="12.75">
      <c r="B1752" s="288"/>
      <c r="H1752" s="7">
        <f t="shared" si="72"/>
        <v>0</v>
      </c>
      <c r="I1752" s="30">
        <f t="shared" si="71"/>
        <v>0</v>
      </c>
      <c r="M1752" s="2">
        <v>470</v>
      </c>
    </row>
    <row r="1753" spans="2:13" ht="12.75">
      <c r="B1753" s="288"/>
      <c r="H1753" s="7">
        <f t="shared" si="72"/>
        <v>0</v>
      </c>
      <c r="I1753" s="30">
        <f t="shared" si="71"/>
        <v>0</v>
      </c>
      <c r="M1753" s="2">
        <v>470</v>
      </c>
    </row>
    <row r="1754" spans="1:13" s="89" customFormat="1" ht="12.75">
      <c r="A1754" s="1"/>
      <c r="B1754" s="288"/>
      <c r="C1754" s="1"/>
      <c r="D1754" s="1"/>
      <c r="E1754" s="1"/>
      <c r="F1754" s="35"/>
      <c r="G1754" s="35"/>
      <c r="H1754" s="7">
        <f t="shared" si="72"/>
        <v>0</v>
      </c>
      <c r="I1754" s="30">
        <f t="shared" si="71"/>
        <v>0</v>
      </c>
      <c r="J1754"/>
      <c r="K1754"/>
      <c r="L1754"/>
      <c r="M1754" s="2">
        <v>470</v>
      </c>
    </row>
    <row r="1755" spans="1:13" ht="12.75">
      <c r="A1755" s="19"/>
      <c r="B1755" s="287">
        <f>B1759+B1763</f>
        <v>20000</v>
      </c>
      <c r="C1755" s="145" t="s">
        <v>870</v>
      </c>
      <c r="D1755" s="19"/>
      <c r="E1755" s="19"/>
      <c r="F1755" s="26"/>
      <c r="G1755" s="26"/>
      <c r="H1755" s="87">
        <f t="shared" si="72"/>
        <v>-20000</v>
      </c>
      <c r="I1755" s="88">
        <f t="shared" si="71"/>
        <v>42.5531914893617</v>
      </c>
      <c r="J1755" s="89"/>
      <c r="K1755" s="89"/>
      <c r="L1755" s="89"/>
      <c r="M1755" s="2">
        <v>470</v>
      </c>
    </row>
    <row r="1756" spans="2:13" ht="12.75">
      <c r="B1756" s="288"/>
      <c r="H1756" s="7">
        <v>0</v>
      </c>
      <c r="I1756" s="30">
        <f t="shared" si="71"/>
        <v>0</v>
      </c>
      <c r="M1756" s="2">
        <v>470</v>
      </c>
    </row>
    <row r="1757" spans="2:13" ht="12.75">
      <c r="B1757" s="288"/>
      <c r="H1757" s="7">
        <f t="shared" si="72"/>
        <v>0</v>
      </c>
      <c r="I1757" s="30">
        <f t="shared" si="71"/>
        <v>0</v>
      </c>
      <c r="M1757" s="2">
        <v>470</v>
      </c>
    </row>
    <row r="1758" spans="1:13" s="89" customFormat="1" ht="12.75">
      <c r="A1758" s="1"/>
      <c r="B1758" s="288">
        <v>5000</v>
      </c>
      <c r="C1758" s="1" t="s">
        <v>871</v>
      </c>
      <c r="D1758" s="1" t="s">
        <v>550</v>
      </c>
      <c r="E1758" s="1" t="s">
        <v>872</v>
      </c>
      <c r="F1758" s="35" t="s">
        <v>873</v>
      </c>
      <c r="G1758" s="35" t="s">
        <v>185</v>
      </c>
      <c r="H1758" s="7">
        <f t="shared" si="72"/>
        <v>-5000</v>
      </c>
      <c r="I1758" s="30">
        <f t="shared" si="71"/>
        <v>10.638297872340425</v>
      </c>
      <c r="J1758"/>
      <c r="K1758" t="s">
        <v>853</v>
      </c>
      <c r="L1758"/>
      <c r="M1758" s="2">
        <v>470</v>
      </c>
    </row>
    <row r="1759" spans="1:13" ht="12.75">
      <c r="A1759" s="19"/>
      <c r="B1759" s="289">
        <f>SUM(B1758)</f>
        <v>5000</v>
      </c>
      <c r="C1759" s="19"/>
      <c r="D1759" s="19"/>
      <c r="E1759" s="19" t="s">
        <v>872</v>
      </c>
      <c r="F1759" s="26"/>
      <c r="G1759" s="26"/>
      <c r="H1759" s="87"/>
      <c r="I1759" s="88">
        <f t="shared" si="71"/>
        <v>10.638297872340425</v>
      </c>
      <c r="J1759" s="89"/>
      <c r="K1759" s="89"/>
      <c r="L1759" s="89"/>
      <c r="M1759" s="2">
        <v>470</v>
      </c>
    </row>
    <row r="1760" spans="2:13" ht="12.75">
      <c r="B1760" s="288"/>
      <c r="H1760" s="7">
        <f t="shared" si="72"/>
        <v>0</v>
      </c>
      <c r="I1760" s="30">
        <f t="shared" si="71"/>
        <v>0</v>
      </c>
      <c r="M1760" s="2">
        <v>470</v>
      </c>
    </row>
    <row r="1761" spans="2:13" ht="12.75">
      <c r="B1761" s="288"/>
      <c r="H1761" s="7">
        <f t="shared" si="72"/>
        <v>0</v>
      </c>
      <c r="I1761" s="30">
        <f t="shared" si="71"/>
        <v>0</v>
      </c>
      <c r="M1761" s="2">
        <v>470</v>
      </c>
    </row>
    <row r="1762" spans="1:13" s="89" customFormat="1" ht="12.75">
      <c r="A1762" s="1"/>
      <c r="B1762" s="288">
        <v>15000</v>
      </c>
      <c r="C1762" s="1" t="s">
        <v>874</v>
      </c>
      <c r="D1762" s="1" t="s">
        <v>550</v>
      </c>
      <c r="E1762" s="147" t="s">
        <v>865</v>
      </c>
      <c r="F1762" s="45" t="s">
        <v>875</v>
      </c>
      <c r="G1762" s="35" t="s">
        <v>185</v>
      </c>
      <c r="H1762" s="7">
        <f t="shared" si="72"/>
        <v>-15000</v>
      </c>
      <c r="I1762" s="30">
        <f t="shared" si="71"/>
        <v>31.914893617021278</v>
      </c>
      <c r="J1762"/>
      <c r="K1762" t="s">
        <v>853</v>
      </c>
      <c r="L1762"/>
      <c r="M1762" s="2">
        <v>470</v>
      </c>
    </row>
    <row r="1763" spans="1:13" ht="12.75">
      <c r="A1763" s="19"/>
      <c r="B1763" s="289">
        <f>SUM(B1762)</f>
        <v>15000</v>
      </c>
      <c r="C1763" s="19"/>
      <c r="D1763" s="19"/>
      <c r="E1763" s="153" t="s">
        <v>865</v>
      </c>
      <c r="F1763" s="26"/>
      <c r="G1763" s="26"/>
      <c r="H1763" s="87"/>
      <c r="I1763" s="88">
        <f t="shared" si="71"/>
        <v>31.914893617021278</v>
      </c>
      <c r="J1763" s="89"/>
      <c r="K1763" s="89"/>
      <c r="L1763" s="89"/>
      <c r="M1763" s="2">
        <v>470</v>
      </c>
    </row>
    <row r="1764" spans="8:13" ht="12.75">
      <c r="H1764" s="7">
        <f t="shared" si="72"/>
        <v>0</v>
      </c>
      <c r="I1764" s="30">
        <f t="shared" si="71"/>
        <v>0</v>
      </c>
      <c r="M1764" s="2">
        <v>470</v>
      </c>
    </row>
    <row r="1765" spans="8:13" ht="12.75">
      <c r="H1765" s="7">
        <f t="shared" si="72"/>
        <v>0</v>
      </c>
      <c r="I1765" s="30">
        <f t="shared" si="71"/>
        <v>0</v>
      </c>
      <c r="M1765" s="2">
        <v>470</v>
      </c>
    </row>
    <row r="1766" spans="8:13" ht="12.75">
      <c r="H1766" s="7">
        <f t="shared" si="72"/>
        <v>0</v>
      </c>
      <c r="I1766" s="30">
        <f aca="true" t="shared" si="73" ref="I1766:I1834">+B1766/M1766</f>
        <v>0</v>
      </c>
      <c r="M1766" s="2">
        <v>470</v>
      </c>
    </row>
    <row r="1767" spans="2:13" ht="12.75">
      <c r="B1767" s="260">
        <v>5000</v>
      </c>
      <c r="C1767" s="20" t="s">
        <v>551</v>
      </c>
      <c r="D1767" s="20" t="s">
        <v>550</v>
      </c>
      <c r="E1767" s="20" t="s">
        <v>550</v>
      </c>
      <c r="F1767" s="78" t="s">
        <v>876</v>
      </c>
      <c r="G1767" s="35" t="s">
        <v>44</v>
      </c>
      <c r="H1767" s="7">
        <f t="shared" si="72"/>
        <v>-5000</v>
      </c>
      <c r="I1767" s="30">
        <f t="shared" si="73"/>
        <v>10.638297872340425</v>
      </c>
      <c r="K1767" t="s">
        <v>537</v>
      </c>
      <c r="L1767">
        <v>28</v>
      </c>
      <c r="M1767" s="2">
        <v>470</v>
      </c>
    </row>
    <row r="1768" spans="2:13" ht="12.75">
      <c r="B1768" s="260">
        <v>7600</v>
      </c>
      <c r="C1768" s="47" t="s">
        <v>877</v>
      </c>
      <c r="D1768" s="20" t="s">
        <v>550</v>
      </c>
      <c r="E1768" s="1" t="s">
        <v>755</v>
      </c>
      <c r="F1768" s="35" t="s">
        <v>878</v>
      </c>
      <c r="G1768" s="35" t="s">
        <v>78</v>
      </c>
      <c r="H1768" s="7">
        <f t="shared" si="72"/>
        <v>-12600</v>
      </c>
      <c r="I1768" s="30">
        <f t="shared" si="73"/>
        <v>16.170212765957448</v>
      </c>
      <c r="K1768" t="s">
        <v>847</v>
      </c>
      <c r="M1768" s="2">
        <v>470</v>
      </c>
    </row>
    <row r="1769" spans="2:13" ht="12.75">
      <c r="B1769" s="260">
        <v>7600</v>
      </c>
      <c r="C1769" s="47" t="s">
        <v>877</v>
      </c>
      <c r="D1769" s="20" t="s">
        <v>550</v>
      </c>
      <c r="E1769" s="1" t="s">
        <v>755</v>
      </c>
      <c r="F1769" s="35" t="s">
        <v>879</v>
      </c>
      <c r="G1769" s="35" t="s">
        <v>253</v>
      </c>
      <c r="H1769" s="7">
        <f t="shared" si="72"/>
        <v>-20200</v>
      </c>
      <c r="I1769" s="30">
        <f t="shared" si="73"/>
        <v>16.170212765957448</v>
      </c>
      <c r="K1769" t="s">
        <v>847</v>
      </c>
      <c r="M1769" s="2">
        <v>470</v>
      </c>
    </row>
    <row r="1770" spans="2:13" ht="12.75">
      <c r="B1770" s="260">
        <v>1000</v>
      </c>
      <c r="C1770" s="47" t="s">
        <v>880</v>
      </c>
      <c r="D1770" s="20" t="s">
        <v>550</v>
      </c>
      <c r="E1770" s="1" t="s">
        <v>755</v>
      </c>
      <c r="F1770" s="35" t="s">
        <v>881</v>
      </c>
      <c r="G1770" s="35" t="s">
        <v>253</v>
      </c>
      <c r="H1770" s="7">
        <f t="shared" si="72"/>
        <v>-21200</v>
      </c>
      <c r="I1770" s="30">
        <f t="shared" si="73"/>
        <v>2.127659574468085</v>
      </c>
      <c r="K1770" t="s">
        <v>847</v>
      </c>
      <c r="M1770" s="2">
        <v>470</v>
      </c>
    </row>
    <row r="1771" spans="2:13" ht="12.75">
      <c r="B1771" s="260">
        <v>7200</v>
      </c>
      <c r="C1771" s="47" t="s">
        <v>882</v>
      </c>
      <c r="D1771" s="1" t="s">
        <v>550</v>
      </c>
      <c r="E1771" s="1" t="s">
        <v>755</v>
      </c>
      <c r="F1771" s="35" t="s">
        <v>883</v>
      </c>
      <c r="G1771" s="35" t="s">
        <v>172</v>
      </c>
      <c r="H1771" s="7">
        <f t="shared" si="72"/>
        <v>-28400</v>
      </c>
      <c r="I1771" s="30">
        <f t="shared" si="73"/>
        <v>15.319148936170214</v>
      </c>
      <c r="K1771" t="s">
        <v>847</v>
      </c>
      <c r="M1771" s="2">
        <v>470</v>
      </c>
    </row>
    <row r="1772" spans="2:13" ht="12.75">
      <c r="B1772" s="260">
        <v>7200</v>
      </c>
      <c r="C1772" s="47" t="s">
        <v>882</v>
      </c>
      <c r="D1772" s="1" t="s">
        <v>550</v>
      </c>
      <c r="E1772" s="1" t="s">
        <v>755</v>
      </c>
      <c r="F1772" s="35" t="s">
        <v>884</v>
      </c>
      <c r="G1772" s="35" t="s">
        <v>447</v>
      </c>
      <c r="H1772" s="7">
        <f t="shared" si="72"/>
        <v>-35600</v>
      </c>
      <c r="I1772" s="30">
        <f t="shared" si="73"/>
        <v>15.319148936170214</v>
      </c>
      <c r="K1772" t="s">
        <v>847</v>
      </c>
      <c r="M1772" s="2">
        <v>470</v>
      </c>
    </row>
    <row r="1773" spans="2:13" ht="12.75">
      <c r="B1773" s="260">
        <v>2140</v>
      </c>
      <c r="C1773" s="1" t="s">
        <v>885</v>
      </c>
      <c r="D1773" s="1" t="s">
        <v>550</v>
      </c>
      <c r="E1773" s="1" t="s">
        <v>755</v>
      </c>
      <c r="F1773" s="35" t="s">
        <v>886</v>
      </c>
      <c r="G1773" s="35" t="s">
        <v>164</v>
      </c>
      <c r="H1773" s="7">
        <f t="shared" si="72"/>
        <v>-37740</v>
      </c>
      <c r="I1773" s="30">
        <f t="shared" si="73"/>
        <v>4.553191489361702</v>
      </c>
      <c r="K1773" t="s">
        <v>802</v>
      </c>
      <c r="M1773" s="2">
        <v>470</v>
      </c>
    </row>
    <row r="1774" spans="2:13" ht="12.75">
      <c r="B1774" s="260">
        <v>600</v>
      </c>
      <c r="C1774" s="1" t="s">
        <v>887</v>
      </c>
      <c r="D1774" s="1" t="s">
        <v>550</v>
      </c>
      <c r="E1774" s="1" t="s">
        <v>755</v>
      </c>
      <c r="F1774" s="35" t="s">
        <v>888</v>
      </c>
      <c r="G1774" s="35" t="s">
        <v>172</v>
      </c>
      <c r="H1774" s="7">
        <f t="shared" si="72"/>
        <v>-38340</v>
      </c>
      <c r="I1774" s="30">
        <f t="shared" si="73"/>
        <v>1.2765957446808511</v>
      </c>
      <c r="K1774" t="s">
        <v>802</v>
      </c>
      <c r="M1774" s="2">
        <v>470</v>
      </c>
    </row>
    <row r="1775" spans="2:13" ht="12.75">
      <c r="B1775" s="260">
        <v>4500</v>
      </c>
      <c r="C1775" s="20" t="s">
        <v>889</v>
      </c>
      <c r="D1775" s="1" t="s">
        <v>550</v>
      </c>
      <c r="E1775" s="1" t="s">
        <v>755</v>
      </c>
      <c r="F1775" s="35" t="s">
        <v>890</v>
      </c>
      <c r="G1775" s="35" t="s">
        <v>179</v>
      </c>
      <c r="H1775" s="7">
        <f t="shared" si="72"/>
        <v>-42840</v>
      </c>
      <c r="I1775" s="30">
        <f t="shared" si="73"/>
        <v>9.574468085106384</v>
      </c>
      <c r="K1775" t="s">
        <v>802</v>
      </c>
      <c r="M1775" s="2">
        <v>470</v>
      </c>
    </row>
    <row r="1776" spans="2:13" ht="12.75">
      <c r="B1776" s="260">
        <v>5000</v>
      </c>
      <c r="C1776" s="20" t="s">
        <v>889</v>
      </c>
      <c r="D1776" s="1" t="s">
        <v>550</v>
      </c>
      <c r="E1776" s="1" t="s">
        <v>755</v>
      </c>
      <c r="F1776" s="35" t="s">
        <v>890</v>
      </c>
      <c r="G1776" s="35" t="s">
        <v>179</v>
      </c>
      <c r="H1776" s="7">
        <f t="shared" si="72"/>
        <v>-47840</v>
      </c>
      <c r="I1776" s="30">
        <f t="shared" si="73"/>
        <v>10.638297872340425</v>
      </c>
      <c r="K1776" t="s">
        <v>802</v>
      </c>
      <c r="M1776" s="2">
        <v>470</v>
      </c>
    </row>
    <row r="1777" spans="2:13" ht="12.75">
      <c r="B1777" s="260">
        <v>7500</v>
      </c>
      <c r="C1777" s="1" t="s">
        <v>891</v>
      </c>
      <c r="D1777" s="1" t="s">
        <v>550</v>
      </c>
      <c r="E1777" s="1" t="s">
        <v>755</v>
      </c>
      <c r="F1777" s="35" t="s">
        <v>890</v>
      </c>
      <c r="G1777" s="35" t="s">
        <v>179</v>
      </c>
      <c r="H1777" s="7">
        <f t="shared" si="72"/>
        <v>-55340</v>
      </c>
      <c r="I1777" s="30">
        <f t="shared" si="73"/>
        <v>15.957446808510639</v>
      </c>
      <c r="K1777" t="s">
        <v>802</v>
      </c>
      <c r="M1777" s="2">
        <v>470</v>
      </c>
    </row>
    <row r="1778" spans="2:13" ht="12.75">
      <c r="B1778" s="260">
        <v>2250</v>
      </c>
      <c r="C1778" s="1" t="s">
        <v>892</v>
      </c>
      <c r="D1778" s="1" t="s">
        <v>550</v>
      </c>
      <c r="E1778" s="1" t="s">
        <v>755</v>
      </c>
      <c r="F1778" s="35" t="s">
        <v>893</v>
      </c>
      <c r="G1778" s="35" t="s">
        <v>179</v>
      </c>
      <c r="H1778" s="7">
        <f t="shared" si="72"/>
        <v>-57590</v>
      </c>
      <c r="I1778" s="30">
        <f t="shared" si="73"/>
        <v>4.787234042553192</v>
      </c>
      <c r="K1778" t="s">
        <v>802</v>
      </c>
      <c r="M1778" s="2">
        <v>470</v>
      </c>
    </row>
    <row r="1779" spans="2:13" ht="12.75">
      <c r="B1779" s="260">
        <v>600</v>
      </c>
      <c r="C1779" s="1" t="s">
        <v>894</v>
      </c>
      <c r="D1779" s="1" t="s">
        <v>550</v>
      </c>
      <c r="E1779" s="1" t="s">
        <v>755</v>
      </c>
      <c r="F1779" s="35" t="s">
        <v>893</v>
      </c>
      <c r="G1779" s="35" t="s">
        <v>179</v>
      </c>
      <c r="H1779" s="7">
        <f t="shared" si="72"/>
        <v>-58190</v>
      </c>
      <c r="I1779" s="30">
        <f t="shared" si="73"/>
        <v>1.2765957446808511</v>
      </c>
      <c r="K1779" t="s">
        <v>802</v>
      </c>
      <c r="M1779" s="2">
        <v>470</v>
      </c>
    </row>
    <row r="1780" spans="1:13" s="89" customFormat="1" ht="12.75">
      <c r="A1780" s="1"/>
      <c r="B1780" s="260">
        <v>1200</v>
      </c>
      <c r="C1780" s="1" t="s">
        <v>895</v>
      </c>
      <c r="D1780" s="1" t="s">
        <v>550</v>
      </c>
      <c r="E1780" s="1" t="s">
        <v>755</v>
      </c>
      <c r="F1780" s="35" t="s">
        <v>896</v>
      </c>
      <c r="G1780" s="35" t="s">
        <v>183</v>
      </c>
      <c r="H1780" s="7">
        <f t="shared" si="72"/>
        <v>-59390</v>
      </c>
      <c r="I1780" s="30">
        <f t="shared" si="73"/>
        <v>2.5531914893617023</v>
      </c>
      <c r="J1780"/>
      <c r="K1780" t="s">
        <v>802</v>
      </c>
      <c r="L1780"/>
      <c r="M1780" s="2">
        <v>470</v>
      </c>
    </row>
    <row r="1781" spans="1:13" ht="12.75">
      <c r="A1781" s="19"/>
      <c r="B1781" s="261">
        <f>SUM(B1767:B1780)</f>
        <v>59390</v>
      </c>
      <c r="C1781" s="19"/>
      <c r="D1781" s="19"/>
      <c r="E1781" s="19" t="s">
        <v>755</v>
      </c>
      <c r="F1781" s="26"/>
      <c r="G1781" s="26"/>
      <c r="H1781" s="87">
        <v>0</v>
      </c>
      <c r="I1781" s="88">
        <f t="shared" si="73"/>
        <v>126.36170212765957</v>
      </c>
      <c r="J1781" s="89"/>
      <c r="K1781" s="89"/>
      <c r="L1781" s="89"/>
      <c r="M1781" s="2">
        <v>470</v>
      </c>
    </row>
    <row r="1782" spans="8:13" ht="12.75">
      <c r="H1782" s="7">
        <f t="shared" si="72"/>
        <v>0</v>
      </c>
      <c r="I1782" s="30">
        <f t="shared" si="73"/>
        <v>0</v>
      </c>
      <c r="M1782" s="2">
        <v>470</v>
      </c>
    </row>
    <row r="1783" spans="1:13" s="23" customFormat="1" ht="12.75">
      <c r="A1783" s="1"/>
      <c r="B1783" s="7"/>
      <c r="C1783" s="1"/>
      <c r="D1783" s="1"/>
      <c r="E1783" s="1"/>
      <c r="F1783" s="35"/>
      <c r="G1783" s="35"/>
      <c r="H1783" s="7">
        <f t="shared" si="72"/>
        <v>0</v>
      </c>
      <c r="I1783" s="30">
        <f t="shared" si="73"/>
        <v>0</v>
      </c>
      <c r="J1783"/>
      <c r="K1783"/>
      <c r="L1783"/>
      <c r="M1783" s="2">
        <v>470</v>
      </c>
    </row>
    <row r="1784" spans="1:14" ht="12.75">
      <c r="A1784" s="20"/>
      <c r="B1784" s="274">
        <v>180000</v>
      </c>
      <c r="C1784" s="1" t="s">
        <v>897</v>
      </c>
      <c r="D1784" s="1" t="s">
        <v>21</v>
      </c>
      <c r="F1784" s="68" t="s">
        <v>523</v>
      </c>
      <c r="G1784" s="39" t="s">
        <v>253</v>
      </c>
      <c r="H1784" s="7">
        <f t="shared" si="72"/>
        <v>-180000</v>
      </c>
      <c r="I1784" s="30">
        <f>+B1784/M1784</f>
        <v>382.97872340425533</v>
      </c>
      <c r="M1784" s="2">
        <v>470</v>
      </c>
      <c r="N1784" s="48">
        <v>500</v>
      </c>
    </row>
    <row r="1785" spans="1:13" ht="12.75">
      <c r="A1785" s="20"/>
      <c r="B1785" s="274">
        <v>80000</v>
      </c>
      <c r="C1785" s="20" t="s">
        <v>898</v>
      </c>
      <c r="D1785" s="1" t="s">
        <v>21</v>
      </c>
      <c r="E1785" s="20"/>
      <c r="F1785" s="108" t="s">
        <v>523</v>
      </c>
      <c r="G1785" s="39" t="s">
        <v>253</v>
      </c>
      <c r="H1785" s="7">
        <f t="shared" si="72"/>
        <v>-260000</v>
      </c>
      <c r="I1785" s="30">
        <f>+B1785/M1785</f>
        <v>170.2127659574468</v>
      </c>
      <c r="J1785" s="23"/>
      <c r="K1785" s="23"/>
      <c r="L1785" s="23"/>
      <c r="M1785" s="2">
        <v>470</v>
      </c>
    </row>
    <row r="1786" spans="1:13" ht="12.75">
      <c r="A1786" s="54"/>
      <c r="B1786" s="275">
        <v>150000</v>
      </c>
      <c r="C1786" s="1" t="s">
        <v>824</v>
      </c>
      <c r="D1786" s="1" t="s">
        <v>21</v>
      </c>
      <c r="F1786" s="68" t="s">
        <v>523</v>
      </c>
      <c r="G1786" s="39" t="s">
        <v>253</v>
      </c>
      <c r="H1786" s="7">
        <f t="shared" si="72"/>
        <v>-410000</v>
      </c>
      <c r="I1786" s="30">
        <f t="shared" si="73"/>
        <v>319.1489361702128</v>
      </c>
      <c r="M1786" s="2">
        <v>470</v>
      </c>
    </row>
    <row r="1787" spans="1:13" ht="12.75">
      <c r="A1787" s="20"/>
      <c r="B1787" s="276">
        <v>19425</v>
      </c>
      <c r="C1787" s="1" t="s">
        <v>824</v>
      </c>
      <c r="D1787" s="1" t="s">
        <v>21</v>
      </c>
      <c r="E1787" s="1" t="s">
        <v>524</v>
      </c>
      <c r="F1787" s="68"/>
      <c r="G1787" s="39" t="s">
        <v>253</v>
      </c>
      <c r="H1787" s="7">
        <f t="shared" si="72"/>
        <v>-429425</v>
      </c>
      <c r="I1787" s="30">
        <f t="shared" si="73"/>
        <v>41.329787234042556</v>
      </c>
      <c r="M1787" s="2">
        <v>470</v>
      </c>
    </row>
    <row r="1788" spans="1:13" ht="12.75">
      <c r="A1788" s="54"/>
      <c r="B1788" s="275">
        <v>180000</v>
      </c>
      <c r="C1788" s="1" t="s">
        <v>802</v>
      </c>
      <c r="D1788" s="1" t="s">
        <v>21</v>
      </c>
      <c r="F1788" s="68" t="s">
        <v>523</v>
      </c>
      <c r="G1788" s="39" t="s">
        <v>253</v>
      </c>
      <c r="H1788" s="7">
        <f t="shared" si="72"/>
        <v>-609425</v>
      </c>
      <c r="I1788" s="30">
        <f t="shared" si="73"/>
        <v>382.97872340425533</v>
      </c>
      <c r="M1788" s="2">
        <v>470</v>
      </c>
    </row>
    <row r="1789" spans="1:13" ht="12.75">
      <c r="A1789" s="54"/>
      <c r="B1789" s="275">
        <v>23310</v>
      </c>
      <c r="C1789" s="1" t="s">
        <v>802</v>
      </c>
      <c r="D1789" s="1" t="s">
        <v>21</v>
      </c>
      <c r="E1789" s="1" t="s">
        <v>524</v>
      </c>
      <c r="F1789" s="68"/>
      <c r="G1789" s="39" t="s">
        <v>253</v>
      </c>
      <c r="H1789" s="7">
        <f t="shared" si="72"/>
        <v>-632735</v>
      </c>
      <c r="I1789" s="30">
        <f t="shared" si="73"/>
        <v>49.59574468085106</v>
      </c>
      <c r="M1789" s="2">
        <v>470</v>
      </c>
    </row>
    <row r="1790" spans="1:13" ht="12.75">
      <c r="A1790" s="19"/>
      <c r="B1790" s="277">
        <f>SUM(B1784:B1789)</f>
        <v>632735</v>
      </c>
      <c r="C1790" s="19" t="s">
        <v>525</v>
      </c>
      <c r="D1790" s="19"/>
      <c r="E1790" s="19"/>
      <c r="F1790" s="154"/>
      <c r="G1790" s="26"/>
      <c r="H1790" s="155">
        <v>0</v>
      </c>
      <c r="I1790" s="88">
        <f t="shared" si="73"/>
        <v>1346.2446808510638</v>
      </c>
      <c r="J1790" s="89"/>
      <c r="K1790" s="89"/>
      <c r="L1790" s="89"/>
      <c r="M1790" s="2">
        <v>470</v>
      </c>
    </row>
    <row r="1791" spans="8:13" ht="12.75">
      <c r="H1791" s="7">
        <f>H1790-B1791</f>
        <v>0</v>
      </c>
      <c r="I1791" s="30">
        <f t="shared" si="73"/>
        <v>0</v>
      </c>
      <c r="M1791" s="2">
        <v>470</v>
      </c>
    </row>
    <row r="1792" spans="8:13" ht="12.75">
      <c r="H1792" s="7">
        <f>H1791-B1792</f>
        <v>0</v>
      </c>
      <c r="I1792" s="30">
        <f t="shared" si="73"/>
        <v>0</v>
      </c>
      <c r="M1792" s="2">
        <v>470</v>
      </c>
    </row>
    <row r="1793" spans="8:13" ht="12.75">
      <c r="H1793" s="7">
        <f>H1792-B1793</f>
        <v>0</v>
      </c>
      <c r="I1793" s="30">
        <f t="shared" si="73"/>
        <v>0</v>
      </c>
      <c r="M1793" s="2">
        <v>470</v>
      </c>
    </row>
    <row r="1794" spans="8:13" ht="12.75">
      <c r="H1794" s="7">
        <f>H1793-B1794</f>
        <v>0</v>
      </c>
      <c r="I1794" s="30">
        <f t="shared" si="73"/>
        <v>0</v>
      </c>
      <c r="M1794" s="2">
        <v>470</v>
      </c>
    </row>
    <row r="1795" spans="1:13" ht="13.5" thickBot="1">
      <c r="A1795" s="72"/>
      <c r="B1795" s="269">
        <f>+B1817+B1827+B1836+B1840</f>
        <v>170945</v>
      </c>
      <c r="C1795" s="72"/>
      <c r="D1795" s="80" t="s">
        <v>22</v>
      </c>
      <c r="E1795" s="69"/>
      <c r="F1795" s="125"/>
      <c r="G1795" s="74"/>
      <c r="H1795" s="156">
        <f>H1794-B1795</f>
        <v>-170945</v>
      </c>
      <c r="I1795" s="157">
        <f t="shared" si="73"/>
        <v>363.71276595744683</v>
      </c>
      <c r="J1795" s="77"/>
      <c r="K1795" s="77"/>
      <c r="L1795" s="77"/>
      <c r="M1795" s="2">
        <v>470</v>
      </c>
    </row>
    <row r="1796" spans="2:13" ht="12.75">
      <c r="B1796" s="270"/>
      <c r="C1796" s="20"/>
      <c r="D1796" s="20"/>
      <c r="E1796" s="20"/>
      <c r="F1796" s="94"/>
      <c r="G1796" s="39"/>
      <c r="I1796" s="30"/>
      <c r="M1796" s="2">
        <v>470</v>
      </c>
    </row>
    <row r="1797" spans="2:13" ht="12.75">
      <c r="B1797" s="270"/>
      <c r="C1797" s="20"/>
      <c r="D1797" s="20"/>
      <c r="E1797" s="20"/>
      <c r="F1797" s="94"/>
      <c r="G1797" s="39"/>
      <c r="I1797" s="30"/>
      <c r="M1797" s="2">
        <v>470</v>
      </c>
    </row>
    <row r="1798" spans="2:13" ht="12.75">
      <c r="B1798" s="270">
        <v>1989</v>
      </c>
      <c r="C1798" s="20" t="s">
        <v>0</v>
      </c>
      <c r="D1798" s="20" t="s">
        <v>900</v>
      </c>
      <c r="E1798" s="20"/>
      <c r="F1798" s="39" t="s">
        <v>1140</v>
      </c>
      <c r="G1798" s="35" t="s">
        <v>36</v>
      </c>
      <c r="H1798" s="7">
        <f aca="true" t="shared" si="74" ref="H1798:H1804">H1797-B1798</f>
        <v>-1989</v>
      </c>
      <c r="I1798" s="30">
        <f>+B1798/M1798</f>
        <v>4.231914893617021</v>
      </c>
      <c r="K1798" t="s">
        <v>939</v>
      </c>
      <c r="M1798" s="2">
        <v>470</v>
      </c>
    </row>
    <row r="1799" spans="2:13" ht="12.75">
      <c r="B1799" s="270">
        <v>1989</v>
      </c>
      <c r="C1799" s="20" t="s">
        <v>0</v>
      </c>
      <c r="D1799" s="20" t="s">
        <v>900</v>
      </c>
      <c r="E1799" s="20"/>
      <c r="F1799" s="39" t="s">
        <v>1141</v>
      </c>
      <c r="G1799" s="35" t="s">
        <v>38</v>
      </c>
      <c r="H1799" s="7">
        <f t="shared" si="74"/>
        <v>-3978</v>
      </c>
      <c r="I1799" s="30">
        <f>+B1799/M1799</f>
        <v>4.231914893617021</v>
      </c>
      <c r="K1799" t="s">
        <v>939</v>
      </c>
      <c r="M1799" s="2">
        <v>470</v>
      </c>
    </row>
    <row r="1800" spans="2:13" ht="12.75">
      <c r="B1800" s="270">
        <v>1989</v>
      </c>
      <c r="C1800" s="20" t="s">
        <v>0</v>
      </c>
      <c r="D1800" s="20" t="s">
        <v>900</v>
      </c>
      <c r="E1800" s="20"/>
      <c r="F1800" s="39" t="s">
        <v>1142</v>
      </c>
      <c r="G1800" s="35" t="s">
        <v>44</v>
      </c>
      <c r="H1800" s="7">
        <f t="shared" si="74"/>
        <v>-5967</v>
      </c>
      <c r="I1800" s="30">
        <f>+B1800/M1800</f>
        <v>4.231914893617021</v>
      </c>
      <c r="K1800" t="s">
        <v>939</v>
      </c>
      <c r="M1800" s="2">
        <v>470</v>
      </c>
    </row>
    <row r="1801" spans="2:13" ht="12.75">
      <c r="B1801" s="270">
        <v>1989</v>
      </c>
      <c r="C1801" s="20" t="s">
        <v>0</v>
      </c>
      <c r="D1801" s="20" t="s">
        <v>900</v>
      </c>
      <c r="E1801" s="20"/>
      <c r="F1801" s="39" t="s">
        <v>1143</v>
      </c>
      <c r="G1801" s="35" t="s">
        <v>56</v>
      </c>
      <c r="H1801" s="7">
        <f t="shared" si="74"/>
        <v>-7956</v>
      </c>
      <c r="I1801" s="30">
        <f>+B1801/M1801</f>
        <v>4.231914893617021</v>
      </c>
      <c r="K1801" t="s">
        <v>939</v>
      </c>
      <c r="M1801" s="2">
        <v>470</v>
      </c>
    </row>
    <row r="1802" spans="2:13" ht="12.75">
      <c r="B1802" s="270">
        <v>1989</v>
      </c>
      <c r="C1802" s="20" t="s">
        <v>0</v>
      </c>
      <c r="D1802" s="20" t="s">
        <v>900</v>
      </c>
      <c r="E1802" s="20"/>
      <c r="F1802" s="39" t="s">
        <v>1144</v>
      </c>
      <c r="G1802" s="35" t="s">
        <v>78</v>
      </c>
      <c r="H1802" s="7">
        <f t="shared" si="74"/>
        <v>-9945</v>
      </c>
      <c r="I1802" s="30">
        <f>+B1802/M1802</f>
        <v>4.231914893617021</v>
      </c>
      <c r="K1802" t="s">
        <v>939</v>
      </c>
      <c r="M1802" s="2">
        <v>470</v>
      </c>
    </row>
    <row r="1803" spans="2:13" ht="12.75">
      <c r="B1803" s="214">
        <v>3000</v>
      </c>
      <c r="C1803" s="1" t="s">
        <v>899</v>
      </c>
      <c r="D1803" s="20" t="s">
        <v>900</v>
      </c>
      <c r="E1803" s="1" t="s">
        <v>901</v>
      </c>
      <c r="F1803" s="94" t="s">
        <v>902</v>
      </c>
      <c r="G1803" s="35" t="s">
        <v>38</v>
      </c>
      <c r="H1803" s="7">
        <f t="shared" si="74"/>
        <v>-12945</v>
      </c>
      <c r="I1803" s="30">
        <f t="shared" si="73"/>
        <v>6.382978723404255</v>
      </c>
      <c r="K1803" t="s">
        <v>0</v>
      </c>
      <c r="M1803" s="2">
        <v>470</v>
      </c>
    </row>
    <row r="1804" spans="2:13" ht="12.75">
      <c r="B1804" s="214">
        <v>2000</v>
      </c>
      <c r="C1804" s="1" t="s">
        <v>899</v>
      </c>
      <c r="D1804" s="20" t="s">
        <v>900</v>
      </c>
      <c r="E1804" s="1" t="s">
        <v>901</v>
      </c>
      <c r="F1804" s="94" t="s">
        <v>903</v>
      </c>
      <c r="G1804" s="35" t="s">
        <v>38</v>
      </c>
      <c r="H1804" s="7">
        <f t="shared" si="74"/>
        <v>-14945</v>
      </c>
      <c r="I1804" s="30">
        <f t="shared" si="73"/>
        <v>4.25531914893617</v>
      </c>
      <c r="K1804" t="s">
        <v>0</v>
      </c>
      <c r="M1804" s="2">
        <v>470</v>
      </c>
    </row>
    <row r="1805" spans="2:13" ht="12.75">
      <c r="B1805" s="214">
        <v>3000</v>
      </c>
      <c r="C1805" s="1" t="s">
        <v>899</v>
      </c>
      <c r="D1805" s="20" t="s">
        <v>900</v>
      </c>
      <c r="E1805" s="1" t="s">
        <v>901</v>
      </c>
      <c r="F1805" s="94" t="s">
        <v>904</v>
      </c>
      <c r="G1805" s="35" t="s">
        <v>44</v>
      </c>
      <c r="H1805" s="7">
        <f aca="true" t="shared" si="75" ref="H1805:H1861">H1804-B1805</f>
        <v>-17945</v>
      </c>
      <c r="I1805" s="30">
        <f t="shared" si="73"/>
        <v>6.382978723404255</v>
      </c>
      <c r="K1805" t="s">
        <v>0</v>
      </c>
      <c r="M1805" s="2">
        <v>470</v>
      </c>
    </row>
    <row r="1806" spans="2:14" ht="12.75">
      <c r="B1806" s="214">
        <v>7000</v>
      </c>
      <c r="C1806" s="1" t="s">
        <v>899</v>
      </c>
      <c r="D1806" s="20" t="s">
        <v>900</v>
      </c>
      <c r="E1806" s="1" t="s">
        <v>901</v>
      </c>
      <c r="F1806" s="94" t="s">
        <v>905</v>
      </c>
      <c r="G1806" s="35" t="s">
        <v>44</v>
      </c>
      <c r="H1806" s="7">
        <f t="shared" si="75"/>
        <v>-24945</v>
      </c>
      <c r="I1806" s="30">
        <f t="shared" si="73"/>
        <v>14.893617021276595</v>
      </c>
      <c r="K1806" t="s">
        <v>0</v>
      </c>
      <c r="M1806" s="2">
        <v>470</v>
      </c>
      <c r="N1806" s="48"/>
    </row>
    <row r="1807" spans="2:13" ht="12.75">
      <c r="B1807" s="214">
        <v>5000</v>
      </c>
      <c r="C1807" s="1" t="s">
        <v>899</v>
      </c>
      <c r="D1807" s="20" t="s">
        <v>900</v>
      </c>
      <c r="E1807" s="1" t="s">
        <v>901</v>
      </c>
      <c r="F1807" s="94" t="s">
        <v>906</v>
      </c>
      <c r="G1807" s="35" t="s">
        <v>44</v>
      </c>
      <c r="H1807" s="7">
        <f t="shared" si="75"/>
        <v>-29945</v>
      </c>
      <c r="I1807" s="30">
        <f t="shared" si="73"/>
        <v>10.638297872340425</v>
      </c>
      <c r="K1807" t="s">
        <v>0</v>
      </c>
      <c r="M1807" s="2">
        <v>470</v>
      </c>
    </row>
    <row r="1808" spans="2:13" ht="12.75">
      <c r="B1808" s="214">
        <v>5000</v>
      </c>
      <c r="C1808" s="1" t="s">
        <v>899</v>
      </c>
      <c r="D1808" s="20" t="s">
        <v>900</v>
      </c>
      <c r="E1808" s="1" t="s">
        <v>901</v>
      </c>
      <c r="F1808" s="94" t="s">
        <v>907</v>
      </c>
      <c r="G1808" s="35" t="s">
        <v>44</v>
      </c>
      <c r="H1808" s="7">
        <f t="shared" si="75"/>
        <v>-34945</v>
      </c>
      <c r="I1808" s="30">
        <f t="shared" si="73"/>
        <v>10.638297872340425</v>
      </c>
      <c r="K1808" t="s">
        <v>0</v>
      </c>
      <c r="M1808" s="2">
        <v>470</v>
      </c>
    </row>
    <row r="1809" spans="2:13" ht="12.75">
      <c r="B1809" s="214">
        <v>2500</v>
      </c>
      <c r="C1809" s="1" t="s">
        <v>899</v>
      </c>
      <c r="D1809" s="20" t="s">
        <v>900</v>
      </c>
      <c r="E1809" s="1" t="s">
        <v>901</v>
      </c>
      <c r="F1809" s="94" t="s">
        <v>908</v>
      </c>
      <c r="G1809" s="35" t="s">
        <v>56</v>
      </c>
      <c r="H1809" s="7">
        <f t="shared" si="75"/>
        <v>-37445</v>
      </c>
      <c r="I1809" s="30">
        <f t="shared" si="73"/>
        <v>5.319148936170213</v>
      </c>
      <c r="K1809" t="s">
        <v>0</v>
      </c>
      <c r="M1809" s="2">
        <v>470</v>
      </c>
    </row>
    <row r="1810" spans="2:13" ht="12.75">
      <c r="B1810" s="214">
        <v>4000</v>
      </c>
      <c r="C1810" s="1" t="s">
        <v>899</v>
      </c>
      <c r="D1810" s="20" t="s">
        <v>900</v>
      </c>
      <c r="E1810" s="1" t="s">
        <v>901</v>
      </c>
      <c r="F1810" s="94" t="s">
        <v>909</v>
      </c>
      <c r="G1810" s="35" t="s">
        <v>56</v>
      </c>
      <c r="H1810" s="7">
        <f t="shared" si="75"/>
        <v>-41445</v>
      </c>
      <c r="I1810" s="30">
        <f t="shared" si="73"/>
        <v>8.51063829787234</v>
      </c>
      <c r="K1810" t="s">
        <v>0</v>
      </c>
      <c r="M1810" s="2">
        <v>470</v>
      </c>
    </row>
    <row r="1811" spans="2:13" ht="12.75">
      <c r="B1811" s="214">
        <v>7500</v>
      </c>
      <c r="C1811" s="1" t="s">
        <v>899</v>
      </c>
      <c r="D1811" s="20" t="s">
        <v>900</v>
      </c>
      <c r="E1811" s="1" t="s">
        <v>901</v>
      </c>
      <c r="F1811" s="94" t="s">
        <v>910</v>
      </c>
      <c r="G1811" s="35" t="s">
        <v>56</v>
      </c>
      <c r="H1811" s="7">
        <f t="shared" si="75"/>
        <v>-48945</v>
      </c>
      <c r="I1811" s="30">
        <f t="shared" si="73"/>
        <v>15.957446808510639</v>
      </c>
      <c r="K1811" t="s">
        <v>0</v>
      </c>
      <c r="M1811" s="2">
        <v>470</v>
      </c>
    </row>
    <row r="1812" spans="2:13" ht="12.75">
      <c r="B1812" s="214">
        <v>3000</v>
      </c>
      <c r="C1812" s="1" t="s">
        <v>899</v>
      </c>
      <c r="D1812" s="20" t="s">
        <v>900</v>
      </c>
      <c r="E1812" s="1" t="s">
        <v>901</v>
      </c>
      <c r="F1812" s="94" t="s">
        <v>911</v>
      </c>
      <c r="G1812" s="35" t="s">
        <v>78</v>
      </c>
      <c r="H1812" s="7">
        <f t="shared" si="75"/>
        <v>-51945</v>
      </c>
      <c r="I1812" s="30">
        <f t="shared" si="73"/>
        <v>6.382978723404255</v>
      </c>
      <c r="K1812" t="s">
        <v>0</v>
      </c>
      <c r="M1812" s="2">
        <v>470</v>
      </c>
    </row>
    <row r="1813" spans="2:13" ht="12.75">
      <c r="B1813" s="214">
        <v>2500</v>
      </c>
      <c r="C1813" s="1" t="s">
        <v>899</v>
      </c>
      <c r="D1813" s="20" t="s">
        <v>900</v>
      </c>
      <c r="E1813" s="1" t="s">
        <v>901</v>
      </c>
      <c r="F1813" s="94" t="s">
        <v>912</v>
      </c>
      <c r="G1813" s="35" t="s">
        <v>78</v>
      </c>
      <c r="H1813" s="7">
        <f t="shared" si="75"/>
        <v>-54445</v>
      </c>
      <c r="I1813" s="30">
        <f t="shared" si="73"/>
        <v>5.319148936170213</v>
      </c>
      <c r="K1813" t="s">
        <v>0</v>
      </c>
      <c r="M1813" s="2">
        <v>470</v>
      </c>
    </row>
    <row r="1814" spans="2:13" ht="12.75">
      <c r="B1814" s="214">
        <v>2000</v>
      </c>
      <c r="C1814" s="1" t="s">
        <v>899</v>
      </c>
      <c r="D1814" s="20" t="s">
        <v>900</v>
      </c>
      <c r="E1814" s="1" t="s">
        <v>901</v>
      </c>
      <c r="F1814" s="94" t="s">
        <v>913</v>
      </c>
      <c r="G1814" s="35" t="s">
        <v>157</v>
      </c>
      <c r="H1814" s="7">
        <f t="shared" si="75"/>
        <v>-56445</v>
      </c>
      <c r="I1814" s="30">
        <f t="shared" si="73"/>
        <v>4.25531914893617</v>
      </c>
      <c r="K1814" t="s">
        <v>0</v>
      </c>
      <c r="M1814" s="2">
        <v>470</v>
      </c>
    </row>
    <row r="1815" spans="2:13" ht="12.75">
      <c r="B1815" s="214">
        <v>4500</v>
      </c>
      <c r="C1815" s="1" t="s">
        <v>899</v>
      </c>
      <c r="D1815" s="20" t="s">
        <v>900</v>
      </c>
      <c r="E1815" s="1" t="s">
        <v>901</v>
      </c>
      <c r="F1815" s="94" t="s">
        <v>914</v>
      </c>
      <c r="G1815" s="35" t="s">
        <v>114</v>
      </c>
      <c r="H1815" s="7">
        <f t="shared" si="75"/>
        <v>-60945</v>
      </c>
      <c r="I1815" s="30">
        <f t="shared" si="73"/>
        <v>9.574468085106384</v>
      </c>
      <c r="K1815" t="s">
        <v>0</v>
      </c>
      <c r="M1815" s="2">
        <v>470</v>
      </c>
    </row>
    <row r="1816" spans="2:13" ht="12.75">
      <c r="B1816" s="214">
        <v>2000</v>
      </c>
      <c r="C1816" s="1" t="s">
        <v>899</v>
      </c>
      <c r="D1816" s="20" t="s">
        <v>900</v>
      </c>
      <c r="E1816" s="1" t="s">
        <v>901</v>
      </c>
      <c r="F1816" s="94" t="s">
        <v>915</v>
      </c>
      <c r="G1816" s="35" t="s">
        <v>162</v>
      </c>
      <c r="H1816" s="7">
        <f t="shared" si="75"/>
        <v>-62945</v>
      </c>
      <c r="I1816" s="30">
        <f t="shared" si="73"/>
        <v>4.25531914893617</v>
      </c>
      <c r="K1816" t="s">
        <v>0</v>
      </c>
      <c r="M1816" s="2">
        <v>470</v>
      </c>
    </row>
    <row r="1817" spans="1:13" s="89" customFormat="1" ht="12.75">
      <c r="A1817" s="19"/>
      <c r="B1817" s="271">
        <f>SUM(B1798:B1816)</f>
        <v>62945</v>
      </c>
      <c r="C1817" s="19" t="s">
        <v>899</v>
      </c>
      <c r="D1817" s="19"/>
      <c r="E1817" s="19"/>
      <c r="F1817" s="121" t="s">
        <v>916</v>
      </c>
      <c r="G1817" s="26"/>
      <c r="H1817" s="87"/>
      <c r="I1817" s="88">
        <f>+B1817/M1817</f>
        <v>133.9255319148936</v>
      </c>
      <c r="M1817" s="2">
        <v>470</v>
      </c>
    </row>
    <row r="1818" spans="2:13" ht="12.75">
      <c r="B1818" s="214"/>
      <c r="D1818" s="20"/>
      <c r="F1818" s="94"/>
      <c r="H1818" s="7">
        <f t="shared" si="75"/>
        <v>0</v>
      </c>
      <c r="I1818" s="30">
        <f t="shared" si="73"/>
        <v>0</v>
      </c>
      <c r="M1818" s="2">
        <v>470</v>
      </c>
    </row>
    <row r="1819" spans="2:13" ht="12.75">
      <c r="B1819" s="214"/>
      <c r="D1819" s="20"/>
      <c r="F1819" s="94"/>
      <c r="H1819" s="7">
        <f t="shared" si="75"/>
        <v>0</v>
      </c>
      <c r="I1819" s="30">
        <f t="shared" si="73"/>
        <v>0</v>
      </c>
      <c r="M1819" s="2">
        <v>470</v>
      </c>
    </row>
    <row r="1820" spans="2:13" ht="12.75">
      <c r="B1820" s="214">
        <v>2500</v>
      </c>
      <c r="C1820" s="1" t="s">
        <v>899</v>
      </c>
      <c r="D1820" s="20" t="s">
        <v>900</v>
      </c>
      <c r="E1820" s="1" t="s">
        <v>917</v>
      </c>
      <c r="F1820" s="94" t="s">
        <v>918</v>
      </c>
      <c r="G1820" s="35" t="s">
        <v>44</v>
      </c>
      <c r="H1820" s="7">
        <f t="shared" si="75"/>
        <v>-2500</v>
      </c>
      <c r="I1820" s="30">
        <f t="shared" si="73"/>
        <v>5.319148936170213</v>
      </c>
      <c r="K1820" t="s">
        <v>0</v>
      </c>
      <c r="M1820" s="2">
        <v>470</v>
      </c>
    </row>
    <row r="1821" spans="2:13" ht="12.75">
      <c r="B1821" s="214">
        <v>5000</v>
      </c>
      <c r="C1821" s="1" t="s">
        <v>899</v>
      </c>
      <c r="D1821" s="20" t="s">
        <v>900</v>
      </c>
      <c r="E1821" s="1" t="s">
        <v>917</v>
      </c>
      <c r="F1821" s="94" t="s">
        <v>919</v>
      </c>
      <c r="G1821" s="35" t="s">
        <v>56</v>
      </c>
      <c r="H1821" s="7">
        <f t="shared" si="75"/>
        <v>-7500</v>
      </c>
      <c r="I1821" s="30">
        <f t="shared" si="73"/>
        <v>10.638297872340425</v>
      </c>
      <c r="K1821" t="s">
        <v>0</v>
      </c>
      <c r="M1821" s="2">
        <v>470</v>
      </c>
    </row>
    <row r="1822" spans="2:13" ht="12.75">
      <c r="B1822" s="214">
        <v>2500</v>
      </c>
      <c r="C1822" s="1" t="s">
        <v>899</v>
      </c>
      <c r="D1822" s="20" t="s">
        <v>900</v>
      </c>
      <c r="E1822" s="1" t="s">
        <v>917</v>
      </c>
      <c r="F1822" s="94" t="s">
        <v>920</v>
      </c>
      <c r="G1822" s="35" t="s">
        <v>78</v>
      </c>
      <c r="H1822" s="7">
        <f t="shared" si="75"/>
        <v>-10000</v>
      </c>
      <c r="I1822" s="30">
        <f t="shared" si="73"/>
        <v>5.319148936170213</v>
      </c>
      <c r="K1822" t="s">
        <v>0</v>
      </c>
      <c r="M1822" s="2">
        <v>470</v>
      </c>
    </row>
    <row r="1823" spans="2:13" ht="12.75">
      <c r="B1823" s="214">
        <v>2500</v>
      </c>
      <c r="C1823" s="1" t="s">
        <v>899</v>
      </c>
      <c r="D1823" s="20" t="s">
        <v>900</v>
      </c>
      <c r="E1823" s="1" t="s">
        <v>917</v>
      </c>
      <c r="F1823" s="94" t="s">
        <v>921</v>
      </c>
      <c r="G1823" s="35" t="s">
        <v>253</v>
      </c>
      <c r="H1823" s="7">
        <f t="shared" si="75"/>
        <v>-12500</v>
      </c>
      <c r="I1823" s="30">
        <f t="shared" si="73"/>
        <v>5.319148936170213</v>
      </c>
      <c r="K1823" t="s">
        <v>0</v>
      </c>
      <c r="M1823" s="2">
        <v>470</v>
      </c>
    </row>
    <row r="1824" spans="2:13" ht="12.75">
      <c r="B1824" s="214">
        <v>2500</v>
      </c>
      <c r="C1824" s="1" t="s">
        <v>899</v>
      </c>
      <c r="D1824" s="20" t="s">
        <v>900</v>
      </c>
      <c r="E1824" s="1" t="s">
        <v>917</v>
      </c>
      <c r="F1824" s="94" t="s">
        <v>922</v>
      </c>
      <c r="G1824" s="35" t="s">
        <v>422</v>
      </c>
      <c r="H1824" s="7">
        <f t="shared" si="75"/>
        <v>-15000</v>
      </c>
      <c r="I1824" s="30">
        <f t="shared" si="73"/>
        <v>5.319148936170213</v>
      </c>
      <c r="K1824" t="s">
        <v>0</v>
      </c>
      <c r="M1824" s="2">
        <v>470</v>
      </c>
    </row>
    <row r="1825" spans="2:13" ht="12.75">
      <c r="B1825" s="214">
        <v>2500</v>
      </c>
      <c r="C1825" s="1" t="s">
        <v>899</v>
      </c>
      <c r="D1825" s="20" t="s">
        <v>900</v>
      </c>
      <c r="E1825" s="1" t="s">
        <v>917</v>
      </c>
      <c r="F1825" s="94" t="s">
        <v>923</v>
      </c>
      <c r="G1825" s="35" t="s">
        <v>447</v>
      </c>
      <c r="H1825" s="7">
        <f t="shared" si="75"/>
        <v>-17500</v>
      </c>
      <c r="I1825" s="30">
        <f t="shared" si="73"/>
        <v>5.319148936170213</v>
      </c>
      <c r="K1825" t="s">
        <v>0</v>
      </c>
      <c r="M1825" s="2">
        <v>470</v>
      </c>
    </row>
    <row r="1826" spans="2:13" ht="12.75">
      <c r="B1826" s="214">
        <v>2500</v>
      </c>
      <c r="C1826" s="1" t="s">
        <v>899</v>
      </c>
      <c r="D1826" s="1" t="s">
        <v>900</v>
      </c>
      <c r="E1826" s="1" t="s">
        <v>917</v>
      </c>
      <c r="F1826" s="94" t="s">
        <v>924</v>
      </c>
      <c r="G1826" s="35" t="s">
        <v>185</v>
      </c>
      <c r="H1826" s="7">
        <f t="shared" si="75"/>
        <v>-20000</v>
      </c>
      <c r="I1826" s="30">
        <f t="shared" si="73"/>
        <v>5.319148936170213</v>
      </c>
      <c r="K1826" t="s">
        <v>0</v>
      </c>
      <c r="M1826" s="2">
        <v>470</v>
      </c>
    </row>
    <row r="1827" spans="1:13" s="89" customFormat="1" ht="12.75">
      <c r="A1827" s="19"/>
      <c r="B1827" s="271">
        <f>SUM(B1820:B1826)</f>
        <v>20000</v>
      </c>
      <c r="C1827" s="19" t="s">
        <v>899</v>
      </c>
      <c r="D1827" s="19"/>
      <c r="E1827" s="19"/>
      <c r="F1827" s="121" t="s">
        <v>925</v>
      </c>
      <c r="G1827" s="26"/>
      <c r="H1827" s="87"/>
      <c r="I1827" s="88">
        <f t="shared" si="73"/>
        <v>42.5531914893617</v>
      </c>
      <c r="M1827" s="2">
        <v>470</v>
      </c>
    </row>
    <row r="1828" spans="2:13" ht="12.75">
      <c r="B1828" s="214"/>
      <c r="D1828" s="20"/>
      <c r="F1828" s="94"/>
      <c r="H1828" s="7">
        <f t="shared" si="75"/>
        <v>0</v>
      </c>
      <c r="I1828" s="30">
        <f t="shared" si="73"/>
        <v>0</v>
      </c>
      <c r="M1828" s="2">
        <v>470</v>
      </c>
    </row>
    <row r="1829" spans="2:13" ht="12.75">
      <c r="B1829" s="214"/>
      <c r="D1829" s="20"/>
      <c r="F1829" s="94"/>
      <c r="H1829" s="7">
        <f t="shared" si="75"/>
        <v>0</v>
      </c>
      <c r="I1829" s="30">
        <f t="shared" si="73"/>
        <v>0</v>
      </c>
      <c r="M1829" s="2">
        <v>470</v>
      </c>
    </row>
    <row r="1830" spans="2:13" ht="12.75">
      <c r="B1830" s="214">
        <v>2500</v>
      </c>
      <c r="C1830" s="1" t="s">
        <v>899</v>
      </c>
      <c r="D1830" s="20" t="s">
        <v>900</v>
      </c>
      <c r="E1830" s="1" t="s">
        <v>926</v>
      </c>
      <c r="F1830" s="94" t="s">
        <v>927</v>
      </c>
      <c r="G1830" s="35" t="s">
        <v>56</v>
      </c>
      <c r="H1830" s="7">
        <f t="shared" si="75"/>
        <v>-2500</v>
      </c>
      <c r="I1830" s="30">
        <f t="shared" si="73"/>
        <v>5.319148936170213</v>
      </c>
      <c r="K1830" t="s">
        <v>0</v>
      </c>
      <c r="M1830" s="2">
        <v>470</v>
      </c>
    </row>
    <row r="1831" spans="2:13" ht="12.75">
      <c r="B1831" s="214">
        <v>2000</v>
      </c>
      <c r="C1831" s="1" t="s">
        <v>899</v>
      </c>
      <c r="D1831" s="1" t="s">
        <v>900</v>
      </c>
      <c r="E1831" s="1" t="s">
        <v>926</v>
      </c>
      <c r="F1831" s="94" t="s">
        <v>928</v>
      </c>
      <c r="G1831" s="35" t="s">
        <v>185</v>
      </c>
      <c r="H1831" s="7">
        <f t="shared" si="75"/>
        <v>-4500</v>
      </c>
      <c r="I1831" s="30">
        <f t="shared" si="73"/>
        <v>4.25531914893617</v>
      </c>
      <c r="K1831" t="s">
        <v>0</v>
      </c>
      <c r="M1831" s="2">
        <v>470</v>
      </c>
    </row>
    <row r="1832" spans="2:13" ht="12.75">
      <c r="B1832" s="214">
        <v>2000</v>
      </c>
      <c r="C1832" s="1" t="s">
        <v>899</v>
      </c>
      <c r="D1832" s="1" t="s">
        <v>900</v>
      </c>
      <c r="E1832" s="1" t="s">
        <v>929</v>
      </c>
      <c r="F1832" s="94" t="s">
        <v>930</v>
      </c>
      <c r="G1832" s="35" t="s">
        <v>179</v>
      </c>
      <c r="H1832" s="7">
        <f t="shared" si="75"/>
        <v>-6500</v>
      </c>
      <c r="I1832" s="30">
        <f t="shared" si="73"/>
        <v>4.25531914893617</v>
      </c>
      <c r="K1832" t="s">
        <v>0</v>
      </c>
      <c r="M1832" s="2">
        <v>470</v>
      </c>
    </row>
    <row r="1833" spans="2:13" ht="12.75">
      <c r="B1833" s="214">
        <v>2000</v>
      </c>
      <c r="C1833" s="1" t="s">
        <v>899</v>
      </c>
      <c r="D1833" s="1" t="s">
        <v>900</v>
      </c>
      <c r="E1833" s="1" t="s">
        <v>929</v>
      </c>
      <c r="F1833" s="94" t="s">
        <v>931</v>
      </c>
      <c r="G1833" s="35" t="s">
        <v>447</v>
      </c>
      <c r="H1833" s="7">
        <f t="shared" si="75"/>
        <v>-8500</v>
      </c>
      <c r="I1833" s="30">
        <f t="shared" si="73"/>
        <v>4.25531914893617</v>
      </c>
      <c r="K1833" t="s">
        <v>0</v>
      </c>
      <c r="M1833" s="2">
        <v>470</v>
      </c>
    </row>
    <row r="1834" spans="2:13" ht="12.75">
      <c r="B1834" s="214">
        <v>2000</v>
      </c>
      <c r="C1834" s="1" t="s">
        <v>899</v>
      </c>
      <c r="D1834" s="1" t="s">
        <v>900</v>
      </c>
      <c r="E1834" s="1" t="s">
        <v>929</v>
      </c>
      <c r="F1834" s="94" t="s">
        <v>932</v>
      </c>
      <c r="G1834" s="35" t="s">
        <v>185</v>
      </c>
      <c r="H1834" s="7">
        <f t="shared" si="75"/>
        <v>-10500</v>
      </c>
      <c r="I1834" s="30">
        <f t="shared" si="73"/>
        <v>4.25531914893617</v>
      </c>
      <c r="K1834" t="s">
        <v>0</v>
      </c>
      <c r="M1834" s="2">
        <v>470</v>
      </c>
    </row>
    <row r="1835" spans="2:13" ht="12.75">
      <c r="B1835" s="214">
        <v>2500</v>
      </c>
      <c r="C1835" s="1" t="s">
        <v>899</v>
      </c>
      <c r="D1835" s="1" t="s">
        <v>900</v>
      </c>
      <c r="E1835" s="1" t="s">
        <v>933</v>
      </c>
      <c r="F1835" s="94" t="s">
        <v>934</v>
      </c>
      <c r="G1835" s="35" t="s">
        <v>183</v>
      </c>
      <c r="H1835" s="7">
        <f t="shared" si="75"/>
        <v>-13000</v>
      </c>
      <c r="I1835" s="30">
        <f aca="true" t="shared" si="76" ref="I1835:I1847">+B1835/M1835</f>
        <v>5.319148936170213</v>
      </c>
      <c r="K1835" t="s">
        <v>0</v>
      </c>
      <c r="M1835" s="2">
        <v>470</v>
      </c>
    </row>
    <row r="1836" spans="1:13" s="89" customFormat="1" ht="12.75">
      <c r="A1836" s="19"/>
      <c r="B1836" s="271">
        <f>SUM(B1830:B1835)</f>
        <v>13000</v>
      </c>
      <c r="C1836" s="19" t="s">
        <v>0</v>
      </c>
      <c r="D1836" s="19"/>
      <c r="E1836" s="19"/>
      <c r="F1836" s="121"/>
      <c r="G1836" s="26"/>
      <c r="H1836" s="87">
        <v>0</v>
      </c>
      <c r="I1836" s="88">
        <f>+B1836/M1836</f>
        <v>27.659574468085108</v>
      </c>
      <c r="M1836" s="2">
        <v>470</v>
      </c>
    </row>
    <row r="1837" spans="2:13" ht="12.75">
      <c r="B1837" s="214"/>
      <c r="D1837" s="20"/>
      <c r="F1837" s="94"/>
      <c r="H1837" s="7">
        <f t="shared" si="75"/>
        <v>0</v>
      </c>
      <c r="I1837" s="30">
        <f t="shared" si="76"/>
        <v>0</v>
      </c>
      <c r="M1837" s="2">
        <v>470</v>
      </c>
    </row>
    <row r="1838" spans="2:13" ht="12.75">
      <c r="B1838" s="214"/>
      <c r="D1838" s="20"/>
      <c r="F1838" s="94"/>
      <c r="H1838" s="7">
        <f t="shared" si="75"/>
        <v>0</v>
      </c>
      <c r="I1838" s="30">
        <f t="shared" si="76"/>
        <v>0</v>
      </c>
      <c r="M1838" s="2">
        <v>470</v>
      </c>
    </row>
    <row r="1839" spans="1:13" ht="12.75">
      <c r="A1839" s="20"/>
      <c r="B1839" s="214">
        <v>75000</v>
      </c>
      <c r="C1839" s="1" t="s">
        <v>1</v>
      </c>
      <c r="D1839" s="20" t="s">
        <v>22</v>
      </c>
      <c r="F1839" s="116" t="s">
        <v>936</v>
      </c>
      <c r="G1839" s="39" t="s">
        <v>937</v>
      </c>
      <c r="H1839" s="143">
        <f>H1838-B1839</f>
        <v>-75000</v>
      </c>
      <c r="I1839" s="30">
        <f t="shared" si="76"/>
        <v>159.5744680851064</v>
      </c>
      <c r="M1839" s="2">
        <v>470</v>
      </c>
    </row>
    <row r="1840" spans="1:13" ht="12.75">
      <c r="A1840" s="19"/>
      <c r="B1840" s="271">
        <f>SUM(B1839:B1839)</f>
        <v>75000</v>
      </c>
      <c r="C1840" s="19" t="s">
        <v>1</v>
      </c>
      <c r="D1840" s="19"/>
      <c r="E1840" s="19"/>
      <c r="F1840" s="121"/>
      <c r="G1840" s="26"/>
      <c r="H1840" s="155">
        <v>0</v>
      </c>
      <c r="I1840" s="88">
        <f t="shared" si="76"/>
        <v>159.5744680851064</v>
      </c>
      <c r="J1840" s="89"/>
      <c r="K1840" s="89"/>
      <c r="L1840" s="89"/>
      <c r="M1840" s="2">
        <v>470</v>
      </c>
    </row>
    <row r="1841" spans="4:13" ht="12.75">
      <c r="D1841" s="20"/>
      <c r="F1841" s="94"/>
      <c r="H1841" s="7">
        <f t="shared" si="75"/>
        <v>0</v>
      </c>
      <c r="I1841" s="30">
        <f t="shared" si="76"/>
        <v>0</v>
      </c>
      <c r="M1841" s="2">
        <v>470</v>
      </c>
    </row>
    <row r="1842" spans="4:13" ht="12.75">
      <c r="D1842" s="20"/>
      <c r="F1842" s="94"/>
      <c r="H1842" s="7">
        <f t="shared" si="75"/>
        <v>0</v>
      </c>
      <c r="I1842" s="30">
        <f t="shared" si="76"/>
        <v>0</v>
      </c>
      <c r="M1842" s="2">
        <v>470</v>
      </c>
    </row>
    <row r="1843" spans="4:13" ht="12.75">
      <c r="D1843" s="20"/>
      <c r="F1843" s="94"/>
      <c r="H1843" s="7">
        <f t="shared" si="75"/>
        <v>0</v>
      </c>
      <c r="I1843" s="30">
        <f t="shared" si="76"/>
        <v>0</v>
      </c>
      <c r="M1843" s="2">
        <v>470</v>
      </c>
    </row>
    <row r="1844" spans="4:13" ht="12.75">
      <c r="D1844" s="20"/>
      <c r="F1844" s="94"/>
      <c r="H1844" s="7">
        <f t="shared" si="75"/>
        <v>0</v>
      </c>
      <c r="I1844" s="30">
        <f t="shared" si="76"/>
        <v>0</v>
      </c>
      <c r="M1844" s="2">
        <v>470</v>
      </c>
    </row>
    <row r="1845" spans="1:13" ht="13.5" thickBot="1">
      <c r="A1845" s="72"/>
      <c r="B1845" s="259">
        <f>+B1865+B1884+B1888</f>
        <v>907000</v>
      </c>
      <c r="C1845" s="72"/>
      <c r="D1845" s="80" t="s">
        <v>23</v>
      </c>
      <c r="E1845" s="72"/>
      <c r="F1845" s="125"/>
      <c r="G1845" s="74"/>
      <c r="H1845" s="156">
        <f>H1844-B1845</f>
        <v>-907000</v>
      </c>
      <c r="I1845" s="157">
        <f t="shared" si="76"/>
        <v>1929.787234042553</v>
      </c>
      <c r="J1845" s="77"/>
      <c r="K1845" s="77"/>
      <c r="L1845" s="77"/>
      <c r="M1845" s="2">
        <v>470</v>
      </c>
    </row>
    <row r="1846" spans="2:13" ht="12.75">
      <c r="B1846" s="260"/>
      <c r="D1846" s="20"/>
      <c r="F1846" s="94"/>
      <c r="H1846" s="7">
        <v>0</v>
      </c>
      <c r="I1846" s="30">
        <f t="shared" si="76"/>
        <v>0</v>
      </c>
      <c r="M1846" s="2">
        <v>470</v>
      </c>
    </row>
    <row r="1847" spans="2:13" ht="12.75">
      <c r="B1847" s="260"/>
      <c r="D1847" s="20"/>
      <c r="F1847" s="94"/>
      <c r="H1847" s="7">
        <f t="shared" si="75"/>
        <v>0</v>
      </c>
      <c r="I1847" s="30">
        <f t="shared" si="76"/>
        <v>0</v>
      </c>
      <c r="M1847" s="2">
        <v>470</v>
      </c>
    </row>
    <row r="1848" spans="2:13" ht="12.75">
      <c r="B1848" s="260">
        <v>5000</v>
      </c>
      <c r="C1848" s="1" t="s">
        <v>0</v>
      </c>
      <c r="D1848" s="1" t="s">
        <v>938</v>
      </c>
      <c r="E1848" s="1" t="s">
        <v>939</v>
      </c>
      <c r="F1848" s="94" t="s">
        <v>940</v>
      </c>
      <c r="G1848" s="35" t="s">
        <v>219</v>
      </c>
      <c r="H1848" s="7">
        <f t="shared" si="75"/>
        <v>-5000</v>
      </c>
      <c r="I1848" s="30">
        <v>10</v>
      </c>
      <c r="K1848" t="s">
        <v>0</v>
      </c>
      <c r="M1848" s="2">
        <v>470</v>
      </c>
    </row>
    <row r="1849" spans="2:13" ht="12.75">
      <c r="B1849" s="260">
        <v>5000</v>
      </c>
      <c r="C1849" s="1" t="s">
        <v>0</v>
      </c>
      <c r="D1849" s="1" t="s">
        <v>938</v>
      </c>
      <c r="E1849" s="1" t="s">
        <v>939</v>
      </c>
      <c r="F1849" s="94" t="s">
        <v>941</v>
      </c>
      <c r="G1849" s="35" t="s">
        <v>244</v>
      </c>
      <c r="H1849" s="7">
        <f t="shared" si="75"/>
        <v>-10000</v>
      </c>
      <c r="I1849" s="30">
        <v>10</v>
      </c>
      <c r="K1849" t="s">
        <v>0</v>
      </c>
      <c r="M1849" s="2">
        <v>470</v>
      </c>
    </row>
    <row r="1850" spans="2:13" ht="12.75">
      <c r="B1850" s="260">
        <v>5000</v>
      </c>
      <c r="C1850" s="1" t="s">
        <v>0</v>
      </c>
      <c r="D1850" s="1" t="s">
        <v>938</v>
      </c>
      <c r="E1850" s="1" t="s">
        <v>939</v>
      </c>
      <c r="F1850" s="94" t="s">
        <v>942</v>
      </c>
      <c r="G1850" s="35" t="s">
        <v>253</v>
      </c>
      <c r="H1850" s="7">
        <f t="shared" si="75"/>
        <v>-15000</v>
      </c>
      <c r="I1850" s="30">
        <v>10</v>
      </c>
      <c r="K1850" t="s">
        <v>0</v>
      </c>
      <c r="M1850" s="2">
        <v>470</v>
      </c>
    </row>
    <row r="1851" spans="2:13" ht="12.75">
      <c r="B1851" s="260">
        <v>5000</v>
      </c>
      <c r="C1851" s="1" t="s">
        <v>0</v>
      </c>
      <c r="D1851" s="1" t="s">
        <v>938</v>
      </c>
      <c r="E1851" s="1" t="s">
        <v>939</v>
      </c>
      <c r="F1851" s="94" t="s">
        <v>943</v>
      </c>
      <c r="G1851" s="35" t="s">
        <v>164</v>
      </c>
      <c r="H1851" s="7">
        <f t="shared" si="75"/>
        <v>-20000</v>
      </c>
      <c r="I1851" s="30">
        <v>10</v>
      </c>
      <c r="K1851" t="s">
        <v>0</v>
      </c>
      <c r="M1851" s="2">
        <v>470</v>
      </c>
    </row>
    <row r="1852" spans="2:13" ht="12.75">
      <c r="B1852" s="260">
        <v>5000</v>
      </c>
      <c r="C1852" s="1" t="s">
        <v>0</v>
      </c>
      <c r="D1852" s="1" t="s">
        <v>938</v>
      </c>
      <c r="E1852" s="1" t="s">
        <v>939</v>
      </c>
      <c r="F1852" s="94" t="s">
        <v>944</v>
      </c>
      <c r="G1852" s="35" t="s">
        <v>166</v>
      </c>
      <c r="H1852" s="7">
        <f t="shared" si="75"/>
        <v>-25000</v>
      </c>
      <c r="I1852" s="30">
        <v>10</v>
      </c>
      <c r="K1852" t="s">
        <v>0</v>
      </c>
      <c r="M1852" s="2">
        <v>470</v>
      </c>
    </row>
    <row r="1853" spans="2:13" ht="12.75">
      <c r="B1853" s="260">
        <v>5000</v>
      </c>
      <c r="C1853" s="1" t="s">
        <v>0</v>
      </c>
      <c r="D1853" s="1" t="s">
        <v>938</v>
      </c>
      <c r="E1853" s="1" t="s">
        <v>939</v>
      </c>
      <c r="F1853" s="94" t="s">
        <v>945</v>
      </c>
      <c r="G1853" s="35" t="s">
        <v>168</v>
      </c>
      <c r="H1853" s="7">
        <f t="shared" si="75"/>
        <v>-30000</v>
      </c>
      <c r="I1853" s="30">
        <v>10</v>
      </c>
      <c r="K1853" t="s">
        <v>0</v>
      </c>
      <c r="M1853" s="2">
        <v>470</v>
      </c>
    </row>
    <row r="1854" spans="2:13" ht="12.75">
      <c r="B1854" s="260">
        <v>2000</v>
      </c>
      <c r="C1854" s="1" t="s">
        <v>0</v>
      </c>
      <c r="D1854" s="1" t="s">
        <v>938</v>
      </c>
      <c r="E1854" s="1" t="s">
        <v>939</v>
      </c>
      <c r="F1854" s="94" t="s">
        <v>946</v>
      </c>
      <c r="G1854" s="35" t="s">
        <v>170</v>
      </c>
      <c r="H1854" s="7">
        <f t="shared" si="75"/>
        <v>-32000</v>
      </c>
      <c r="I1854" s="30">
        <v>4</v>
      </c>
      <c r="K1854" t="s">
        <v>0</v>
      </c>
      <c r="M1854" s="2">
        <v>470</v>
      </c>
    </row>
    <row r="1855" spans="2:13" ht="12.75">
      <c r="B1855" s="260">
        <v>2000</v>
      </c>
      <c r="C1855" s="1" t="s">
        <v>0</v>
      </c>
      <c r="D1855" s="1" t="s">
        <v>938</v>
      </c>
      <c r="E1855" s="1" t="s">
        <v>939</v>
      </c>
      <c r="F1855" s="94" t="s">
        <v>947</v>
      </c>
      <c r="G1855" s="35" t="s">
        <v>172</v>
      </c>
      <c r="H1855" s="7">
        <f t="shared" si="75"/>
        <v>-34000</v>
      </c>
      <c r="I1855" s="30">
        <v>4</v>
      </c>
      <c r="K1855" t="s">
        <v>0</v>
      </c>
      <c r="M1855" s="2">
        <v>470</v>
      </c>
    </row>
    <row r="1856" spans="2:13" ht="12.75">
      <c r="B1856" s="260">
        <v>5000</v>
      </c>
      <c r="C1856" s="1" t="s">
        <v>0</v>
      </c>
      <c r="D1856" s="1" t="s">
        <v>938</v>
      </c>
      <c r="E1856" s="1" t="s">
        <v>939</v>
      </c>
      <c r="F1856" s="94" t="s">
        <v>948</v>
      </c>
      <c r="G1856" s="35" t="s">
        <v>174</v>
      </c>
      <c r="H1856" s="7">
        <f t="shared" si="75"/>
        <v>-39000</v>
      </c>
      <c r="I1856" s="30">
        <v>10</v>
      </c>
      <c r="K1856" t="s">
        <v>0</v>
      </c>
      <c r="M1856" s="2">
        <v>470</v>
      </c>
    </row>
    <row r="1857" spans="2:13" ht="12.75">
      <c r="B1857" s="260">
        <v>5000</v>
      </c>
      <c r="C1857" s="1" t="s">
        <v>0</v>
      </c>
      <c r="D1857" s="1" t="s">
        <v>938</v>
      </c>
      <c r="E1857" s="1" t="s">
        <v>939</v>
      </c>
      <c r="F1857" s="94" t="s">
        <v>949</v>
      </c>
      <c r="G1857" s="35" t="s">
        <v>179</v>
      </c>
      <c r="H1857" s="7">
        <f t="shared" si="75"/>
        <v>-44000</v>
      </c>
      <c r="I1857" s="30">
        <v>10</v>
      </c>
      <c r="K1857" t="s">
        <v>0</v>
      </c>
      <c r="M1857" s="2">
        <v>470</v>
      </c>
    </row>
    <row r="1858" spans="2:13" ht="12.75">
      <c r="B1858" s="260">
        <v>5000</v>
      </c>
      <c r="C1858" s="1" t="s">
        <v>0</v>
      </c>
      <c r="D1858" s="1" t="s">
        <v>938</v>
      </c>
      <c r="E1858" s="1" t="s">
        <v>939</v>
      </c>
      <c r="F1858" s="94" t="s">
        <v>950</v>
      </c>
      <c r="G1858" s="35" t="s">
        <v>181</v>
      </c>
      <c r="H1858" s="7">
        <f t="shared" si="75"/>
        <v>-49000</v>
      </c>
      <c r="I1858" s="30">
        <v>10</v>
      </c>
      <c r="K1858" t="s">
        <v>0</v>
      </c>
      <c r="M1858" s="2">
        <v>470</v>
      </c>
    </row>
    <row r="1859" spans="2:13" ht="12.75">
      <c r="B1859" s="260">
        <v>5000</v>
      </c>
      <c r="C1859" s="1" t="s">
        <v>0</v>
      </c>
      <c r="D1859" s="1" t="s">
        <v>938</v>
      </c>
      <c r="E1859" s="1" t="s">
        <v>939</v>
      </c>
      <c r="F1859" s="94" t="s">
        <v>951</v>
      </c>
      <c r="G1859" s="35" t="s">
        <v>341</v>
      </c>
      <c r="H1859" s="7">
        <f t="shared" si="75"/>
        <v>-54000</v>
      </c>
      <c r="I1859" s="30">
        <v>10</v>
      </c>
      <c r="K1859" t="s">
        <v>0</v>
      </c>
      <c r="M1859" s="2">
        <v>470</v>
      </c>
    </row>
    <row r="1860" spans="2:13" ht="12.75">
      <c r="B1860" s="260">
        <v>5000</v>
      </c>
      <c r="C1860" s="1" t="s">
        <v>0</v>
      </c>
      <c r="D1860" s="1" t="s">
        <v>938</v>
      </c>
      <c r="E1860" s="1" t="s">
        <v>939</v>
      </c>
      <c r="F1860" s="94" t="s">
        <v>952</v>
      </c>
      <c r="G1860" s="35" t="s">
        <v>422</v>
      </c>
      <c r="H1860" s="7">
        <f t="shared" si="75"/>
        <v>-59000</v>
      </c>
      <c r="I1860" s="30">
        <v>10</v>
      </c>
      <c r="K1860" t="s">
        <v>0</v>
      </c>
      <c r="M1860" s="2">
        <v>470</v>
      </c>
    </row>
    <row r="1861" spans="2:13" ht="12.75">
      <c r="B1861" s="260">
        <v>5000</v>
      </c>
      <c r="C1861" s="1" t="s">
        <v>0</v>
      </c>
      <c r="D1861" s="1" t="s">
        <v>938</v>
      </c>
      <c r="E1861" s="1" t="s">
        <v>939</v>
      </c>
      <c r="F1861" s="94" t="s">
        <v>953</v>
      </c>
      <c r="G1861" s="35" t="s">
        <v>447</v>
      </c>
      <c r="H1861" s="7">
        <f t="shared" si="75"/>
        <v>-64000</v>
      </c>
      <c r="I1861" s="30">
        <v>10</v>
      </c>
      <c r="K1861" t="s">
        <v>0</v>
      </c>
      <c r="M1861" s="2">
        <v>470</v>
      </c>
    </row>
    <row r="1862" spans="2:13" ht="12.75">
      <c r="B1862" s="260">
        <v>5000</v>
      </c>
      <c r="C1862" s="1" t="s">
        <v>0</v>
      </c>
      <c r="D1862" s="1" t="s">
        <v>938</v>
      </c>
      <c r="E1862" s="1" t="s">
        <v>939</v>
      </c>
      <c r="F1862" s="94" t="s">
        <v>954</v>
      </c>
      <c r="G1862" s="35" t="s">
        <v>449</v>
      </c>
      <c r="H1862" s="7">
        <f aca="true" t="shared" si="77" ref="H1862:H1883">H1861-B1862</f>
        <v>-69000</v>
      </c>
      <c r="I1862" s="30">
        <v>10</v>
      </c>
      <c r="K1862" t="s">
        <v>0</v>
      </c>
      <c r="M1862" s="2">
        <v>470</v>
      </c>
    </row>
    <row r="1863" spans="2:13" ht="12.75">
      <c r="B1863" s="260">
        <v>5000</v>
      </c>
      <c r="C1863" s="1" t="s">
        <v>0</v>
      </c>
      <c r="D1863" s="1" t="s">
        <v>938</v>
      </c>
      <c r="E1863" s="1" t="s">
        <v>939</v>
      </c>
      <c r="F1863" s="94" t="s">
        <v>955</v>
      </c>
      <c r="G1863" s="35" t="s">
        <v>183</v>
      </c>
      <c r="H1863" s="7">
        <f t="shared" si="77"/>
        <v>-74000</v>
      </c>
      <c r="I1863" s="30">
        <v>10</v>
      </c>
      <c r="K1863" t="s">
        <v>0</v>
      </c>
      <c r="M1863" s="2">
        <v>470</v>
      </c>
    </row>
    <row r="1864" spans="2:13" ht="12.75">
      <c r="B1864" s="260">
        <v>10000</v>
      </c>
      <c r="C1864" s="1" t="s">
        <v>0</v>
      </c>
      <c r="D1864" s="1" t="s">
        <v>938</v>
      </c>
      <c r="E1864" s="1" t="s">
        <v>939</v>
      </c>
      <c r="F1864" s="94" t="s">
        <v>956</v>
      </c>
      <c r="G1864" s="35" t="s">
        <v>185</v>
      </c>
      <c r="H1864" s="7">
        <f t="shared" si="77"/>
        <v>-84000</v>
      </c>
      <c r="I1864" s="30">
        <v>20</v>
      </c>
      <c r="K1864" t="s">
        <v>0</v>
      </c>
      <c r="M1864" s="2">
        <v>470</v>
      </c>
    </row>
    <row r="1865" spans="1:13" s="89" customFormat="1" ht="12.75">
      <c r="A1865" s="19"/>
      <c r="B1865" s="261">
        <f>SUM(B1848:B1864)</f>
        <v>84000</v>
      </c>
      <c r="C1865" s="19" t="s">
        <v>0</v>
      </c>
      <c r="D1865" s="19"/>
      <c r="E1865" s="19"/>
      <c r="F1865" s="121"/>
      <c r="G1865" s="26"/>
      <c r="H1865" s="87">
        <v>0</v>
      </c>
      <c r="I1865" s="88">
        <f>+B1865/M1865</f>
        <v>178.72340425531914</v>
      </c>
      <c r="M1865" s="2">
        <v>470</v>
      </c>
    </row>
    <row r="1866" spans="2:13" ht="12.75">
      <c r="B1866" s="260"/>
      <c r="F1866" s="94"/>
      <c r="H1866" s="7">
        <f t="shared" si="77"/>
        <v>0</v>
      </c>
      <c r="I1866" s="30">
        <f aca="true" t="shared" si="78" ref="I1866:I1883">+B1866/M1866</f>
        <v>0</v>
      </c>
      <c r="M1866" s="2">
        <v>470</v>
      </c>
    </row>
    <row r="1867" spans="2:13" ht="12.75">
      <c r="B1867" s="260"/>
      <c r="F1867" s="94"/>
      <c r="H1867" s="7">
        <f t="shared" si="77"/>
        <v>0</v>
      </c>
      <c r="I1867" s="30">
        <f>+B1867/M1867</f>
        <v>0</v>
      </c>
      <c r="M1867" s="2">
        <v>470</v>
      </c>
    </row>
    <row r="1868" spans="2:13" ht="12.75">
      <c r="B1868" s="194">
        <v>1500</v>
      </c>
      <c r="C1868" s="1" t="s">
        <v>733</v>
      </c>
      <c r="D1868" s="20" t="s">
        <v>938</v>
      </c>
      <c r="F1868" s="94" t="s">
        <v>957</v>
      </c>
      <c r="G1868" s="40" t="s">
        <v>244</v>
      </c>
      <c r="H1868" s="7">
        <f t="shared" si="77"/>
        <v>-1500</v>
      </c>
      <c r="I1868" s="30">
        <f t="shared" si="78"/>
        <v>3.1914893617021276</v>
      </c>
      <c r="K1868" t="s">
        <v>939</v>
      </c>
      <c r="M1868" s="2">
        <v>470</v>
      </c>
    </row>
    <row r="1869" spans="2:13" ht="12.75">
      <c r="B1869" s="194">
        <v>1600</v>
      </c>
      <c r="C1869" s="1" t="s">
        <v>733</v>
      </c>
      <c r="D1869" s="20" t="s">
        <v>938</v>
      </c>
      <c r="F1869" s="94" t="s">
        <v>957</v>
      </c>
      <c r="G1869" s="40" t="s">
        <v>253</v>
      </c>
      <c r="H1869" s="7">
        <f t="shared" si="77"/>
        <v>-3100</v>
      </c>
      <c r="I1869" s="30">
        <f t="shared" si="78"/>
        <v>3.404255319148936</v>
      </c>
      <c r="K1869" t="s">
        <v>939</v>
      </c>
      <c r="M1869" s="2">
        <v>470</v>
      </c>
    </row>
    <row r="1870" spans="2:13" ht="12.75">
      <c r="B1870" s="194">
        <v>1300</v>
      </c>
      <c r="C1870" s="1" t="s">
        <v>733</v>
      </c>
      <c r="D1870" s="20" t="s">
        <v>938</v>
      </c>
      <c r="F1870" s="94" t="s">
        <v>957</v>
      </c>
      <c r="G1870" s="45" t="s">
        <v>270</v>
      </c>
      <c r="H1870" s="7">
        <f t="shared" si="77"/>
        <v>-4400</v>
      </c>
      <c r="I1870" s="30">
        <f t="shared" si="78"/>
        <v>2.765957446808511</v>
      </c>
      <c r="K1870" t="s">
        <v>939</v>
      </c>
      <c r="M1870" s="2">
        <v>470</v>
      </c>
    </row>
    <row r="1871" spans="2:13" ht="12.75">
      <c r="B1871" s="194">
        <v>1000</v>
      </c>
      <c r="C1871" s="1" t="s">
        <v>733</v>
      </c>
      <c r="D1871" s="20" t="s">
        <v>938</v>
      </c>
      <c r="F1871" s="94" t="s">
        <v>957</v>
      </c>
      <c r="G1871" s="39" t="s">
        <v>164</v>
      </c>
      <c r="H1871" s="7">
        <f t="shared" si="77"/>
        <v>-5400</v>
      </c>
      <c r="I1871" s="30">
        <f t="shared" si="78"/>
        <v>2.127659574468085</v>
      </c>
      <c r="K1871" t="s">
        <v>939</v>
      </c>
      <c r="M1871" s="2">
        <v>470</v>
      </c>
    </row>
    <row r="1872" spans="1:13" s="23" customFormat="1" ht="12.75">
      <c r="A1872" s="20"/>
      <c r="B1872" s="194">
        <v>2500</v>
      </c>
      <c r="C1872" s="1" t="s">
        <v>733</v>
      </c>
      <c r="D1872" s="20" t="s">
        <v>938</v>
      </c>
      <c r="E1872" s="1"/>
      <c r="F1872" s="94" t="s">
        <v>957</v>
      </c>
      <c r="G1872" s="39" t="s">
        <v>168</v>
      </c>
      <c r="H1872" s="7">
        <f t="shared" si="77"/>
        <v>-7900</v>
      </c>
      <c r="I1872" s="30">
        <f t="shared" si="78"/>
        <v>5.319148936170213</v>
      </c>
      <c r="K1872" t="s">
        <v>939</v>
      </c>
      <c r="M1872" s="2">
        <v>470</v>
      </c>
    </row>
    <row r="1873" spans="2:13" ht="12.75">
      <c r="B1873" s="260">
        <v>1600</v>
      </c>
      <c r="C1873" s="1" t="s">
        <v>733</v>
      </c>
      <c r="D1873" s="20" t="s">
        <v>938</v>
      </c>
      <c r="F1873" s="94" t="s">
        <v>957</v>
      </c>
      <c r="G1873" s="35" t="s">
        <v>170</v>
      </c>
      <c r="H1873" s="7">
        <f t="shared" si="77"/>
        <v>-9500</v>
      </c>
      <c r="I1873" s="30">
        <f t="shared" si="78"/>
        <v>3.404255319148936</v>
      </c>
      <c r="K1873" t="s">
        <v>939</v>
      </c>
      <c r="M1873" s="2">
        <v>470</v>
      </c>
    </row>
    <row r="1874" spans="2:13" ht="12.75">
      <c r="B1874" s="260">
        <v>1000</v>
      </c>
      <c r="C1874" s="1" t="s">
        <v>733</v>
      </c>
      <c r="D1874" s="20" t="s">
        <v>938</v>
      </c>
      <c r="F1874" s="94" t="s">
        <v>957</v>
      </c>
      <c r="G1874" s="35" t="s">
        <v>172</v>
      </c>
      <c r="H1874" s="7">
        <f t="shared" si="77"/>
        <v>-10500</v>
      </c>
      <c r="I1874" s="30">
        <f t="shared" si="78"/>
        <v>2.127659574468085</v>
      </c>
      <c r="K1874" t="s">
        <v>939</v>
      </c>
      <c r="M1874" s="2">
        <v>470</v>
      </c>
    </row>
    <row r="1875" spans="2:13" ht="12.75">
      <c r="B1875" s="260">
        <v>1200</v>
      </c>
      <c r="C1875" s="1" t="s">
        <v>733</v>
      </c>
      <c r="D1875" s="20" t="s">
        <v>938</v>
      </c>
      <c r="F1875" s="94" t="s">
        <v>957</v>
      </c>
      <c r="G1875" s="35" t="s">
        <v>174</v>
      </c>
      <c r="H1875" s="7">
        <f t="shared" si="77"/>
        <v>-11700</v>
      </c>
      <c r="I1875" s="30">
        <f t="shared" si="78"/>
        <v>2.5531914893617023</v>
      </c>
      <c r="K1875" t="s">
        <v>939</v>
      </c>
      <c r="M1875" s="2">
        <v>470</v>
      </c>
    </row>
    <row r="1876" spans="2:14" ht="12.75">
      <c r="B1876" s="194">
        <v>1500</v>
      </c>
      <c r="C1876" s="1" t="s">
        <v>733</v>
      </c>
      <c r="D1876" s="20" t="s">
        <v>938</v>
      </c>
      <c r="F1876" s="94" t="s">
        <v>957</v>
      </c>
      <c r="G1876" s="35" t="s">
        <v>179</v>
      </c>
      <c r="H1876" s="7">
        <f t="shared" si="77"/>
        <v>-13200</v>
      </c>
      <c r="I1876" s="30">
        <f t="shared" si="78"/>
        <v>3.1914893617021276</v>
      </c>
      <c r="J1876" s="46"/>
      <c r="K1876" t="s">
        <v>939</v>
      </c>
      <c r="L1876" s="46"/>
      <c r="M1876" s="2">
        <v>470</v>
      </c>
      <c r="N1876" s="48"/>
    </row>
    <row r="1877" spans="2:13" ht="12.75">
      <c r="B1877" s="260">
        <v>1000</v>
      </c>
      <c r="C1877" s="1" t="s">
        <v>733</v>
      </c>
      <c r="D1877" s="20" t="s">
        <v>938</v>
      </c>
      <c r="F1877" s="94" t="s">
        <v>957</v>
      </c>
      <c r="G1877" s="35" t="s">
        <v>181</v>
      </c>
      <c r="H1877" s="7">
        <f t="shared" si="77"/>
        <v>-14200</v>
      </c>
      <c r="I1877" s="30">
        <f t="shared" si="78"/>
        <v>2.127659574468085</v>
      </c>
      <c r="K1877" t="s">
        <v>939</v>
      </c>
      <c r="M1877" s="2">
        <v>470</v>
      </c>
    </row>
    <row r="1878" spans="2:13" ht="12.75">
      <c r="B1878" s="260">
        <v>1200</v>
      </c>
      <c r="C1878" s="1" t="s">
        <v>733</v>
      </c>
      <c r="D1878" s="20" t="s">
        <v>938</v>
      </c>
      <c r="F1878" s="94" t="s">
        <v>957</v>
      </c>
      <c r="G1878" s="35" t="s">
        <v>341</v>
      </c>
      <c r="H1878" s="7">
        <f t="shared" si="77"/>
        <v>-15400</v>
      </c>
      <c r="I1878" s="30">
        <f t="shared" si="78"/>
        <v>2.5531914893617023</v>
      </c>
      <c r="K1878" t="s">
        <v>939</v>
      </c>
      <c r="M1878" s="2">
        <v>470</v>
      </c>
    </row>
    <row r="1879" spans="2:13" ht="12.75">
      <c r="B1879" s="260">
        <v>1000</v>
      </c>
      <c r="C1879" s="1" t="s">
        <v>733</v>
      </c>
      <c r="D1879" s="20" t="s">
        <v>938</v>
      </c>
      <c r="F1879" s="94" t="s">
        <v>957</v>
      </c>
      <c r="G1879" s="35" t="s">
        <v>422</v>
      </c>
      <c r="H1879" s="7">
        <f t="shared" si="77"/>
        <v>-16400</v>
      </c>
      <c r="I1879" s="30">
        <f t="shared" si="78"/>
        <v>2.127659574468085</v>
      </c>
      <c r="K1879" t="s">
        <v>939</v>
      </c>
      <c r="M1879" s="2">
        <v>470</v>
      </c>
    </row>
    <row r="1880" spans="2:13" ht="12.75">
      <c r="B1880" s="260">
        <v>1600</v>
      </c>
      <c r="C1880" s="1" t="s">
        <v>733</v>
      </c>
      <c r="D1880" s="20" t="s">
        <v>938</v>
      </c>
      <c r="F1880" s="94" t="s">
        <v>957</v>
      </c>
      <c r="G1880" s="35" t="s">
        <v>447</v>
      </c>
      <c r="H1880" s="7">
        <f t="shared" si="77"/>
        <v>-18000</v>
      </c>
      <c r="I1880" s="30">
        <f>+B1880/M1880</f>
        <v>3.404255319148936</v>
      </c>
      <c r="K1880" t="s">
        <v>939</v>
      </c>
      <c r="M1880" s="2">
        <v>470</v>
      </c>
    </row>
    <row r="1881" spans="2:13" ht="12.75">
      <c r="B1881" s="260">
        <v>2500</v>
      </c>
      <c r="C1881" s="1" t="s">
        <v>733</v>
      </c>
      <c r="D1881" s="20" t="s">
        <v>938</v>
      </c>
      <c r="F1881" s="94" t="s">
        <v>957</v>
      </c>
      <c r="G1881" s="35" t="s">
        <v>449</v>
      </c>
      <c r="H1881" s="7">
        <f t="shared" si="77"/>
        <v>-20500</v>
      </c>
      <c r="I1881" s="30">
        <f t="shared" si="78"/>
        <v>5.319148936170213</v>
      </c>
      <c r="K1881" t="s">
        <v>939</v>
      </c>
      <c r="M1881" s="2">
        <v>470</v>
      </c>
    </row>
    <row r="1882" spans="2:13" ht="12.75">
      <c r="B1882" s="260">
        <v>1000</v>
      </c>
      <c r="C1882" s="1" t="s">
        <v>733</v>
      </c>
      <c r="D1882" s="20" t="s">
        <v>938</v>
      </c>
      <c r="F1882" s="94" t="s">
        <v>957</v>
      </c>
      <c r="G1882" s="35" t="s">
        <v>183</v>
      </c>
      <c r="H1882" s="7">
        <f t="shared" si="77"/>
        <v>-21500</v>
      </c>
      <c r="I1882" s="30">
        <f t="shared" si="78"/>
        <v>2.127659574468085</v>
      </c>
      <c r="K1882" t="s">
        <v>939</v>
      </c>
      <c r="M1882" s="2">
        <v>470</v>
      </c>
    </row>
    <row r="1883" spans="2:13" ht="12.75">
      <c r="B1883" s="260">
        <v>1500</v>
      </c>
      <c r="C1883" s="1" t="s">
        <v>733</v>
      </c>
      <c r="D1883" s="20" t="s">
        <v>938</v>
      </c>
      <c r="F1883" s="94" t="s">
        <v>957</v>
      </c>
      <c r="G1883" s="35" t="s">
        <v>185</v>
      </c>
      <c r="H1883" s="7">
        <f t="shared" si="77"/>
        <v>-23000</v>
      </c>
      <c r="I1883" s="30">
        <f t="shared" si="78"/>
        <v>3.1914893617021276</v>
      </c>
      <c r="K1883" t="s">
        <v>939</v>
      </c>
      <c r="M1883" s="2">
        <v>470</v>
      </c>
    </row>
    <row r="1884" spans="1:13" s="89" customFormat="1" ht="12.75">
      <c r="A1884" s="19"/>
      <c r="B1884" s="261">
        <f>SUM(B1868:B1883)</f>
        <v>23000</v>
      </c>
      <c r="C1884" s="19" t="s">
        <v>733</v>
      </c>
      <c r="D1884" s="19"/>
      <c r="E1884" s="19"/>
      <c r="F1884" s="121"/>
      <c r="G1884" s="26"/>
      <c r="H1884" s="87">
        <v>0</v>
      </c>
      <c r="I1884" s="88">
        <f>+B1884/M1884</f>
        <v>48.93617021276596</v>
      </c>
      <c r="M1884" s="2">
        <v>470</v>
      </c>
    </row>
    <row r="1885" spans="2:13" ht="12.75">
      <c r="B1885" s="262"/>
      <c r="F1885" s="94"/>
      <c r="H1885" s="7">
        <f aca="true" t="shared" si="79" ref="H1885:H1948">H1884-B1885</f>
        <v>0</v>
      </c>
      <c r="I1885" s="30">
        <f aca="true" t="shared" si="80" ref="I1885:I1893">+B1885/M1885</f>
        <v>0</v>
      </c>
      <c r="M1885" s="2">
        <v>470</v>
      </c>
    </row>
    <row r="1886" spans="2:13" ht="12.75">
      <c r="B1886" s="260"/>
      <c r="F1886" s="94"/>
      <c r="H1886" s="7">
        <f t="shared" si="79"/>
        <v>0</v>
      </c>
      <c r="I1886" s="30">
        <f t="shared" si="80"/>
        <v>0</v>
      </c>
      <c r="M1886" s="2">
        <v>470</v>
      </c>
    </row>
    <row r="1887" spans="1:13" ht="12.75">
      <c r="A1887" s="20"/>
      <c r="B1887" s="194">
        <v>800000</v>
      </c>
      <c r="C1887" s="1" t="s">
        <v>958</v>
      </c>
      <c r="D1887" s="1" t="s">
        <v>938</v>
      </c>
      <c r="E1887" s="1" t="s">
        <v>959</v>
      </c>
      <c r="F1887" s="115" t="s">
        <v>523</v>
      </c>
      <c r="G1887" s="39" t="s">
        <v>253</v>
      </c>
      <c r="H1887" s="7">
        <f t="shared" si="79"/>
        <v>-800000</v>
      </c>
      <c r="I1887" s="30">
        <f t="shared" si="80"/>
        <v>1702.127659574468</v>
      </c>
      <c r="M1887" s="2">
        <v>470</v>
      </c>
    </row>
    <row r="1888" spans="1:13" ht="12.75">
      <c r="A1888" s="19"/>
      <c r="B1888" s="261">
        <f>SUM(B1887:B1887)</f>
        <v>800000</v>
      </c>
      <c r="C1888" s="19" t="s">
        <v>525</v>
      </c>
      <c r="D1888" s="19"/>
      <c r="E1888" s="19"/>
      <c r="F1888" s="117"/>
      <c r="G1888" s="26"/>
      <c r="H1888" s="87">
        <v>0</v>
      </c>
      <c r="I1888" s="88">
        <f>+B1888/M1888</f>
        <v>1702.127659574468</v>
      </c>
      <c r="J1888" s="89"/>
      <c r="K1888" s="89"/>
      <c r="L1888" s="89"/>
      <c r="M1888" s="2">
        <v>470</v>
      </c>
    </row>
    <row r="1889" spans="6:13" ht="12.75">
      <c r="F1889" s="94"/>
      <c r="H1889" s="7">
        <f t="shared" si="79"/>
        <v>0</v>
      </c>
      <c r="I1889" s="30">
        <f t="shared" si="80"/>
        <v>0</v>
      </c>
      <c r="M1889" s="2">
        <v>470</v>
      </c>
    </row>
    <row r="1890" spans="6:13" ht="12.75">
      <c r="F1890" s="94"/>
      <c r="H1890" s="7">
        <f t="shared" si="79"/>
        <v>0</v>
      </c>
      <c r="I1890" s="30">
        <f t="shared" si="80"/>
        <v>0</v>
      </c>
      <c r="M1890" s="2">
        <v>470</v>
      </c>
    </row>
    <row r="1891" spans="6:13" ht="12.75">
      <c r="F1891" s="94"/>
      <c r="H1891" s="7">
        <f t="shared" si="79"/>
        <v>0</v>
      </c>
      <c r="I1891" s="30">
        <f t="shared" si="80"/>
        <v>0</v>
      </c>
      <c r="M1891" s="2">
        <v>470</v>
      </c>
    </row>
    <row r="1892" spans="6:13" ht="12.75">
      <c r="F1892" s="94"/>
      <c r="H1892" s="7">
        <f t="shared" si="79"/>
        <v>0</v>
      </c>
      <c r="I1892" s="30">
        <f t="shared" si="80"/>
        <v>0</v>
      </c>
      <c r="M1892" s="2">
        <v>470</v>
      </c>
    </row>
    <row r="1893" spans="1:13" ht="13.5" thickBot="1">
      <c r="A1893" s="72"/>
      <c r="B1893" s="79">
        <f>+B1944+B1998+B2023+B2063+B2067+B2075+B2084+B2090+B2096+B2079</f>
        <v>1579672</v>
      </c>
      <c r="C1893" s="69"/>
      <c r="D1893" s="71" t="s">
        <v>755</v>
      </c>
      <c r="E1893" s="69"/>
      <c r="F1893" s="125"/>
      <c r="G1893" s="74"/>
      <c r="H1893" s="156">
        <f>H1892-B1893</f>
        <v>-1579672</v>
      </c>
      <c r="I1893" s="76">
        <f t="shared" si="80"/>
        <v>3361.004255319149</v>
      </c>
      <c r="J1893" s="77"/>
      <c r="K1893" s="77"/>
      <c r="L1893" s="77"/>
      <c r="M1893" s="2">
        <v>470</v>
      </c>
    </row>
    <row r="1894" spans="6:13" ht="12.75">
      <c r="F1894" s="94"/>
      <c r="H1894" s="7">
        <v>0</v>
      </c>
      <c r="I1894" s="30">
        <f>+B1894/M1894</f>
        <v>0</v>
      </c>
      <c r="M1894" s="2">
        <v>470</v>
      </c>
    </row>
    <row r="1895" spans="6:13" ht="12.75">
      <c r="F1895" s="94"/>
      <c r="H1895" s="7">
        <f t="shared" si="79"/>
        <v>0</v>
      </c>
      <c r="I1895" s="30">
        <f aca="true" t="shared" si="81" ref="I1895:I1958">+B1895/M1895</f>
        <v>0</v>
      </c>
      <c r="M1895" s="2">
        <v>470</v>
      </c>
    </row>
    <row r="1896" spans="2:13" ht="12.75">
      <c r="B1896" s="255">
        <v>5000</v>
      </c>
      <c r="C1896" s="1" t="s">
        <v>0</v>
      </c>
      <c r="D1896" s="20" t="s">
        <v>755</v>
      </c>
      <c r="E1896" s="1" t="s">
        <v>960</v>
      </c>
      <c r="F1896" s="94" t="s">
        <v>961</v>
      </c>
      <c r="G1896" s="40" t="s">
        <v>36</v>
      </c>
      <c r="H1896" s="7">
        <f t="shared" si="79"/>
        <v>-5000</v>
      </c>
      <c r="I1896" s="30">
        <f t="shared" si="81"/>
        <v>10.638297872340425</v>
      </c>
      <c r="K1896" t="s">
        <v>0</v>
      </c>
      <c r="M1896" s="2">
        <v>470</v>
      </c>
    </row>
    <row r="1897" spans="2:13" ht="12.75">
      <c r="B1897" s="255">
        <v>5000</v>
      </c>
      <c r="C1897" s="1" t="s">
        <v>0</v>
      </c>
      <c r="D1897" s="20" t="s">
        <v>755</v>
      </c>
      <c r="E1897" s="1" t="s">
        <v>960</v>
      </c>
      <c r="F1897" s="94" t="s">
        <v>962</v>
      </c>
      <c r="G1897" s="35" t="s">
        <v>38</v>
      </c>
      <c r="H1897" s="7">
        <f t="shared" si="79"/>
        <v>-10000</v>
      </c>
      <c r="I1897" s="30">
        <f t="shared" si="81"/>
        <v>10.638297872340425</v>
      </c>
      <c r="K1897" t="s">
        <v>0</v>
      </c>
      <c r="M1897" s="2">
        <v>470</v>
      </c>
    </row>
    <row r="1898" spans="2:13" ht="12.75">
      <c r="B1898" s="255">
        <v>2500</v>
      </c>
      <c r="C1898" s="1" t="s">
        <v>0</v>
      </c>
      <c r="D1898" s="20" t="s">
        <v>755</v>
      </c>
      <c r="E1898" s="1" t="s">
        <v>960</v>
      </c>
      <c r="F1898" s="94" t="s">
        <v>963</v>
      </c>
      <c r="G1898" s="35" t="s">
        <v>44</v>
      </c>
      <c r="H1898" s="7">
        <f t="shared" si="79"/>
        <v>-12500</v>
      </c>
      <c r="I1898" s="30">
        <f t="shared" si="81"/>
        <v>5.319148936170213</v>
      </c>
      <c r="K1898" t="s">
        <v>0</v>
      </c>
      <c r="M1898" s="2">
        <v>470</v>
      </c>
    </row>
    <row r="1899" spans="2:13" ht="12.75">
      <c r="B1899" s="255">
        <v>2500</v>
      </c>
      <c r="C1899" s="1" t="s">
        <v>0</v>
      </c>
      <c r="D1899" s="20" t="s">
        <v>755</v>
      </c>
      <c r="E1899" s="1" t="s">
        <v>960</v>
      </c>
      <c r="F1899" s="94" t="s">
        <v>964</v>
      </c>
      <c r="G1899" s="35" t="s">
        <v>56</v>
      </c>
      <c r="H1899" s="7">
        <f t="shared" si="79"/>
        <v>-15000</v>
      </c>
      <c r="I1899" s="30">
        <f t="shared" si="81"/>
        <v>5.319148936170213</v>
      </c>
      <c r="K1899" t="s">
        <v>0</v>
      </c>
      <c r="M1899" s="2">
        <v>470</v>
      </c>
    </row>
    <row r="1900" spans="2:13" ht="12.75">
      <c r="B1900" s="255">
        <v>2500</v>
      </c>
      <c r="C1900" s="1" t="s">
        <v>0</v>
      </c>
      <c r="D1900" s="1" t="s">
        <v>755</v>
      </c>
      <c r="E1900" s="1" t="s">
        <v>960</v>
      </c>
      <c r="F1900" s="94" t="s">
        <v>965</v>
      </c>
      <c r="G1900" s="35" t="s">
        <v>78</v>
      </c>
      <c r="H1900" s="7">
        <f t="shared" si="79"/>
        <v>-17500</v>
      </c>
      <c r="I1900" s="30">
        <f t="shared" si="81"/>
        <v>5.319148936170213</v>
      </c>
      <c r="K1900" t="s">
        <v>0</v>
      </c>
      <c r="M1900" s="2">
        <v>470</v>
      </c>
    </row>
    <row r="1901" spans="2:13" ht="12.75">
      <c r="B1901" s="255">
        <v>2500</v>
      </c>
      <c r="C1901" s="1" t="s">
        <v>0</v>
      </c>
      <c r="D1901" s="1" t="s">
        <v>755</v>
      </c>
      <c r="E1901" s="1" t="s">
        <v>960</v>
      </c>
      <c r="F1901" s="94" t="s">
        <v>966</v>
      </c>
      <c r="G1901" s="35" t="s">
        <v>157</v>
      </c>
      <c r="H1901" s="7">
        <f t="shared" si="79"/>
        <v>-20000</v>
      </c>
      <c r="I1901" s="30">
        <f t="shared" si="81"/>
        <v>5.319148936170213</v>
      </c>
      <c r="K1901" t="s">
        <v>0</v>
      </c>
      <c r="M1901" s="2">
        <v>470</v>
      </c>
    </row>
    <row r="1902" spans="2:13" ht="12.75">
      <c r="B1902" s="255">
        <v>2500</v>
      </c>
      <c r="C1902" s="1" t="s">
        <v>0</v>
      </c>
      <c r="D1902" s="1" t="s">
        <v>755</v>
      </c>
      <c r="E1902" s="1" t="s">
        <v>960</v>
      </c>
      <c r="F1902" s="94" t="s">
        <v>967</v>
      </c>
      <c r="G1902" s="35" t="s">
        <v>114</v>
      </c>
      <c r="H1902" s="7">
        <f t="shared" si="79"/>
        <v>-22500</v>
      </c>
      <c r="I1902" s="30">
        <f t="shared" si="81"/>
        <v>5.319148936170213</v>
      </c>
      <c r="K1902" t="s">
        <v>0</v>
      </c>
      <c r="M1902" s="2">
        <v>470</v>
      </c>
    </row>
    <row r="1903" spans="2:13" ht="12.75">
      <c r="B1903" s="256">
        <v>2500</v>
      </c>
      <c r="C1903" s="1" t="s">
        <v>0</v>
      </c>
      <c r="D1903" s="1" t="s">
        <v>755</v>
      </c>
      <c r="E1903" s="1" t="s">
        <v>960</v>
      </c>
      <c r="F1903" s="94" t="s">
        <v>968</v>
      </c>
      <c r="G1903" s="35" t="s">
        <v>162</v>
      </c>
      <c r="H1903" s="7">
        <f t="shared" si="79"/>
        <v>-25000</v>
      </c>
      <c r="I1903" s="30">
        <f t="shared" si="81"/>
        <v>5.319148936170213</v>
      </c>
      <c r="K1903" t="s">
        <v>0</v>
      </c>
      <c r="M1903" s="2">
        <v>470</v>
      </c>
    </row>
    <row r="1904" spans="2:13" ht="12.75">
      <c r="B1904" s="255">
        <v>2500</v>
      </c>
      <c r="C1904" s="1" t="s">
        <v>0</v>
      </c>
      <c r="D1904" s="1" t="s">
        <v>755</v>
      </c>
      <c r="E1904" s="1" t="s">
        <v>960</v>
      </c>
      <c r="F1904" s="94" t="s">
        <v>969</v>
      </c>
      <c r="G1904" s="35" t="s">
        <v>244</v>
      </c>
      <c r="H1904" s="7">
        <f t="shared" si="79"/>
        <v>-27500</v>
      </c>
      <c r="I1904" s="30">
        <f t="shared" si="81"/>
        <v>5.319148936170213</v>
      </c>
      <c r="K1904" t="s">
        <v>0</v>
      </c>
      <c r="M1904" s="2">
        <v>470</v>
      </c>
    </row>
    <row r="1905" spans="2:13" ht="12.75">
      <c r="B1905" s="255">
        <v>2500</v>
      </c>
      <c r="C1905" s="1" t="s">
        <v>0</v>
      </c>
      <c r="D1905" s="1" t="s">
        <v>755</v>
      </c>
      <c r="E1905" s="1" t="s">
        <v>960</v>
      </c>
      <c r="F1905" s="94" t="s">
        <v>970</v>
      </c>
      <c r="G1905" s="35" t="s">
        <v>253</v>
      </c>
      <c r="H1905" s="7">
        <f t="shared" si="79"/>
        <v>-30000</v>
      </c>
      <c r="I1905" s="30">
        <f t="shared" si="81"/>
        <v>5.319148936170213</v>
      </c>
      <c r="K1905" t="s">
        <v>0</v>
      </c>
      <c r="M1905" s="2">
        <v>470</v>
      </c>
    </row>
    <row r="1906" spans="2:13" ht="12.75">
      <c r="B1906" s="255">
        <v>5000</v>
      </c>
      <c r="C1906" s="1" t="s">
        <v>0</v>
      </c>
      <c r="D1906" s="1" t="s">
        <v>755</v>
      </c>
      <c r="E1906" s="1" t="s">
        <v>960</v>
      </c>
      <c r="F1906" s="94" t="s">
        <v>971</v>
      </c>
      <c r="G1906" s="35" t="s">
        <v>164</v>
      </c>
      <c r="H1906" s="7">
        <f t="shared" si="79"/>
        <v>-35000</v>
      </c>
      <c r="I1906" s="30">
        <f t="shared" si="81"/>
        <v>10.638297872340425</v>
      </c>
      <c r="K1906" t="s">
        <v>0</v>
      </c>
      <c r="M1906" s="2">
        <v>470</v>
      </c>
    </row>
    <row r="1907" spans="2:13" ht="12.75">
      <c r="B1907" s="255">
        <v>2500</v>
      </c>
      <c r="C1907" s="1" t="s">
        <v>0</v>
      </c>
      <c r="D1907" s="1" t="s">
        <v>755</v>
      </c>
      <c r="E1907" s="1" t="s">
        <v>960</v>
      </c>
      <c r="F1907" s="94" t="s">
        <v>972</v>
      </c>
      <c r="G1907" s="35" t="s">
        <v>166</v>
      </c>
      <c r="H1907" s="7">
        <f t="shared" si="79"/>
        <v>-37500</v>
      </c>
      <c r="I1907" s="30">
        <f t="shared" si="81"/>
        <v>5.319148936170213</v>
      </c>
      <c r="K1907" t="s">
        <v>0</v>
      </c>
      <c r="M1907" s="2">
        <v>470</v>
      </c>
    </row>
    <row r="1908" spans="2:13" ht="12.75">
      <c r="B1908" s="255">
        <v>2500</v>
      </c>
      <c r="C1908" s="1" t="s">
        <v>0</v>
      </c>
      <c r="D1908" s="1" t="s">
        <v>755</v>
      </c>
      <c r="E1908" s="1" t="s">
        <v>960</v>
      </c>
      <c r="F1908" s="94" t="s">
        <v>973</v>
      </c>
      <c r="G1908" s="35" t="s">
        <v>170</v>
      </c>
      <c r="H1908" s="7">
        <f t="shared" si="79"/>
        <v>-40000</v>
      </c>
      <c r="I1908" s="30">
        <f t="shared" si="81"/>
        <v>5.319148936170213</v>
      </c>
      <c r="K1908" t="s">
        <v>0</v>
      </c>
      <c r="M1908" s="2">
        <v>470</v>
      </c>
    </row>
    <row r="1909" spans="2:13" ht="12.75">
      <c r="B1909" s="255">
        <v>2500</v>
      </c>
      <c r="C1909" s="1" t="s">
        <v>0</v>
      </c>
      <c r="D1909" s="1" t="s">
        <v>755</v>
      </c>
      <c r="E1909" s="1" t="s">
        <v>960</v>
      </c>
      <c r="F1909" s="94" t="s">
        <v>974</v>
      </c>
      <c r="G1909" s="35" t="s">
        <v>179</v>
      </c>
      <c r="H1909" s="7">
        <f t="shared" si="79"/>
        <v>-42500</v>
      </c>
      <c r="I1909" s="30">
        <f t="shared" si="81"/>
        <v>5.319148936170213</v>
      </c>
      <c r="K1909" t="s">
        <v>0</v>
      </c>
      <c r="M1909" s="2">
        <v>470</v>
      </c>
    </row>
    <row r="1910" spans="2:13" ht="12.75">
      <c r="B1910" s="255">
        <v>5000</v>
      </c>
      <c r="C1910" s="1" t="s">
        <v>0</v>
      </c>
      <c r="D1910" s="1" t="s">
        <v>755</v>
      </c>
      <c r="E1910" s="1" t="s">
        <v>960</v>
      </c>
      <c r="F1910" s="94" t="s">
        <v>975</v>
      </c>
      <c r="G1910" s="35" t="s">
        <v>181</v>
      </c>
      <c r="H1910" s="7">
        <f t="shared" si="79"/>
        <v>-47500</v>
      </c>
      <c r="I1910" s="30">
        <f t="shared" si="81"/>
        <v>10.638297872340425</v>
      </c>
      <c r="K1910" t="s">
        <v>0</v>
      </c>
      <c r="M1910" s="2">
        <v>470</v>
      </c>
    </row>
    <row r="1911" spans="2:13" ht="12.75">
      <c r="B1911" s="255">
        <v>2500</v>
      </c>
      <c r="C1911" s="1" t="s">
        <v>0</v>
      </c>
      <c r="D1911" s="1" t="s">
        <v>755</v>
      </c>
      <c r="E1911" s="1" t="s">
        <v>960</v>
      </c>
      <c r="F1911" s="94" t="s">
        <v>976</v>
      </c>
      <c r="G1911" s="35" t="s">
        <v>341</v>
      </c>
      <c r="H1911" s="7">
        <f t="shared" si="79"/>
        <v>-50000</v>
      </c>
      <c r="I1911" s="30">
        <f t="shared" si="81"/>
        <v>5.319148936170213</v>
      </c>
      <c r="K1911" t="s">
        <v>0</v>
      </c>
      <c r="M1911" s="2">
        <v>470</v>
      </c>
    </row>
    <row r="1912" spans="2:13" ht="12.75">
      <c r="B1912" s="255">
        <v>2500</v>
      </c>
      <c r="C1912" s="1" t="s">
        <v>0</v>
      </c>
      <c r="D1912" s="1" t="s">
        <v>755</v>
      </c>
      <c r="E1912" s="1" t="s">
        <v>960</v>
      </c>
      <c r="F1912" s="94" t="s">
        <v>977</v>
      </c>
      <c r="G1912" s="35" t="s">
        <v>422</v>
      </c>
      <c r="H1912" s="7">
        <f t="shared" si="79"/>
        <v>-52500</v>
      </c>
      <c r="I1912" s="30">
        <f t="shared" si="81"/>
        <v>5.319148936170213</v>
      </c>
      <c r="K1912" t="s">
        <v>0</v>
      </c>
      <c r="M1912" s="2">
        <v>470</v>
      </c>
    </row>
    <row r="1913" spans="2:13" ht="12.75">
      <c r="B1913" s="255">
        <v>2500</v>
      </c>
      <c r="C1913" s="1" t="s">
        <v>0</v>
      </c>
      <c r="D1913" s="1" t="s">
        <v>755</v>
      </c>
      <c r="E1913" s="1" t="s">
        <v>960</v>
      </c>
      <c r="F1913" s="94" t="s">
        <v>978</v>
      </c>
      <c r="G1913" s="35" t="s">
        <v>447</v>
      </c>
      <c r="H1913" s="7">
        <f t="shared" si="79"/>
        <v>-55000</v>
      </c>
      <c r="I1913" s="30">
        <f t="shared" si="81"/>
        <v>5.319148936170213</v>
      </c>
      <c r="K1913" t="s">
        <v>0</v>
      </c>
      <c r="M1913" s="2">
        <v>470</v>
      </c>
    </row>
    <row r="1914" spans="2:13" ht="12.75">
      <c r="B1914" s="255">
        <v>2500</v>
      </c>
      <c r="C1914" s="1" t="s">
        <v>0</v>
      </c>
      <c r="D1914" s="1" t="s">
        <v>755</v>
      </c>
      <c r="E1914" s="1" t="s">
        <v>960</v>
      </c>
      <c r="F1914" s="94" t="s">
        <v>979</v>
      </c>
      <c r="G1914" s="35" t="s">
        <v>449</v>
      </c>
      <c r="H1914" s="7">
        <f t="shared" si="79"/>
        <v>-57500</v>
      </c>
      <c r="I1914" s="30">
        <f t="shared" si="81"/>
        <v>5.319148936170213</v>
      </c>
      <c r="K1914" t="s">
        <v>0</v>
      </c>
      <c r="M1914" s="2">
        <v>470</v>
      </c>
    </row>
    <row r="1915" spans="2:13" ht="12.75">
      <c r="B1915" s="255">
        <v>2500</v>
      </c>
      <c r="C1915" s="1" t="s">
        <v>0</v>
      </c>
      <c r="D1915" s="1" t="s">
        <v>755</v>
      </c>
      <c r="E1915" s="1" t="s">
        <v>960</v>
      </c>
      <c r="F1915" s="94" t="s">
        <v>980</v>
      </c>
      <c r="G1915" s="35" t="s">
        <v>462</v>
      </c>
      <c r="H1915" s="7">
        <f t="shared" si="79"/>
        <v>-60000</v>
      </c>
      <c r="I1915" s="30">
        <f t="shared" si="81"/>
        <v>5.319148936170213</v>
      </c>
      <c r="K1915" t="s">
        <v>0</v>
      </c>
      <c r="M1915" s="2">
        <v>470</v>
      </c>
    </row>
    <row r="1916" spans="2:13" ht="12.75">
      <c r="B1916" s="255">
        <v>5000</v>
      </c>
      <c r="C1916" s="1" t="s">
        <v>0</v>
      </c>
      <c r="D1916" s="1" t="s">
        <v>755</v>
      </c>
      <c r="E1916" s="1" t="s">
        <v>960</v>
      </c>
      <c r="F1916" s="94" t="s">
        <v>981</v>
      </c>
      <c r="G1916" s="35" t="s">
        <v>183</v>
      </c>
      <c r="H1916" s="7">
        <f t="shared" si="79"/>
        <v>-65000</v>
      </c>
      <c r="I1916" s="30">
        <f t="shared" si="81"/>
        <v>10.638297872340425</v>
      </c>
      <c r="K1916" t="s">
        <v>0</v>
      </c>
      <c r="M1916" s="2">
        <v>470</v>
      </c>
    </row>
    <row r="1917" spans="2:13" ht="12.75">
      <c r="B1917" s="255">
        <v>5000</v>
      </c>
      <c r="C1917" s="1" t="s">
        <v>0</v>
      </c>
      <c r="D1917" s="1" t="s">
        <v>755</v>
      </c>
      <c r="E1917" s="1" t="s">
        <v>960</v>
      </c>
      <c r="F1917" s="94" t="s">
        <v>982</v>
      </c>
      <c r="G1917" s="35" t="s">
        <v>185</v>
      </c>
      <c r="H1917" s="7">
        <f t="shared" si="79"/>
        <v>-70000</v>
      </c>
      <c r="I1917" s="30">
        <f t="shared" si="81"/>
        <v>10.638297872340425</v>
      </c>
      <c r="K1917" t="s">
        <v>0</v>
      </c>
      <c r="M1917" s="2">
        <v>470</v>
      </c>
    </row>
    <row r="1918" spans="2:13" ht="12.75">
      <c r="B1918" s="255">
        <v>5000</v>
      </c>
      <c r="C1918" s="1" t="s">
        <v>0</v>
      </c>
      <c r="D1918" s="20" t="s">
        <v>755</v>
      </c>
      <c r="E1918" s="1" t="s">
        <v>983</v>
      </c>
      <c r="F1918" s="94" t="s">
        <v>984</v>
      </c>
      <c r="G1918" s="40" t="s">
        <v>36</v>
      </c>
      <c r="H1918" s="7">
        <f t="shared" si="79"/>
        <v>-75000</v>
      </c>
      <c r="I1918" s="30">
        <f t="shared" si="81"/>
        <v>10.638297872340425</v>
      </c>
      <c r="K1918" t="s">
        <v>0</v>
      </c>
      <c r="M1918" s="2">
        <v>470</v>
      </c>
    </row>
    <row r="1919" spans="2:13" ht="12.75">
      <c r="B1919" s="255">
        <v>5000</v>
      </c>
      <c r="C1919" s="1" t="s">
        <v>0</v>
      </c>
      <c r="D1919" s="20" t="s">
        <v>755</v>
      </c>
      <c r="E1919" s="1" t="s">
        <v>983</v>
      </c>
      <c r="F1919" s="94" t="s">
        <v>985</v>
      </c>
      <c r="G1919" s="35" t="s">
        <v>38</v>
      </c>
      <c r="H1919" s="7">
        <f t="shared" si="79"/>
        <v>-80000</v>
      </c>
      <c r="I1919" s="30">
        <f t="shared" si="81"/>
        <v>10.638297872340425</v>
      </c>
      <c r="K1919" t="s">
        <v>0</v>
      </c>
      <c r="M1919" s="2">
        <v>470</v>
      </c>
    </row>
    <row r="1920" spans="2:13" ht="12.75">
      <c r="B1920" s="255">
        <v>5000</v>
      </c>
      <c r="C1920" s="1" t="s">
        <v>0</v>
      </c>
      <c r="D1920" s="20" t="s">
        <v>755</v>
      </c>
      <c r="E1920" s="1" t="s">
        <v>983</v>
      </c>
      <c r="F1920" s="94" t="s">
        <v>986</v>
      </c>
      <c r="G1920" s="35" t="s">
        <v>44</v>
      </c>
      <c r="H1920" s="7">
        <f t="shared" si="79"/>
        <v>-85000</v>
      </c>
      <c r="I1920" s="30">
        <f t="shared" si="81"/>
        <v>10.638297872340425</v>
      </c>
      <c r="K1920" t="s">
        <v>0</v>
      </c>
      <c r="M1920" s="2">
        <v>470</v>
      </c>
    </row>
    <row r="1921" spans="2:13" ht="12.75">
      <c r="B1921" s="255">
        <v>2500</v>
      </c>
      <c r="C1921" s="1" t="s">
        <v>0</v>
      </c>
      <c r="D1921" s="1" t="s">
        <v>755</v>
      </c>
      <c r="E1921" s="1" t="s">
        <v>983</v>
      </c>
      <c r="F1921" s="94" t="s">
        <v>987</v>
      </c>
      <c r="G1921" s="35" t="s">
        <v>78</v>
      </c>
      <c r="H1921" s="7">
        <f t="shared" si="79"/>
        <v>-87500</v>
      </c>
      <c r="I1921" s="30">
        <f t="shared" si="81"/>
        <v>5.319148936170213</v>
      </c>
      <c r="K1921" t="s">
        <v>0</v>
      </c>
      <c r="M1921" s="2">
        <v>470</v>
      </c>
    </row>
    <row r="1922" spans="2:13" ht="12.75">
      <c r="B1922" s="255">
        <v>2500</v>
      </c>
      <c r="C1922" s="1" t="s">
        <v>0</v>
      </c>
      <c r="D1922" s="1" t="s">
        <v>755</v>
      </c>
      <c r="E1922" s="1" t="s">
        <v>983</v>
      </c>
      <c r="F1922" s="94" t="s">
        <v>988</v>
      </c>
      <c r="G1922" s="35" t="s">
        <v>157</v>
      </c>
      <c r="H1922" s="7">
        <f t="shared" si="79"/>
        <v>-90000</v>
      </c>
      <c r="I1922" s="30">
        <f t="shared" si="81"/>
        <v>5.319148936170213</v>
      </c>
      <c r="K1922" t="s">
        <v>0</v>
      </c>
      <c r="M1922" s="2">
        <v>470</v>
      </c>
    </row>
    <row r="1923" spans="2:13" ht="12.75">
      <c r="B1923" s="255">
        <v>2500</v>
      </c>
      <c r="C1923" s="1" t="s">
        <v>0</v>
      </c>
      <c r="D1923" s="1" t="s">
        <v>755</v>
      </c>
      <c r="E1923" s="1" t="s">
        <v>983</v>
      </c>
      <c r="F1923" s="94" t="s">
        <v>989</v>
      </c>
      <c r="G1923" s="35" t="s">
        <v>159</v>
      </c>
      <c r="H1923" s="7">
        <f t="shared" si="79"/>
        <v>-92500</v>
      </c>
      <c r="I1923" s="30">
        <f t="shared" si="81"/>
        <v>5.319148936170213</v>
      </c>
      <c r="K1923" t="s">
        <v>0</v>
      </c>
      <c r="M1923" s="2">
        <v>470</v>
      </c>
    </row>
    <row r="1924" spans="2:13" ht="12.75">
      <c r="B1924" s="255">
        <v>2500</v>
      </c>
      <c r="C1924" s="1" t="s">
        <v>0</v>
      </c>
      <c r="D1924" s="1" t="s">
        <v>755</v>
      </c>
      <c r="E1924" s="1" t="s">
        <v>983</v>
      </c>
      <c r="F1924" s="94" t="s">
        <v>990</v>
      </c>
      <c r="G1924" s="35" t="s">
        <v>114</v>
      </c>
      <c r="H1924" s="7">
        <f t="shared" si="79"/>
        <v>-95000</v>
      </c>
      <c r="I1924" s="30">
        <f t="shared" si="81"/>
        <v>5.319148936170213</v>
      </c>
      <c r="K1924" t="s">
        <v>0</v>
      </c>
      <c r="M1924" s="2">
        <v>470</v>
      </c>
    </row>
    <row r="1925" spans="2:13" ht="12.75">
      <c r="B1925" s="256">
        <v>2500</v>
      </c>
      <c r="C1925" s="1" t="s">
        <v>0</v>
      </c>
      <c r="D1925" s="1" t="s">
        <v>755</v>
      </c>
      <c r="E1925" s="1" t="s">
        <v>983</v>
      </c>
      <c r="F1925" s="94" t="s">
        <v>991</v>
      </c>
      <c r="G1925" s="35" t="s">
        <v>162</v>
      </c>
      <c r="H1925" s="7">
        <f t="shared" si="79"/>
        <v>-97500</v>
      </c>
      <c r="I1925" s="30">
        <f t="shared" si="81"/>
        <v>5.319148936170213</v>
      </c>
      <c r="K1925" t="s">
        <v>0</v>
      </c>
      <c r="M1925" s="2">
        <v>470</v>
      </c>
    </row>
    <row r="1926" spans="2:13" ht="12.75">
      <c r="B1926" s="255">
        <v>2500</v>
      </c>
      <c r="C1926" s="1" t="s">
        <v>0</v>
      </c>
      <c r="D1926" s="1" t="s">
        <v>755</v>
      </c>
      <c r="E1926" s="1" t="s">
        <v>983</v>
      </c>
      <c r="F1926" s="94" t="s">
        <v>992</v>
      </c>
      <c r="G1926" s="35" t="s">
        <v>219</v>
      </c>
      <c r="H1926" s="7">
        <f t="shared" si="79"/>
        <v>-100000</v>
      </c>
      <c r="I1926" s="30">
        <f t="shared" si="81"/>
        <v>5.319148936170213</v>
      </c>
      <c r="K1926" t="s">
        <v>0</v>
      </c>
      <c r="M1926" s="2">
        <v>470</v>
      </c>
    </row>
    <row r="1927" spans="2:13" ht="12.75">
      <c r="B1927" s="255">
        <v>5000</v>
      </c>
      <c r="C1927" s="1" t="s">
        <v>0</v>
      </c>
      <c r="D1927" s="1" t="s">
        <v>755</v>
      </c>
      <c r="E1927" s="1" t="s">
        <v>983</v>
      </c>
      <c r="F1927" s="94" t="s">
        <v>993</v>
      </c>
      <c r="G1927" s="35" t="s">
        <v>244</v>
      </c>
      <c r="H1927" s="7">
        <f t="shared" si="79"/>
        <v>-105000</v>
      </c>
      <c r="I1927" s="30">
        <f t="shared" si="81"/>
        <v>10.638297872340425</v>
      </c>
      <c r="K1927" t="s">
        <v>0</v>
      </c>
      <c r="M1927" s="2">
        <v>470</v>
      </c>
    </row>
    <row r="1928" spans="2:13" ht="12.75">
      <c r="B1928" s="255">
        <v>2500</v>
      </c>
      <c r="C1928" s="1" t="s">
        <v>0</v>
      </c>
      <c r="D1928" s="1" t="s">
        <v>755</v>
      </c>
      <c r="E1928" s="1" t="s">
        <v>983</v>
      </c>
      <c r="F1928" s="94" t="s">
        <v>994</v>
      </c>
      <c r="G1928" s="35" t="s">
        <v>253</v>
      </c>
      <c r="H1928" s="7">
        <f t="shared" si="79"/>
        <v>-107500</v>
      </c>
      <c r="I1928" s="30">
        <f t="shared" si="81"/>
        <v>5.319148936170213</v>
      </c>
      <c r="K1928" t="s">
        <v>0</v>
      </c>
      <c r="M1928" s="2">
        <v>470</v>
      </c>
    </row>
    <row r="1929" spans="2:13" ht="12.75">
      <c r="B1929" s="255">
        <v>2500</v>
      </c>
      <c r="C1929" s="1" t="s">
        <v>0</v>
      </c>
      <c r="D1929" s="1" t="s">
        <v>755</v>
      </c>
      <c r="E1929" s="1" t="s">
        <v>983</v>
      </c>
      <c r="F1929" s="94" t="s">
        <v>995</v>
      </c>
      <c r="G1929" s="35" t="s">
        <v>297</v>
      </c>
      <c r="H1929" s="7">
        <f t="shared" si="79"/>
        <v>-110000</v>
      </c>
      <c r="I1929" s="30">
        <f t="shared" si="81"/>
        <v>5.319148936170213</v>
      </c>
      <c r="K1929" t="s">
        <v>0</v>
      </c>
      <c r="M1929" s="2">
        <v>470</v>
      </c>
    </row>
    <row r="1930" spans="2:13" ht="12.75">
      <c r="B1930" s="255">
        <v>2500</v>
      </c>
      <c r="C1930" s="1" t="s">
        <v>0</v>
      </c>
      <c r="D1930" s="1" t="s">
        <v>755</v>
      </c>
      <c r="E1930" s="1" t="s">
        <v>983</v>
      </c>
      <c r="F1930" s="94" t="s">
        <v>996</v>
      </c>
      <c r="G1930" s="35" t="s">
        <v>164</v>
      </c>
      <c r="H1930" s="7">
        <f t="shared" si="79"/>
        <v>-112500</v>
      </c>
      <c r="I1930" s="30">
        <f t="shared" si="81"/>
        <v>5.319148936170213</v>
      </c>
      <c r="K1930" t="s">
        <v>0</v>
      </c>
      <c r="M1930" s="2">
        <v>470</v>
      </c>
    </row>
    <row r="1931" spans="2:13" ht="12.75">
      <c r="B1931" s="255">
        <v>2500</v>
      </c>
      <c r="C1931" s="1" t="s">
        <v>0</v>
      </c>
      <c r="D1931" s="1" t="s">
        <v>755</v>
      </c>
      <c r="E1931" s="1" t="s">
        <v>983</v>
      </c>
      <c r="F1931" s="94" t="s">
        <v>997</v>
      </c>
      <c r="G1931" s="35" t="s">
        <v>166</v>
      </c>
      <c r="H1931" s="7">
        <f t="shared" si="79"/>
        <v>-115000</v>
      </c>
      <c r="I1931" s="30">
        <f t="shared" si="81"/>
        <v>5.319148936170213</v>
      </c>
      <c r="K1931" t="s">
        <v>0</v>
      </c>
      <c r="M1931" s="2">
        <v>470</v>
      </c>
    </row>
    <row r="1932" spans="2:13" ht="12.75">
      <c r="B1932" s="255">
        <v>2000</v>
      </c>
      <c r="C1932" s="1" t="s">
        <v>0</v>
      </c>
      <c r="D1932" s="1" t="s">
        <v>755</v>
      </c>
      <c r="E1932" s="1" t="s">
        <v>983</v>
      </c>
      <c r="F1932" s="94" t="s">
        <v>998</v>
      </c>
      <c r="G1932" s="35" t="s">
        <v>168</v>
      </c>
      <c r="H1932" s="7">
        <f t="shared" si="79"/>
        <v>-117000</v>
      </c>
      <c r="I1932" s="30">
        <f t="shared" si="81"/>
        <v>4.25531914893617</v>
      </c>
      <c r="K1932" t="s">
        <v>0</v>
      </c>
      <c r="M1932" s="2">
        <v>470</v>
      </c>
    </row>
    <row r="1933" spans="2:13" ht="12.75">
      <c r="B1933" s="255">
        <v>2500</v>
      </c>
      <c r="C1933" s="1" t="s">
        <v>0</v>
      </c>
      <c r="D1933" s="1" t="s">
        <v>755</v>
      </c>
      <c r="E1933" s="1" t="s">
        <v>983</v>
      </c>
      <c r="F1933" s="94" t="s">
        <v>999</v>
      </c>
      <c r="G1933" s="35" t="s">
        <v>170</v>
      </c>
      <c r="H1933" s="7">
        <f t="shared" si="79"/>
        <v>-119500</v>
      </c>
      <c r="I1933" s="30">
        <f t="shared" si="81"/>
        <v>5.319148936170213</v>
      </c>
      <c r="K1933" t="s">
        <v>0</v>
      </c>
      <c r="M1933" s="2">
        <v>470</v>
      </c>
    </row>
    <row r="1934" spans="2:13" ht="12.75">
      <c r="B1934" s="255">
        <v>2500</v>
      </c>
      <c r="C1934" s="1" t="s">
        <v>0</v>
      </c>
      <c r="D1934" s="1" t="s">
        <v>755</v>
      </c>
      <c r="E1934" s="1" t="s">
        <v>983</v>
      </c>
      <c r="F1934" s="94" t="s">
        <v>1000</v>
      </c>
      <c r="G1934" s="35" t="s">
        <v>174</v>
      </c>
      <c r="H1934" s="7">
        <f t="shared" si="79"/>
        <v>-122000</v>
      </c>
      <c r="I1934" s="30">
        <f t="shared" si="81"/>
        <v>5.319148936170213</v>
      </c>
      <c r="K1934" t="s">
        <v>0</v>
      </c>
      <c r="M1934" s="2">
        <v>470</v>
      </c>
    </row>
    <row r="1935" spans="2:13" ht="12.75">
      <c r="B1935" s="255">
        <v>2500</v>
      </c>
      <c r="C1935" s="1" t="s">
        <v>0</v>
      </c>
      <c r="D1935" s="1" t="s">
        <v>755</v>
      </c>
      <c r="E1935" s="1" t="s">
        <v>983</v>
      </c>
      <c r="F1935" s="94" t="s">
        <v>1001</v>
      </c>
      <c r="G1935" s="35" t="s">
        <v>176</v>
      </c>
      <c r="H1935" s="7">
        <f t="shared" si="79"/>
        <v>-124500</v>
      </c>
      <c r="I1935" s="30">
        <f t="shared" si="81"/>
        <v>5.319148936170213</v>
      </c>
      <c r="K1935" t="s">
        <v>0</v>
      </c>
      <c r="M1935" s="2">
        <v>470</v>
      </c>
    </row>
    <row r="1936" spans="2:13" ht="12.75">
      <c r="B1936" s="255">
        <v>2500</v>
      </c>
      <c r="C1936" s="1" t="s">
        <v>0</v>
      </c>
      <c r="D1936" s="1" t="s">
        <v>755</v>
      </c>
      <c r="E1936" s="1" t="s">
        <v>983</v>
      </c>
      <c r="F1936" s="94" t="s">
        <v>1002</v>
      </c>
      <c r="G1936" s="35" t="s">
        <v>179</v>
      </c>
      <c r="H1936" s="7">
        <f t="shared" si="79"/>
        <v>-127000</v>
      </c>
      <c r="I1936" s="30">
        <f t="shared" si="81"/>
        <v>5.319148936170213</v>
      </c>
      <c r="K1936" t="s">
        <v>0</v>
      </c>
      <c r="M1936" s="2">
        <v>470</v>
      </c>
    </row>
    <row r="1937" spans="2:13" ht="12.75">
      <c r="B1937" s="255">
        <v>2500</v>
      </c>
      <c r="C1937" s="1" t="s">
        <v>0</v>
      </c>
      <c r="D1937" s="1" t="s">
        <v>755</v>
      </c>
      <c r="E1937" s="1" t="s">
        <v>983</v>
      </c>
      <c r="F1937" s="94" t="s">
        <v>1003</v>
      </c>
      <c r="G1937" s="35" t="s">
        <v>181</v>
      </c>
      <c r="H1937" s="7">
        <f t="shared" si="79"/>
        <v>-129500</v>
      </c>
      <c r="I1937" s="30">
        <f t="shared" si="81"/>
        <v>5.319148936170213</v>
      </c>
      <c r="K1937" t="s">
        <v>0</v>
      </c>
      <c r="M1937" s="2">
        <v>470</v>
      </c>
    </row>
    <row r="1938" spans="2:13" ht="12.75">
      <c r="B1938" s="255">
        <v>2500</v>
      </c>
      <c r="C1938" s="1" t="s">
        <v>0</v>
      </c>
      <c r="D1938" s="1" t="s">
        <v>755</v>
      </c>
      <c r="E1938" s="1" t="s">
        <v>983</v>
      </c>
      <c r="F1938" s="94" t="s">
        <v>1004</v>
      </c>
      <c r="G1938" s="35" t="s">
        <v>341</v>
      </c>
      <c r="H1938" s="7">
        <f t="shared" si="79"/>
        <v>-132000</v>
      </c>
      <c r="I1938" s="30">
        <f t="shared" si="81"/>
        <v>5.319148936170213</v>
      </c>
      <c r="K1938" t="s">
        <v>0</v>
      </c>
      <c r="M1938" s="2">
        <v>470</v>
      </c>
    </row>
    <row r="1939" spans="2:13" ht="12.75">
      <c r="B1939" s="255">
        <v>2500</v>
      </c>
      <c r="C1939" s="1" t="s">
        <v>0</v>
      </c>
      <c r="D1939" s="1" t="s">
        <v>755</v>
      </c>
      <c r="E1939" s="1" t="s">
        <v>983</v>
      </c>
      <c r="F1939" s="94" t="s">
        <v>1005</v>
      </c>
      <c r="G1939" s="35" t="s">
        <v>422</v>
      </c>
      <c r="H1939" s="7">
        <f t="shared" si="79"/>
        <v>-134500</v>
      </c>
      <c r="I1939" s="30">
        <f t="shared" si="81"/>
        <v>5.319148936170213</v>
      </c>
      <c r="K1939" t="s">
        <v>0</v>
      </c>
      <c r="M1939" s="2">
        <v>470</v>
      </c>
    </row>
    <row r="1940" spans="2:13" ht="12.75">
      <c r="B1940" s="255">
        <v>2500</v>
      </c>
      <c r="C1940" s="1" t="s">
        <v>0</v>
      </c>
      <c r="D1940" s="1" t="s">
        <v>755</v>
      </c>
      <c r="E1940" s="1" t="s">
        <v>983</v>
      </c>
      <c r="F1940" s="94" t="s">
        <v>1006</v>
      </c>
      <c r="G1940" s="35" t="s">
        <v>447</v>
      </c>
      <c r="H1940" s="7">
        <f t="shared" si="79"/>
        <v>-137000</v>
      </c>
      <c r="I1940" s="30">
        <f t="shared" si="81"/>
        <v>5.319148936170213</v>
      </c>
      <c r="K1940" t="s">
        <v>0</v>
      </c>
      <c r="M1940" s="2">
        <v>470</v>
      </c>
    </row>
    <row r="1941" spans="2:13" ht="12.75">
      <c r="B1941" s="255">
        <v>5000</v>
      </c>
      <c r="C1941" s="1" t="s">
        <v>0</v>
      </c>
      <c r="D1941" s="1" t="s">
        <v>755</v>
      </c>
      <c r="E1941" s="1" t="s">
        <v>983</v>
      </c>
      <c r="F1941" s="94" t="s">
        <v>1007</v>
      </c>
      <c r="G1941" s="35" t="s">
        <v>449</v>
      </c>
      <c r="H1941" s="7">
        <f t="shared" si="79"/>
        <v>-142000</v>
      </c>
      <c r="I1941" s="30">
        <f t="shared" si="81"/>
        <v>10.638297872340425</v>
      </c>
      <c r="K1941" t="s">
        <v>0</v>
      </c>
      <c r="M1941" s="2">
        <v>470</v>
      </c>
    </row>
    <row r="1942" spans="2:13" ht="12.75">
      <c r="B1942" s="255">
        <v>5000</v>
      </c>
      <c r="C1942" s="1" t="s">
        <v>0</v>
      </c>
      <c r="D1942" s="1" t="s">
        <v>755</v>
      </c>
      <c r="E1942" s="1" t="s">
        <v>983</v>
      </c>
      <c r="F1942" s="94" t="s">
        <v>1008</v>
      </c>
      <c r="G1942" s="35" t="s">
        <v>183</v>
      </c>
      <c r="H1942" s="7">
        <f t="shared" si="79"/>
        <v>-147000</v>
      </c>
      <c r="I1942" s="30">
        <f t="shared" si="81"/>
        <v>10.638297872340425</v>
      </c>
      <c r="K1942" t="s">
        <v>0</v>
      </c>
      <c r="M1942" s="2">
        <v>470</v>
      </c>
    </row>
    <row r="1943" spans="2:13" ht="12.75">
      <c r="B1943" s="255">
        <v>5000</v>
      </c>
      <c r="C1943" s="1" t="s">
        <v>0</v>
      </c>
      <c r="D1943" s="1" t="s">
        <v>755</v>
      </c>
      <c r="E1943" s="1" t="s">
        <v>983</v>
      </c>
      <c r="F1943" s="94" t="s">
        <v>1009</v>
      </c>
      <c r="G1943" s="35" t="s">
        <v>185</v>
      </c>
      <c r="H1943" s="7">
        <f t="shared" si="79"/>
        <v>-152000</v>
      </c>
      <c r="I1943" s="30">
        <f t="shared" si="81"/>
        <v>10.638297872340425</v>
      </c>
      <c r="K1943" t="s">
        <v>0</v>
      </c>
      <c r="M1943" s="2">
        <v>470</v>
      </c>
    </row>
    <row r="1944" spans="1:13" s="89" customFormat="1" ht="12.75">
      <c r="A1944" s="19"/>
      <c r="B1944" s="257">
        <f>SUM(B1896:B1943)</f>
        <v>152000</v>
      </c>
      <c r="C1944" s="19" t="s">
        <v>0</v>
      </c>
      <c r="D1944" s="19"/>
      <c r="E1944" s="19"/>
      <c r="F1944" s="121"/>
      <c r="G1944" s="26"/>
      <c r="H1944" s="87">
        <v>0</v>
      </c>
      <c r="I1944" s="88">
        <f t="shared" si="81"/>
        <v>323.40425531914894</v>
      </c>
      <c r="M1944" s="2">
        <v>470</v>
      </c>
    </row>
    <row r="1945" spans="2:13" ht="12.75">
      <c r="B1945" s="255"/>
      <c r="F1945" s="94"/>
      <c r="H1945" s="7">
        <f t="shared" si="79"/>
        <v>0</v>
      </c>
      <c r="I1945" s="30">
        <f t="shared" si="81"/>
        <v>0</v>
      </c>
      <c r="M1945" s="2">
        <v>470</v>
      </c>
    </row>
    <row r="1946" spans="2:13" ht="12.75">
      <c r="B1946" s="255"/>
      <c r="F1946" s="94"/>
      <c r="H1946" s="7">
        <f t="shared" si="79"/>
        <v>0</v>
      </c>
      <c r="I1946" s="30">
        <f t="shared" si="81"/>
        <v>0</v>
      </c>
      <c r="M1946" s="2">
        <v>470</v>
      </c>
    </row>
    <row r="1947" spans="2:13" ht="12.75">
      <c r="B1947" s="255">
        <v>1000</v>
      </c>
      <c r="C1947" s="1" t="s">
        <v>732</v>
      </c>
      <c r="D1947" s="20" t="s">
        <v>755</v>
      </c>
      <c r="E1947" s="1" t="s">
        <v>733</v>
      </c>
      <c r="F1947" s="94" t="s">
        <v>1010</v>
      </c>
      <c r="G1947" s="35" t="s">
        <v>36</v>
      </c>
      <c r="H1947" s="7">
        <f t="shared" si="79"/>
        <v>-1000</v>
      </c>
      <c r="I1947" s="30">
        <f t="shared" si="81"/>
        <v>2.127659574468085</v>
      </c>
      <c r="K1947" t="s">
        <v>960</v>
      </c>
      <c r="M1947" s="2">
        <v>470</v>
      </c>
    </row>
    <row r="1948" spans="2:13" ht="12.75">
      <c r="B1948" s="258">
        <v>1300</v>
      </c>
      <c r="C1948" s="1" t="s">
        <v>732</v>
      </c>
      <c r="D1948" s="20" t="s">
        <v>755</v>
      </c>
      <c r="E1948" s="1" t="s">
        <v>733</v>
      </c>
      <c r="F1948" s="94" t="s">
        <v>1010</v>
      </c>
      <c r="G1948" s="40" t="s">
        <v>38</v>
      </c>
      <c r="H1948" s="7">
        <f t="shared" si="79"/>
        <v>-2300</v>
      </c>
      <c r="I1948" s="30">
        <f t="shared" si="81"/>
        <v>2.765957446808511</v>
      </c>
      <c r="K1948" t="s">
        <v>960</v>
      </c>
      <c r="M1948" s="2">
        <v>470</v>
      </c>
    </row>
    <row r="1949" spans="2:13" ht="12.75">
      <c r="B1949" s="255">
        <v>2500</v>
      </c>
      <c r="C1949" s="1" t="s">
        <v>1011</v>
      </c>
      <c r="D1949" s="20" t="s">
        <v>755</v>
      </c>
      <c r="E1949" s="1" t="s">
        <v>733</v>
      </c>
      <c r="F1949" s="94" t="s">
        <v>1010</v>
      </c>
      <c r="G1949" s="35" t="s">
        <v>38</v>
      </c>
      <c r="H1949" s="7">
        <f aca="true" t="shared" si="82" ref="H1949:H2018">H1948-B1949</f>
        <v>-4800</v>
      </c>
      <c r="I1949" s="30">
        <f t="shared" si="81"/>
        <v>5.319148936170213</v>
      </c>
      <c r="K1949" t="s">
        <v>960</v>
      </c>
      <c r="M1949" s="2">
        <v>470</v>
      </c>
    </row>
    <row r="1950" spans="2:13" ht="12.75">
      <c r="B1950" s="258">
        <v>800</v>
      </c>
      <c r="C1950" s="1" t="s">
        <v>732</v>
      </c>
      <c r="D1950" s="20" t="s">
        <v>755</v>
      </c>
      <c r="E1950" s="1" t="s">
        <v>733</v>
      </c>
      <c r="F1950" s="94" t="s">
        <v>1010</v>
      </c>
      <c r="G1950" s="40" t="s">
        <v>44</v>
      </c>
      <c r="H1950" s="7">
        <f t="shared" si="82"/>
        <v>-5600</v>
      </c>
      <c r="I1950" s="30">
        <f t="shared" si="81"/>
        <v>1.702127659574468</v>
      </c>
      <c r="K1950" t="s">
        <v>960</v>
      </c>
      <c r="M1950" s="2">
        <v>470</v>
      </c>
    </row>
    <row r="1951" spans="2:13" ht="12.75">
      <c r="B1951" s="258">
        <v>1200</v>
      </c>
      <c r="C1951" s="1" t="s">
        <v>732</v>
      </c>
      <c r="D1951" s="20" t="s">
        <v>755</v>
      </c>
      <c r="E1951" s="1" t="s">
        <v>733</v>
      </c>
      <c r="F1951" s="94" t="s">
        <v>1010</v>
      </c>
      <c r="G1951" s="45" t="s">
        <v>56</v>
      </c>
      <c r="H1951" s="7">
        <f t="shared" si="82"/>
        <v>-6800</v>
      </c>
      <c r="I1951" s="30">
        <f t="shared" si="81"/>
        <v>2.5531914893617023</v>
      </c>
      <c r="K1951" t="s">
        <v>960</v>
      </c>
      <c r="M1951" s="2">
        <v>470</v>
      </c>
    </row>
    <row r="1952" spans="2:13" ht="12.75">
      <c r="B1952" s="255">
        <v>800</v>
      </c>
      <c r="C1952" s="1" t="s">
        <v>732</v>
      </c>
      <c r="D1952" s="20" t="s">
        <v>755</v>
      </c>
      <c r="E1952" s="1" t="s">
        <v>733</v>
      </c>
      <c r="F1952" s="94" t="s">
        <v>1010</v>
      </c>
      <c r="G1952" s="35" t="s">
        <v>244</v>
      </c>
      <c r="H1952" s="7">
        <f t="shared" si="82"/>
        <v>-7600</v>
      </c>
      <c r="I1952" s="30">
        <f t="shared" si="81"/>
        <v>1.702127659574468</v>
      </c>
      <c r="K1952" t="s">
        <v>960</v>
      </c>
      <c r="M1952" s="2">
        <v>470</v>
      </c>
    </row>
    <row r="1953" spans="2:13" ht="12.75">
      <c r="B1953" s="255">
        <v>5000</v>
      </c>
      <c r="C1953" s="1" t="s">
        <v>1012</v>
      </c>
      <c r="D1953" s="20" t="s">
        <v>755</v>
      </c>
      <c r="E1953" s="1" t="s">
        <v>733</v>
      </c>
      <c r="F1953" s="94" t="s">
        <v>1010</v>
      </c>
      <c r="G1953" s="35" t="s">
        <v>244</v>
      </c>
      <c r="H1953" s="7">
        <f t="shared" si="82"/>
        <v>-12600</v>
      </c>
      <c r="I1953" s="30">
        <f t="shared" si="81"/>
        <v>10.638297872340425</v>
      </c>
      <c r="K1953" t="s">
        <v>960</v>
      </c>
      <c r="M1953" s="2">
        <v>470</v>
      </c>
    </row>
    <row r="1954" spans="2:13" ht="12.75">
      <c r="B1954" s="255">
        <v>1200</v>
      </c>
      <c r="C1954" s="1" t="s">
        <v>732</v>
      </c>
      <c r="D1954" s="20" t="s">
        <v>755</v>
      </c>
      <c r="E1954" s="1" t="s">
        <v>733</v>
      </c>
      <c r="F1954" s="94" t="s">
        <v>1010</v>
      </c>
      <c r="G1954" s="35" t="s">
        <v>253</v>
      </c>
      <c r="H1954" s="7">
        <f t="shared" si="82"/>
        <v>-13800</v>
      </c>
      <c r="I1954" s="30">
        <f t="shared" si="81"/>
        <v>2.5531914893617023</v>
      </c>
      <c r="J1954" s="46"/>
      <c r="K1954" t="s">
        <v>960</v>
      </c>
      <c r="L1954" s="46"/>
      <c r="M1954" s="2">
        <v>470</v>
      </c>
    </row>
    <row r="1955" spans="2:13" ht="12.75">
      <c r="B1955" s="255">
        <v>1000</v>
      </c>
      <c r="C1955" s="1" t="s">
        <v>732</v>
      </c>
      <c r="D1955" s="20" t="s">
        <v>755</v>
      </c>
      <c r="E1955" s="1" t="s">
        <v>733</v>
      </c>
      <c r="F1955" s="94" t="s">
        <v>1010</v>
      </c>
      <c r="G1955" s="35" t="s">
        <v>164</v>
      </c>
      <c r="H1955" s="7">
        <f t="shared" si="82"/>
        <v>-14800</v>
      </c>
      <c r="I1955" s="30">
        <f t="shared" si="81"/>
        <v>2.127659574468085</v>
      </c>
      <c r="K1955" t="s">
        <v>960</v>
      </c>
      <c r="M1955" s="2">
        <v>470</v>
      </c>
    </row>
    <row r="1956" spans="2:13" ht="12.75">
      <c r="B1956" s="255">
        <v>1200</v>
      </c>
      <c r="C1956" s="1" t="s">
        <v>732</v>
      </c>
      <c r="D1956" s="20" t="s">
        <v>755</v>
      </c>
      <c r="E1956" s="1" t="s">
        <v>733</v>
      </c>
      <c r="F1956" s="94" t="s">
        <v>1010</v>
      </c>
      <c r="G1956" s="35" t="s">
        <v>166</v>
      </c>
      <c r="H1956" s="7">
        <f t="shared" si="82"/>
        <v>-16000</v>
      </c>
      <c r="I1956" s="30">
        <f t="shared" si="81"/>
        <v>2.5531914893617023</v>
      </c>
      <c r="K1956" t="s">
        <v>960</v>
      </c>
      <c r="M1956" s="2">
        <v>470</v>
      </c>
    </row>
    <row r="1957" spans="2:13" ht="12.75">
      <c r="B1957" s="255">
        <v>1350</v>
      </c>
      <c r="C1957" s="1" t="s">
        <v>732</v>
      </c>
      <c r="D1957" s="20" t="s">
        <v>755</v>
      </c>
      <c r="E1957" s="1" t="s">
        <v>733</v>
      </c>
      <c r="F1957" s="94" t="s">
        <v>1010</v>
      </c>
      <c r="G1957" s="35" t="s">
        <v>168</v>
      </c>
      <c r="H1957" s="7">
        <f t="shared" si="82"/>
        <v>-17350</v>
      </c>
      <c r="I1957" s="30">
        <f t="shared" si="81"/>
        <v>2.872340425531915</v>
      </c>
      <c r="K1957" t="s">
        <v>960</v>
      </c>
      <c r="M1957" s="2">
        <v>470</v>
      </c>
    </row>
    <row r="1958" spans="2:13" ht="12.75">
      <c r="B1958" s="255">
        <v>1300</v>
      </c>
      <c r="C1958" s="1" t="s">
        <v>732</v>
      </c>
      <c r="D1958" s="20" t="s">
        <v>755</v>
      </c>
      <c r="E1958" s="1" t="s">
        <v>733</v>
      </c>
      <c r="F1958" s="94" t="s">
        <v>1010</v>
      </c>
      <c r="G1958" s="35" t="s">
        <v>170</v>
      </c>
      <c r="H1958" s="7">
        <f t="shared" si="82"/>
        <v>-18650</v>
      </c>
      <c r="I1958" s="30">
        <f t="shared" si="81"/>
        <v>2.765957446808511</v>
      </c>
      <c r="K1958" t="s">
        <v>960</v>
      </c>
      <c r="M1958" s="2">
        <v>470</v>
      </c>
    </row>
    <row r="1959" spans="2:13" ht="12.75">
      <c r="B1959" s="255">
        <v>1800</v>
      </c>
      <c r="C1959" s="1" t="s">
        <v>732</v>
      </c>
      <c r="D1959" s="20" t="s">
        <v>755</v>
      </c>
      <c r="E1959" s="1" t="s">
        <v>733</v>
      </c>
      <c r="F1959" s="94" t="s">
        <v>1010</v>
      </c>
      <c r="G1959" s="35" t="s">
        <v>172</v>
      </c>
      <c r="H1959" s="7">
        <f t="shared" si="82"/>
        <v>-20450</v>
      </c>
      <c r="I1959" s="30">
        <f aca="true" t="shared" si="83" ref="I1959:I2025">+B1959/M1959</f>
        <v>3.8297872340425534</v>
      </c>
      <c r="K1959" t="s">
        <v>960</v>
      </c>
      <c r="M1959" s="2">
        <v>470</v>
      </c>
    </row>
    <row r="1960" spans="2:13" ht="12.75">
      <c r="B1960" s="255">
        <v>800</v>
      </c>
      <c r="C1960" s="1" t="s">
        <v>732</v>
      </c>
      <c r="D1960" s="20" t="s">
        <v>755</v>
      </c>
      <c r="E1960" s="1" t="s">
        <v>733</v>
      </c>
      <c r="F1960" s="94" t="s">
        <v>1010</v>
      </c>
      <c r="G1960" s="35" t="s">
        <v>179</v>
      </c>
      <c r="H1960" s="7">
        <f t="shared" si="82"/>
        <v>-21250</v>
      </c>
      <c r="I1960" s="30">
        <f t="shared" si="83"/>
        <v>1.702127659574468</v>
      </c>
      <c r="K1960" t="s">
        <v>960</v>
      </c>
      <c r="M1960" s="2">
        <v>470</v>
      </c>
    </row>
    <row r="1961" spans="2:13" ht="12.75">
      <c r="B1961" s="255">
        <v>1000</v>
      </c>
      <c r="C1961" s="1" t="s">
        <v>732</v>
      </c>
      <c r="D1961" s="20" t="s">
        <v>755</v>
      </c>
      <c r="E1961" s="1" t="s">
        <v>733</v>
      </c>
      <c r="F1961" s="94" t="s">
        <v>1010</v>
      </c>
      <c r="G1961" s="35" t="s">
        <v>181</v>
      </c>
      <c r="H1961" s="7">
        <f t="shared" si="82"/>
        <v>-22250</v>
      </c>
      <c r="I1961" s="30">
        <f t="shared" si="83"/>
        <v>2.127659574468085</v>
      </c>
      <c r="K1961" t="s">
        <v>960</v>
      </c>
      <c r="M1961" s="2">
        <v>470</v>
      </c>
    </row>
    <row r="1962" spans="2:13" ht="12.75">
      <c r="B1962" s="255">
        <v>800</v>
      </c>
      <c r="C1962" s="1" t="s">
        <v>732</v>
      </c>
      <c r="D1962" s="20" t="s">
        <v>755</v>
      </c>
      <c r="E1962" s="1" t="s">
        <v>733</v>
      </c>
      <c r="F1962" s="94" t="s">
        <v>1010</v>
      </c>
      <c r="G1962" s="35" t="s">
        <v>341</v>
      </c>
      <c r="H1962" s="7">
        <f t="shared" si="82"/>
        <v>-23050</v>
      </c>
      <c r="I1962" s="30">
        <f t="shared" si="83"/>
        <v>1.702127659574468</v>
      </c>
      <c r="K1962" t="s">
        <v>960</v>
      </c>
      <c r="M1962" s="2">
        <v>470</v>
      </c>
    </row>
    <row r="1963" spans="2:13" ht="12.75">
      <c r="B1963" s="255">
        <v>1000</v>
      </c>
      <c r="C1963" s="1" t="s">
        <v>732</v>
      </c>
      <c r="D1963" s="20" t="s">
        <v>755</v>
      </c>
      <c r="E1963" s="1" t="s">
        <v>733</v>
      </c>
      <c r="F1963" s="94" t="s">
        <v>1010</v>
      </c>
      <c r="G1963" s="35" t="s">
        <v>422</v>
      </c>
      <c r="H1963" s="7">
        <f t="shared" si="82"/>
        <v>-24050</v>
      </c>
      <c r="I1963" s="30">
        <f t="shared" si="83"/>
        <v>2.127659574468085</v>
      </c>
      <c r="K1963" t="s">
        <v>960</v>
      </c>
      <c r="M1963" s="2">
        <v>470</v>
      </c>
    </row>
    <row r="1964" spans="2:13" ht="12.75">
      <c r="B1964" s="255">
        <v>5000</v>
      </c>
      <c r="C1964" s="1" t="s">
        <v>1013</v>
      </c>
      <c r="D1964" s="20" t="s">
        <v>755</v>
      </c>
      <c r="E1964" s="1" t="s">
        <v>733</v>
      </c>
      <c r="F1964" s="94" t="s">
        <v>1010</v>
      </c>
      <c r="G1964" s="35" t="s">
        <v>447</v>
      </c>
      <c r="H1964" s="7">
        <f t="shared" si="82"/>
        <v>-29050</v>
      </c>
      <c r="I1964" s="30">
        <f t="shared" si="83"/>
        <v>10.638297872340425</v>
      </c>
      <c r="K1964" t="s">
        <v>960</v>
      </c>
      <c r="M1964" s="2">
        <v>470</v>
      </c>
    </row>
    <row r="1965" spans="2:13" ht="12.75">
      <c r="B1965" s="255">
        <v>1200</v>
      </c>
      <c r="C1965" s="1" t="s">
        <v>732</v>
      </c>
      <c r="D1965" s="20" t="s">
        <v>755</v>
      </c>
      <c r="E1965" s="1" t="s">
        <v>733</v>
      </c>
      <c r="F1965" s="94" t="s">
        <v>1010</v>
      </c>
      <c r="G1965" s="35" t="s">
        <v>462</v>
      </c>
      <c r="H1965" s="7">
        <f t="shared" si="82"/>
        <v>-30250</v>
      </c>
      <c r="I1965" s="30">
        <f t="shared" si="83"/>
        <v>2.5531914893617023</v>
      </c>
      <c r="K1965" t="s">
        <v>960</v>
      </c>
      <c r="M1965" s="2">
        <v>470</v>
      </c>
    </row>
    <row r="1966" spans="2:13" ht="12.75">
      <c r="B1966" s="255">
        <v>1300</v>
      </c>
      <c r="C1966" s="1" t="s">
        <v>732</v>
      </c>
      <c r="D1966" s="20" t="s">
        <v>755</v>
      </c>
      <c r="E1966" s="1" t="s">
        <v>733</v>
      </c>
      <c r="F1966" s="94" t="s">
        <v>1010</v>
      </c>
      <c r="G1966" s="35" t="s">
        <v>183</v>
      </c>
      <c r="H1966" s="7">
        <f t="shared" si="82"/>
        <v>-31550</v>
      </c>
      <c r="I1966" s="30">
        <f t="shared" si="83"/>
        <v>2.765957446808511</v>
      </c>
      <c r="K1966" t="s">
        <v>960</v>
      </c>
      <c r="M1966" s="2">
        <v>470</v>
      </c>
    </row>
    <row r="1967" spans="2:13" ht="12.75">
      <c r="B1967" s="255">
        <v>1600</v>
      </c>
      <c r="C1967" s="1" t="s">
        <v>732</v>
      </c>
      <c r="D1967" s="20" t="s">
        <v>755</v>
      </c>
      <c r="E1967" s="1" t="s">
        <v>733</v>
      </c>
      <c r="F1967" s="94" t="s">
        <v>1010</v>
      </c>
      <c r="G1967" s="35" t="s">
        <v>185</v>
      </c>
      <c r="H1967" s="7">
        <f t="shared" si="82"/>
        <v>-33150</v>
      </c>
      <c r="I1967" s="30">
        <f t="shared" si="83"/>
        <v>3.404255319148936</v>
      </c>
      <c r="K1967" t="s">
        <v>960</v>
      </c>
      <c r="M1967" s="2">
        <v>470</v>
      </c>
    </row>
    <row r="1968" spans="2:13" ht="12.75">
      <c r="B1968" s="258">
        <v>1700</v>
      </c>
      <c r="C1968" s="1" t="s">
        <v>47</v>
      </c>
      <c r="D1968" s="20" t="s">
        <v>26</v>
      </c>
      <c r="E1968" s="1" t="s">
        <v>48</v>
      </c>
      <c r="F1968" s="94" t="s">
        <v>1014</v>
      </c>
      <c r="G1968" s="40" t="s">
        <v>36</v>
      </c>
      <c r="H1968" s="7">
        <f t="shared" si="82"/>
        <v>-34850</v>
      </c>
      <c r="I1968" s="30">
        <f t="shared" si="83"/>
        <v>3.617021276595745</v>
      </c>
      <c r="K1968" t="s">
        <v>935</v>
      </c>
      <c r="M1968" s="2">
        <v>470</v>
      </c>
    </row>
    <row r="1969" spans="2:13" ht="12.75">
      <c r="B1969" s="258">
        <v>1500</v>
      </c>
      <c r="C1969" s="20" t="s">
        <v>47</v>
      </c>
      <c r="D1969" s="20" t="s">
        <v>26</v>
      </c>
      <c r="E1969" s="20" t="s">
        <v>48</v>
      </c>
      <c r="F1969" s="94" t="s">
        <v>1014</v>
      </c>
      <c r="G1969" s="39" t="s">
        <v>38</v>
      </c>
      <c r="H1969" s="7">
        <f t="shared" si="82"/>
        <v>-36350</v>
      </c>
      <c r="I1969" s="30">
        <f t="shared" si="83"/>
        <v>3.1914893617021276</v>
      </c>
      <c r="K1969" t="s">
        <v>935</v>
      </c>
      <c r="M1969" s="2">
        <v>470</v>
      </c>
    </row>
    <row r="1970" spans="1:13" ht="12.75">
      <c r="A1970" s="20"/>
      <c r="B1970" s="258">
        <v>1600</v>
      </c>
      <c r="C1970" s="20" t="s">
        <v>47</v>
      </c>
      <c r="D1970" s="20" t="s">
        <v>26</v>
      </c>
      <c r="E1970" s="20" t="s">
        <v>48</v>
      </c>
      <c r="F1970" s="94" t="s">
        <v>1014</v>
      </c>
      <c r="G1970" s="39" t="s">
        <v>44</v>
      </c>
      <c r="H1970" s="7">
        <f t="shared" si="82"/>
        <v>-37950</v>
      </c>
      <c r="I1970" s="30">
        <f t="shared" si="83"/>
        <v>3.404255319148936</v>
      </c>
      <c r="J1970" s="23"/>
      <c r="K1970" t="s">
        <v>935</v>
      </c>
      <c r="L1970" s="23"/>
      <c r="M1970" s="2">
        <v>470</v>
      </c>
    </row>
    <row r="1971" spans="2:13" ht="12.75">
      <c r="B1971" s="255">
        <v>1800</v>
      </c>
      <c r="C1971" s="1" t="s">
        <v>47</v>
      </c>
      <c r="D1971" s="20" t="s">
        <v>26</v>
      </c>
      <c r="E1971" s="1" t="s">
        <v>48</v>
      </c>
      <c r="F1971" s="94" t="s">
        <v>1014</v>
      </c>
      <c r="G1971" s="35" t="s">
        <v>78</v>
      </c>
      <c r="H1971" s="7">
        <f t="shared" si="82"/>
        <v>-39750</v>
      </c>
      <c r="I1971" s="30">
        <f t="shared" si="83"/>
        <v>3.8297872340425534</v>
      </c>
      <c r="K1971" t="s">
        <v>935</v>
      </c>
      <c r="M1971" s="2">
        <v>470</v>
      </c>
    </row>
    <row r="1972" spans="2:13" ht="12.75">
      <c r="B1972" s="255">
        <v>1400</v>
      </c>
      <c r="C1972" s="1" t="s">
        <v>47</v>
      </c>
      <c r="D1972" s="20" t="s">
        <v>26</v>
      </c>
      <c r="E1972" s="1" t="s">
        <v>48</v>
      </c>
      <c r="F1972" s="94" t="s">
        <v>1014</v>
      </c>
      <c r="G1972" s="35" t="s">
        <v>157</v>
      </c>
      <c r="H1972" s="7">
        <f t="shared" si="82"/>
        <v>-41150</v>
      </c>
      <c r="I1972" s="30">
        <f t="shared" si="83"/>
        <v>2.978723404255319</v>
      </c>
      <c r="K1972" t="s">
        <v>935</v>
      </c>
      <c r="M1972" s="2">
        <v>470</v>
      </c>
    </row>
    <row r="1973" spans="2:13" ht="12.75">
      <c r="B1973" s="255">
        <v>700</v>
      </c>
      <c r="C1973" s="1" t="s">
        <v>47</v>
      </c>
      <c r="D1973" s="20" t="s">
        <v>26</v>
      </c>
      <c r="E1973" s="1" t="s">
        <v>48</v>
      </c>
      <c r="F1973" s="94" t="s">
        <v>1014</v>
      </c>
      <c r="G1973" s="35" t="s">
        <v>159</v>
      </c>
      <c r="H1973" s="7">
        <f t="shared" si="82"/>
        <v>-41850</v>
      </c>
      <c r="I1973" s="30">
        <f t="shared" si="83"/>
        <v>1.4893617021276595</v>
      </c>
      <c r="K1973" t="s">
        <v>935</v>
      </c>
      <c r="M1973" s="2">
        <v>470</v>
      </c>
    </row>
    <row r="1974" spans="2:13" ht="12.75">
      <c r="B1974" s="255">
        <v>1700</v>
      </c>
      <c r="C1974" s="1" t="s">
        <v>47</v>
      </c>
      <c r="D1974" s="20" t="s">
        <v>26</v>
      </c>
      <c r="E1974" s="1" t="s">
        <v>48</v>
      </c>
      <c r="F1974" s="94" t="s">
        <v>1014</v>
      </c>
      <c r="G1974" s="35" t="s">
        <v>114</v>
      </c>
      <c r="H1974" s="7">
        <f t="shared" si="82"/>
        <v>-43550</v>
      </c>
      <c r="I1974" s="30">
        <f t="shared" si="83"/>
        <v>3.617021276595745</v>
      </c>
      <c r="K1974" t="s">
        <v>935</v>
      </c>
      <c r="M1974" s="2">
        <v>470</v>
      </c>
    </row>
    <row r="1975" spans="2:13" ht="12.75">
      <c r="B1975" s="255">
        <v>1450</v>
      </c>
      <c r="C1975" s="1" t="s">
        <v>47</v>
      </c>
      <c r="D1975" s="20" t="s">
        <v>26</v>
      </c>
      <c r="E1975" s="1" t="s">
        <v>48</v>
      </c>
      <c r="F1975" s="94" t="s">
        <v>1014</v>
      </c>
      <c r="G1975" s="35" t="s">
        <v>162</v>
      </c>
      <c r="H1975" s="7">
        <f t="shared" si="82"/>
        <v>-45000</v>
      </c>
      <c r="I1975" s="30">
        <f t="shared" si="83"/>
        <v>3.0851063829787235</v>
      </c>
      <c r="K1975" t="s">
        <v>935</v>
      </c>
      <c r="M1975" s="2">
        <v>470</v>
      </c>
    </row>
    <row r="1976" spans="2:13" ht="12.75">
      <c r="B1976" s="255">
        <v>1600</v>
      </c>
      <c r="C1976" s="1" t="s">
        <v>47</v>
      </c>
      <c r="D1976" s="20" t="s">
        <v>26</v>
      </c>
      <c r="E1976" s="1" t="s">
        <v>48</v>
      </c>
      <c r="F1976" s="94" t="s">
        <v>1014</v>
      </c>
      <c r="G1976" s="35" t="s">
        <v>219</v>
      </c>
      <c r="H1976" s="7">
        <f t="shared" si="82"/>
        <v>-46600</v>
      </c>
      <c r="I1976" s="30">
        <f t="shared" si="83"/>
        <v>3.404255319148936</v>
      </c>
      <c r="K1976" t="s">
        <v>935</v>
      </c>
      <c r="M1976" s="2">
        <v>470</v>
      </c>
    </row>
    <row r="1977" spans="2:13" ht="12.75">
      <c r="B1977" s="255">
        <v>1650</v>
      </c>
      <c r="C1977" s="1" t="s">
        <v>47</v>
      </c>
      <c r="D1977" s="20" t="s">
        <v>26</v>
      </c>
      <c r="E1977" s="1" t="s">
        <v>48</v>
      </c>
      <c r="F1977" s="94" t="s">
        <v>1014</v>
      </c>
      <c r="G1977" s="35" t="s">
        <v>244</v>
      </c>
      <c r="H1977" s="7">
        <f t="shared" si="82"/>
        <v>-48250</v>
      </c>
      <c r="I1977" s="30">
        <f t="shared" si="83"/>
        <v>3.5106382978723403</v>
      </c>
      <c r="K1977" t="s">
        <v>935</v>
      </c>
      <c r="M1977" s="2">
        <v>470</v>
      </c>
    </row>
    <row r="1978" spans="2:13" ht="12.75">
      <c r="B1978" s="255">
        <v>1500</v>
      </c>
      <c r="C1978" s="1" t="s">
        <v>1015</v>
      </c>
      <c r="D1978" s="20" t="s">
        <v>26</v>
      </c>
      <c r="E1978" s="1" t="s">
        <v>48</v>
      </c>
      <c r="F1978" s="94" t="s">
        <v>1014</v>
      </c>
      <c r="G1978" s="35" t="s">
        <v>244</v>
      </c>
      <c r="H1978" s="7">
        <f t="shared" si="82"/>
        <v>-49750</v>
      </c>
      <c r="I1978" s="30">
        <f t="shared" si="83"/>
        <v>3.1914893617021276</v>
      </c>
      <c r="K1978" t="s">
        <v>935</v>
      </c>
      <c r="M1978" s="2">
        <v>470</v>
      </c>
    </row>
    <row r="1979" spans="2:13" ht="12.75">
      <c r="B1979" s="255">
        <v>1700</v>
      </c>
      <c r="C1979" s="1" t="s">
        <v>47</v>
      </c>
      <c r="D1979" s="20" t="s">
        <v>26</v>
      </c>
      <c r="E1979" s="1" t="s">
        <v>48</v>
      </c>
      <c r="F1979" s="94" t="s">
        <v>1014</v>
      </c>
      <c r="G1979" s="35" t="s">
        <v>253</v>
      </c>
      <c r="H1979" s="7">
        <f t="shared" si="82"/>
        <v>-51450</v>
      </c>
      <c r="I1979" s="30">
        <f t="shared" si="83"/>
        <v>3.617021276595745</v>
      </c>
      <c r="K1979" t="s">
        <v>935</v>
      </c>
      <c r="M1979" s="2">
        <v>470</v>
      </c>
    </row>
    <row r="1980" spans="2:13" ht="12.75">
      <c r="B1980" s="255">
        <v>1300</v>
      </c>
      <c r="C1980" s="1" t="s">
        <v>47</v>
      </c>
      <c r="D1980" s="20" t="s">
        <v>26</v>
      </c>
      <c r="E1980" s="1" t="s">
        <v>48</v>
      </c>
      <c r="F1980" s="94" t="s">
        <v>1014</v>
      </c>
      <c r="G1980" s="35" t="s">
        <v>270</v>
      </c>
      <c r="H1980" s="7">
        <f t="shared" si="82"/>
        <v>-52750</v>
      </c>
      <c r="I1980" s="30">
        <f t="shared" si="83"/>
        <v>2.765957446808511</v>
      </c>
      <c r="K1980" t="s">
        <v>935</v>
      </c>
      <c r="M1980" s="2">
        <v>470</v>
      </c>
    </row>
    <row r="1981" spans="2:13" ht="12.75">
      <c r="B1981" s="255">
        <v>1550</v>
      </c>
      <c r="C1981" s="1" t="s">
        <v>47</v>
      </c>
      <c r="D1981" s="20" t="s">
        <v>26</v>
      </c>
      <c r="E1981" s="1" t="s">
        <v>48</v>
      </c>
      <c r="F1981" s="94" t="s">
        <v>1014</v>
      </c>
      <c r="G1981" s="35" t="s">
        <v>164</v>
      </c>
      <c r="H1981" s="7">
        <f t="shared" si="82"/>
        <v>-54300</v>
      </c>
      <c r="I1981" s="30">
        <f t="shared" si="83"/>
        <v>3.297872340425532</v>
      </c>
      <c r="K1981" t="s">
        <v>935</v>
      </c>
      <c r="M1981" s="2">
        <v>470</v>
      </c>
    </row>
    <row r="1982" spans="2:13" ht="12.75">
      <c r="B1982" s="255">
        <v>1600</v>
      </c>
      <c r="C1982" s="1" t="s">
        <v>47</v>
      </c>
      <c r="D1982" s="20" t="s">
        <v>26</v>
      </c>
      <c r="E1982" s="1" t="s">
        <v>48</v>
      </c>
      <c r="F1982" s="94" t="s">
        <v>1014</v>
      </c>
      <c r="G1982" s="35" t="s">
        <v>166</v>
      </c>
      <c r="H1982" s="7">
        <f t="shared" si="82"/>
        <v>-55900</v>
      </c>
      <c r="I1982" s="30">
        <f t="shared" si="83"/>
        <v>3.404255319148936</v>
      </c>
      <c r="K1982" t="s">
        <v>935</v>
      </c>
      <c r="M1982" s="2">
        <v>470</v>
      </c>
    </row>
    <row r="1983" spans="2:13" ht="12.75">
      <c r="B1983" s="255">
        <v>1500</v>
      </c>
      <c r="C1983" s="1" t="s">
        <v>47</v>
      </c>
      <c r="D1983" s="20" t="s">
        <v>26</v>
      </c>
      <c r="E1983" s="1" t="s">
        <v>48</v>
      </c>
      <c r="F1983" s="94" t="s">
        <v>1014</v>
      </c>
      <c r="G1983" s="35" t="s">
        <v>168</v>
      </c>
      <c r="H1983" s="7">
        <f t="shared" si="82"/>
        <v>-57400</v>
      </c>
      <c r="I1983" s="30">
        <f t="shared" si="83"/>
        <v>3.1914893617021276</v>
      </c>
      <c r="K1983" t="s">
        <v>935</v>
      </c>
      <c r="M1983" s="2">
        <v>470</v>
      </c>
    </row>
    <row r="1984" spans="2:13" ht="12.75">
      <c r="B1984" s="255">
        <v>1300</v>
      </c>
      <c r="C1984" s="1" t="s">
        <v>47</v>
      </c>
      <c r="D1984" s="20" t="s">
        <v>26</v>
      </c>
      <c r="E1984" s="1" t="s">
        <v>48</v>
      </c>
      <c r="F1984" s="94" t="s">
        <v>1014</v>
      </c>
      <c r="G1984" s="35" t="s">
        <v>170</v>
      </c>
      <c r="H1984" s="7">
        <f t="shared" si="82"/>
        <v>-58700</v>
      </c>
      <c r="I1984" s="30">
        <f t="shared" si="83"/>
        <v>2.765957446808511</v>
      </c>
      <c r="K1984" t="s">
        <v>935</v>
      </c>
      <c r="M1984" s="2">
        <v>470</v>
      </c>
    </row>
    <row r="1985" spans="2:13" ht="12.75">
      <c r="B1985" s="255">
        <v>1400</v>
      </c>
      <c r="C1985" s="1" t="s">
        <v>47</v>
      </c>
      <c r="D1985" s="20" t="s">
        <v>26</v>
      </c>
      <c r="E1985" s="1" t="s">
        <v>48</v>
      </c>
      <c r="F1985" s="94" t="s">
        <v>1014</v>
      </c>
      <c r="G1985" s="35" t="s">
        <v>172</v>
      </c>
      <c r="H1985" s="7">
        <f t="shared" si="82"/>
        <v>-60100</v>
      </c>
      <c r="I1985" s="30">
        <f t="shared" si="83"/>
        <v>2.978723404255319</v>
      </c>
      <c r="K1985" t="s">
        <v>935</v>
      </c>
      <c r="M1985" s="2">
        <v>470</v>
      </c>
    </row>
    <row r="1986" spans="2:13" ht="12.75">
      <c r="B1986" s="255">
        <v>1500</v>
      </c>
      <c r="C1986" s="1" t="s">
        <v>1015</v>
      </c>
      <c r="D1986" s="20" t="s">
        <v>26</v>
      </c>
      <c r="E1986" s="1" t="s">
        <v>48</v>
      </c>
      <c r="F1986" s="94" t="s">
        <v>1014</v>
      </c>
      <c r="G1986" s="35" t="s">
        <v>174</v>
      </c>
      <c r="H1986" s="7">
        <f t="shared" si="82"/>
        <v>-61600</v>
      </c>
      <c r="I1986" s="30">
        <f t="shared" si="83"/>
        <v>3.1914893617021276</v>
      </c>
      <c r="K1986" t="s">
        <v>935</v>
      </c>
      <c r="M1986" s="2">
        <v>470</v>
      </c>
    </row>
    <row r="1987" spans="2:13" ht="12.75">
      <c r="B1987" s="255">
        <v>1200</v>
      </c>
      <c r="C1987" s="1" t="s">
        <v>47</v>
      </c>
      <c r="D1987" s="20" t="s">
        <v>26</v>
      </c>
      <c r="E1987" s="1" t="s">
        <v>48</v>
      </c>
      <c r="F1987" s="94" t="s">
        <v>1014</v>
      </c>
      <c r="G1987" s="35" t="s">
        <v>174</v>
      </c>
      <c r="H1987" s="7">
        <f t="shared" si="82"/>
        <v>-62800</v>
      </c>
      <c r="I1987" s="30">
        <f t="shared" si="83"/>
        <v>2.5531914893617023</v>
      </c>
      <c r="K1987" t="s">
        <v>935</v>
      </c>
      <c r="M1987" s="2">
        <v>470</v>
      </c>
    </row>
    <row r="1988" spans="2:13" ht="12.75">
      <c r="B1988" s="255">
        <v>1500</v>
      </c>
      <c r="C1988" s="1" t="s">
        <v>1015</v>
      </c>
      <c r="D1988" s="20" t="s">
        <v>26</v>
      </c>
      <c r="E1988" s="1" t="s">
        <v>48</v>
      </c>
      <c r="F1988" s="94" t="s">
        <v>1014</v>
      </c>
      <c r="G1988" s="35" t="s">
        <v>179</v>
      </c>
      <c r="H1988" s="7">
        <f t="shared" si="82"/>
        <v>-64300</v>
      </c>
      <c r="I1988" s="30">
        <f t="shared" si="83"/>
        <v>3.1914893617021276</v>
      </c>
      <c r="K1988" t="s">
        <v>935</v>
      </c>
      <c r="M1988" s="2">
        <v>470</v>
      </c>
    </row>
    <row r="1989" spans="2:13" ht="12.75">
      <c r="B1989" s="255">
        <v>1300</v>
      </c>
      <c r="C1989" s="1" t="s">
        <v>47</v>
      </c>
      <c r="D1989" s="20" t="s">
        <v>26</v>
      </c>
      <c r="E1989" s="1" t="s">
        <v>48</v>
      </c>
      <c r="F1989" s="94" t="s">
        <v>1014</v>
      </c>
      <c r="G1989" s="35" t="s">
        <v>179</v>
      </c>
      <c r="H1989" s="7">
        <f t="shared" si="82"/>
        <v>-65600</v>
      </c>
      <c r="I1989" s="30">
        <f t="shared" si="83"/>
        <v>2.765957446808511</v>
      </c>
      <c r="K1989" t="s">
        <v>935</v>
      </c>
      <c r="M1989" s="2">
        <v>470</v>
      </c>
    </row>
    <row r="1990" spans="2:13" ht="12.75">
      <c r="B1990" s="255">
        <v>1300</v>
      </c>
      <c r="C1990" s="1" t="s">
        <v>47</v>
      </c>
      <c r="D1990" s="20" t="s">
        <v>26</v>
      </c>
      <c r="E1990" s="1" t="s">
        <v>48</v>
      </c>
      <c r="F1990" s="94" t="s">
        <v>1014</v>
      </c>
      <c r="G1990" s="35" t="s">
        <v>181</v>
      </c>
      <c r="H1990" s="7">
        <f t="shared" si="82"/>
        <v>-66900</v>
      </c>
      <c r="I1990" s="30">
        <f t="shared" si="83"/>
        <v>2.765957446808511</v>
      </c>
      <c r="K1990" t="s">
        <v>935</v>
      </c>
      <c r="M1990" s="2">
        <v>470</v>
      </c>
    </row>
    <row r="1991" spans="2:13" ht="12.75">
      <c r="B1991" s="255">
        <v>1100</v>
      </c>
      <c r="C1991" s="1" t="s">
        <v>47</v>
      </c>
      <c r="D1991" s="20" t="s">
        <v>26</v>
      </c>
      <c r="E1991" s="1" t="s">
        <v>48</v>
      </c>
      <c r="F1991" s="94" t="s">
        <v>1014</v>
      </c>
      <c r="G1991" s="35" t="s">
        <v>341</v>
      </c>
      <c r="H1991" s="7">
        <f t="shared" si="82"/>
        <v>-68000</v>
      </c>
      <c r="I1991" s="30">
        <f t="shared" si="83"/>
        <v>2.3404255319148937</v>
      </c>
      <c r="K1991" t="s">
        <v>935</v>
      </c>
      <c r="M1991" s="2">
        <v>470</v>
      </c>
    </row>
    <row r="1992" spans="2:13" ht="12.75">
      <c r="B1992" s="255">
        <v>1300</v>
      </c>
      <c r="C1992" s="1" t="s">
        <v>47</v>
      </c>
      <c r="D1992" s="20" t="s">
        <v>26</v>
      </c>
      <c r="E1992" s="1" t="s">
        <v>48</v>
      </c>
      <c r="F1992" s="94" t="s">
        <v>1014</v>
      </c>
      <c r="G1992" s="35" t="s">
        <v>422</v>
      </c>
      <c r="H1992" s="7">
        <f t="shared" si="82"/>
        <v>-69300</v>
      </c>
      <c r="I1992" s="30">
        <f t="shared" si="83"/>
        <v>2.765957446808511</v>
      </c>
      <c r="K1992" t="s">
        <v>935</v>
      </c>
      <c r="M1992" s="2">
        <v>470</v>
      </c>
    </row>
    <row r="1993" spans="2:13" ht="12.75">
      <c r="B1993" s="255">
        <v>1500</v>
      </c>
      <c r="C1993" s="1" t="s">
        <v>47</v>
      </c>
      <c r="D1993" s="20" t="s">
        <v>26</v>
      </c>
      <c r="E1993" s="1" t="s">
        <v>48</v>
      </c>
      <c r="F1993" s="94" t="s">
        <v>1014</v>
      </c>
      <c r="G1993" s="35" t="s">
        <v>447</v>
      </c>
      <c r="H1993" s="7">
        <f t="shared" si="82"/>
        <v>-70800</v>
      </c>
      <c r="I1993" s="30">
        <f t="shared" si="83"/>
        <v>3.1914893617021276</v>
      </c>
      <c r="K1993" t="s">
        <v>935</v>
      </c>
      <c r="M1993" s="2">
        <v>470</v>
      </c>
    </row>
    <row r="1994" spans="2:13" ht="12.75">
      <c r="B1994" s="255">
        <v>1200</v>
      </c>
      <c r="C1994" s="1" t="s">
        <v>47</v>
      </c>
      <c r="D1994" s="20" t="s">
        <v>26</v>
      </c>
      <c r="E1994" s="1" t="s">
        <v>48</v>
      </c>
      <c r="F1994" s="94" t="s">
        <v>1014</v>
      </c>
      <c r="G1994" s="35" t="s">
        <v>449</v>
      </c>
      <c r="H1994" s="7">
        <f t="shared" si="82"/>
        <v>-72000</v>
      </c>
      <c r="I1994" s="30">
        <f t="shared" si="83"/>
        <v>2.5531914893617023</v>
      </c>
      <c r="K1994" t="s">
        <v>935</v>
      </c>
      <c r="M1994" s="2">
        <v>470</v>
      </c>
    </row>
    <row r="1995" spans="2:13" ht="12.75">
      <c r="B1995" s="255">
        <v>500</v>
      </c>
      <c r="C1995" s="1" t="s">
        <v>47</v>
      </c>
      <c r="D1995" s="20" t="s">
        <v>26</v>
      </c>
      <c r="E1995" s="1" t="s">
        <v>48</v>
      </c>
      <c r="F1995" s="94" t="s">
        <v>1014</v>
      </c>
      <c r="G1995" s="35" t="s">
        <v>462</v>
      </c>
      <c r="H1995" s="7">
        <f t="shared" si="82"/>
        <v>-72500</v>
      </c>
      <c r="I1995" s="30">
        <f t="shared" si="83"/>
        <v>1.0638297872340425</v>
      </c>
      <c r="K1995" t="s">
        <v>935</v>
      </c>
      <c r="M1995" s="2">
        <v>470</v>
      </c>
    </row>
    <row r="1996" spans="2:13" ht="12.75">
      <c r="B1996" s="255">
        <v>1600</v>
      </c>
      <c r="C1996" s="1" t="s">
        <v>47</v>
      </c>
      <c r="D1996" s="20" t="s">
        <v>26</v>
      </c>
      <c r="E1996" s="1" t="s">
        <v>48</v>
      </c>
      <c r="F1996" s="94" t="s">
        <v>1014</v>
      </c>
      <c r="G1996" s="35" t="s">
        <v>183</v>
      </c>
      <c r="H1996" s="7">
        <f t="shared" si="82"/>
        <v>-74100</v>
      </c>
      <c r="I1996" s="30">
        <f t="shared" si="83"/>
        <v>3.404255319148936</v>
      </c>
      <c r="K1996" t="s">
        <v>935</v>
      </c>
      <c r="M1996" s="2">
        <v>470</v>
      </c>
    </row>
    <row r="1997" spans="2:13" ht="12.75">
      <c r="B1997" s="255">
        <v>1400</v>
      </c>
      <c r="C1997" s="1" t="s">
        <v>47</v>
      </c>
      <c r="D1997" s="20" t="s">
        <v>26</v>
      </c>
      <c r="E1997" s="1" t="s">
        <v>48</v>
      </c>
      <c r="F1997" s="94" t="s">
        <v>1014</v>
      </c>
      <c r="G1997" s="35" t="s">
        <v>185</v>
      </c>
      <c r="H1997" s="7">
        <f t="shared" si="82"/>
        <v>-75500</v>
      </c>
      <c r="I1997" s="30">
        <f t="shared" si="83"/>
        <v>2.978723404255319</v>
      </c>
      <c r="K1997" t="s">
        <v>935</v>
      </c>
      <c r="M1997" s="2">
        <v>470</v>
      </c>
    </row>
    <row r="1998" spans="1:13" s="89" customFormat="1" ht="12.75">
      <c r="A1998" s="19"/>
      <c r="B1998" s="257">
        <f>SUM(B1947:B1997)</f>
        <v>75500</v>
      </c>
      <c r="C1998" s="19"/>
      <c r="D1998" s="19"/>
      <c r="E1998" s="19" t="s">
        <v>733</v>
      </c>
      <c r="F1998" s="121"/>
      <c r="G1998" s="26"/>
      <c r="H1998" s="87">
        <v>0</v>
      </c>
      <c r="I1998" s="88">
        <f t="shared" si="83"/>
        <v>160.63829787234042</v>
      </c>
      <c r="M1998" s="2">
        <v>470</v>
      </c>
    </row>
    <row r="1999" spans="2:13" ht="12.75">
      <c r="B1999" s="255"/>
      <c r="F1999" s="94"/>
      <c r="H1999" s="7">
        <f t="shared" si="82"/>
        <v>0</v>
      </c>
      <c r="I1999" s="30">
        <f t="shared" si="83"/>
        <v>0</v>
      </c>
      <c r="M1999" s="2">
        <v>470</v>
      </c>
    </row>
    <row r="2000" spans="2:13" ht="12.75">
      <c r="B2000" s="255"/>
      <c r="F2000" s="94"/>
      <c r="H2000" s="7">
        <f t="shared" si="82"/>
        <v>0</v>
      </c>
      <c r="I2000" s="30">
        <f t="shared" si="83"/>
        <v>0</v>
      </c>
      <c r="M2000" s="2">
        <v>470</v>
      </c>
    </row>
    <row r="2001" spans="2:13" ht="12.75">
      <c r="B2001" s="258">
        <v>5000</v>
      </c>
      <c r="C2001" s="1" t="s">
        <v>1016</v>
      </c>
      <c r="D2001" s="20" t="s">
        <v>755</v>
      </c>
      <c r="E2001" s="1" t="s">
        <v>755</v>
      </c>
      <c r="F2001" s="94" t="s">
        <v>1017</v>
      </c>
      <c r="G2001" s="35" t="s">
        <v>157</v>
      </c>
      <c r="H2001" s="7">
        <f t="shared" si="82"/>
        <v>-5000</v>
      </c>
      <c r="I2001" s="30">
        <f t="shared" si="83"/>
        <v>10.638297872340425</v>
      </c>
      <c r="K2001" t="s">
        <v>960</v>
      </c>
      <c r="M2001" s="2">
        <v>470</v>
      </c>
    </row>
    <row r="2002" spans="2:13" ht="12.75">
      <c r="B2002" s="255">
        <v>500</v>
      </c>
      <c r="C2002" s="20" t="s">
        <v>1018</v>
      </c>
      <c r="D2002" s="20" t="s">
        <v>550</v>
      </c>
      <c r="E2002" s="1" t="s">
        <v>755</v>
      </c>
      <c r="F2002" s="94" t="s">
        <v>1019</v>
      </c>
      <c r="G2002" s="35" t="s">
        <v>219</v>
      </c>
      <c r="H2002" s="7">
        <f t="shared" si="82"/>
        <v>-5500</v>
      </c>
      <c r="I2002" s="30">
        <f t="shared" si="83"/>
        <v>1.0638297872340425</v>
      </c>
      <c r="K2002" t="s">
        <v>802</v>
      </c>
      <c r="M2002" s="2">
        <v>470</v>
      </c>
    </row>
    <row r="2003" spans="2:13" ht="12.75">
      <c r="B2003" s="255">
        <v>40000</v>
      </c>
      <c r="C2003" s="20" t="s">
        <v>1020</v>
      </c>
      <c r="D2003" s="20" t="s">
        <v>755</v>
      </c>
      <c r="E2003" s="1" t="s">
        <v>755</v>
      </c>
      <c r="F2003" s="94" t="s">
        <v>1021</v>
      </c>
      <c r="G2003" s="35" t="s">
        <v>447</v>
      </c>
      <c r="H2003" s="7">
        <f t="shared" si="82"/>
        <v>-45500</v>
      </c>
      <c r="I2003" s="30">
        <f t="shared" si="83"/>
        <v>85.1063829787234</v>
      </c>
      <c r="K2003" t="s">
        <v>960</v>
      </c>
      <c r="M2003" s="2">
        <v>470</v>
      </c>
    </row>
    <row r="2004" spans="2:13" ht="12.75">
      <c r="B2004" s="258">
        <v>6980</v>
      </c>
      <c r="C2004" s="1" t="s">
        <v>1022</v>
      </c>
      <c r="D2004" s="1" t="s">
        <v>755</v>
      </c>
      <c r="E2004" s="1" t="s">
        <v>755</v>
      </c>
      <c r="F2004" s="122" t="s">
        <v>1023</v>
      </c>
      <c r="G2004" s="35" t="s">
        <v>164</v>
      </c>
      <c r="H2004" s="7">
        <f t="shared" si="82"/>
        <v>-52480</v>
      </c>
      <c r="I2004" s="30">
        <f t="shared" si="83"/>
        <v>14.851063829787234</v>
      </c>
      <c r="K2004" t="s">
        <v>847</v>
      </c>
      <c r="M2004" s="2">
        <v>470</v>
      </c>
    </row>
    <row r="2005" spans="2:13" ht="12.75">
      <c r="B2005" s="258">
        <v>1500</v>
      </c>
      <c r="C2005" s="20" t="s">
        <v>1024</v>
      </c>
      <c r="D2005" s="1" t="s">
        <v>755</v>
      </c>
      <c r="E2005" s="1" t="s">
        <v>755</v>
      </c>
      <c r="F2005" s="122" t="s">
        <v>1023</v>
      </c>
      <c r="G2005" s="35" t="s">
        <v>164</v>
      </c>
      <c r="H2005" s="7">
        <f t="shared" si="82"/>
        <v>-53980</v>
      </c>
      <c r="I2005" s="30">
        <f t="shared" si="83"/>
        <v>3.1914893617021276</v>
      </c>
      <c r="K2005" t="s">
        <v>847</v>
      </c>
      <c r="M2005" s="2">
        <v>470</v>
      </c>
    </row>
    <row r="2006" spans="2:13" ht="12.75">
      <c r="B2006" s="255">
        <v>5000</v>
      </c>
      <c r="C2006" s="1" t="s">
        <v>1016</v>
      </c>
      <c r="D2006" s="20" t="s">
        <v>755</v>
      </c>
      <c r="E2006" s="1" t="s">
        <v>755</v>
      </c>
      <c r="F2006" s="94" t="s">
        <v>1025</v>
      </c>
      <c r="G2006" s="35" t="s">
        <v>270</v>
      </c>
      <c r="H2006" s="7">
        <f t="shared" si="82"/>
        <v>-58980</v>
      </c>
      <c r="I2006" s="30">
        <f t="shared" si="83"/>
        <v>10.638297872340425</v>
      </c>
      <c r="K2006" t="s">
        <v>960</v>
      </c>
      <c r="M2006" s="2">
        <v>470</v>
      </c>
    </row>
    <row r="2007" spans="2:13" ht="12.75">
      <c r="B2007" s="255">
        <v>5000</v>
      </c>
      <c r="C2007" s="1" t="s">
        <v>1016</v>
      </c>
      <c r="D2007" s="20" t="s">
        <v>755</v>
      </c>
      <c r="E2007" s="1" t="s">
        <v>755</v>
      </c>
      <c r="F2007" s="94" t="s">
        <v>1026</v>
      </c>
      <c r="G2007" s="35" t="s">
        <v>174</v>
      </c>
      <c r="H2007" s="7">
        <f t="shared" si="82"/>
        <v>-63980</v>
      </c>
      <c r="I2007" s="30">
        <f t="shared" si="83"/>
        <v>10.638297872340425</v>
      </c>
      <c r="K2007" t="s">
        <v>960</v>
      </c>
      <c r="M2007" s="2">
        <v>470</v>
      </c>
    </row>
    <row r="2008" spans="1:13" s="23" customFormat="1" ht="12.75">
      <c r="A2008" s="20"/>
      <c r="B2008" s="258">
        <v>5000</v>
      </c>
      <c r="C2008" s="20" t="s">
        <v>1016</v>
      </c>
      <c r="D2008" s="20" t="s">
        <v>755</v>
      </c>
      <c r="E2008" s="20" t="s">
        <v>755</v>
      </c>
      <c r="F2008" s="120" t="s">
        <v>1027</v>
      </c>
      <c r="G2008" s="39" t="s">
        <v>447</v>
      </c>
      <c r="H2008" s="38">
        <f>H2007-B2008</f>
        <v>-68980</v>
      </c>
      <c r="I2008" s="92">
        <f>+B2008/M2008</f>
        <v>10.638297872340425</v>
      </c>
      <c r="K2008" s="23" t="s">
        <v>960</v>
      </c>
      <c r="M2008" s="2">
        <v>470</v>
      </c>
    </row>
    <row r="2009" spans="2:13" ht="12.75">
      <c r="B2009" s="255">
        <v>15000</v>
      </c>
      <c r="C2009" s="1" t="s">
        <v>1030</v>
      </c>
      <c r="D2009" s="20" t="s">
        <v>26</v>
      </c>
      <c r="E2009" s="1" t="s">
        <v>26</v>
      </c>
      <c r="F2009" s="120" t="s">
        <v>1146</v>
      </c>
      <c r="G2009" s="35" t="s">
        <v>447</v>
      </c>
      <c r="H2009" s="7">
        <f>H2008-B2009</f>
        <v>-83980</v>
      </c>
      <c r="I2009" s="30">
        <f>+B2009/M2009</f>
        <v>31.914893617021278</v>
      </c>
      <c r="K2009" s="23" t="s">
        <v>960</v>
      </c>
      <c r="M2009" s="2">
        <v>470</v>
      </c>
    </row>
    <row r="2010" spans="2:13" ht="12.75">
      <c r="B2010" s="255">
        <v>2800</v>
      </c>
      <c r="C2010" s="1" t="s">
        <v>1028</v>
      </c>
      <c r="D2010" s="20" t="s">
        <v>26</v>
      </c>
      <c r="E2010" s="1" t="s">
        <v>26</v>
      </c>
      <c r="F2010" s="94" t="s">
        <v>1029</v>
      </c>
      <c r="G2010" s="35" t="s">
        <v>244</v>
      </c>
      <c r="H2010" s="7">
        <f>H2009-B2010</f>
        <v>-86780</v>
      </c>
      <c r="I2010" s="30">
        <f t="shared" si="83"/>
        <v>5.957446808510638</v>
      </c>
      <c r="K2010" t="s">
        <v>935</v>
      </c>
      <c r="M2010" s="2">
        <v>470</v>
      </c>
    </row>
    <row r="2011" spans="2:13" ht="12.75">
      <c r="B2011" s="255">
        <v>15000</v>
      </c>
      <c r="C2011" s="1" t="s">
        <v>1030</v>
      </c>
      <c r="D2011" s="20" t="s">
        <v>26</v>
      </c>
      <c r="E2011" s="1" t="s">
        <v>26</v>
      </c>
      <c r="F2011" s="94" t="s">
        <v>1031</v>
      </c>
      <c r="G2011" s="35" t="s">
        <v>179</v>
      </c>
      <c r="H2011" s="7">
        <f>H2010-B2011</f>
        <v>-101780</v>
      </c>
      <c r="I2011" s="30">
        <f t="shared" si="83"/>
        <v>31.914893617021278</v>
      </c>
      <c r="K2011" t="s">
        <v>935</v>
      </c>
      <c r="M2011" s="2">
        <v>470</v>
      </c>
    </row>
    <row r="2012" spans="1:13" ht="12.75">
      <c r="A2012" s="44"/>
      <c r="B2012" s="258">
        <v>6000</v>
      </c>
      <c r="C2012" s="42" t="s">
        <v>1032</v>
      </c>
      <c r="D2012" s="44" t="s">
        <v>26</v>
      </c>
      <c r="E2012" s="44" t="s">
        <v>26</v>
      </c>
      <c r="F2012" s="127" t="s">
        <v>1031</v>
      </c>
      <c r="G2012" s="45" t="s">
        <v>179</v>
      </c>
      <c r="H2012" s="7">
        <f>H2011-B2012</f>
        <v>-107780</v>
      </c>
      <c r="I2012" s="30">
        <f t="shared" si="83"/>
        <v>12.76595744680851</v>
      </c>
      <c r="J2012" s="100"/>
      <c r="K2012" s="101" t="s">
        <v>935</v>
      </c>
      <c r="L2012" s="100"/>
      <c r="M2012" s="2">
        <v>470</v>
      </c>
    </row>
    <row r="2013" spans="2:13" ht="12.75">
      <c r="B2013" s="255">
        <v>20000</v>
      </c>
      <c r="C2013" s="1" t="s">
        <v>1033</v>
      </c>
      <c r="D2013" s="20" t="s">
        <v>755</v>
      </c>
      <c r="E2013" s="1" t="s">
        <v>755</v>
      </c>
      <c r="F2013" s="94" t="s">
        <v>1034</v>
      </c>
      <c r="G2013" s="35" t="s">
        <v>341</v>
      </c>
      <c r="H2013" s="7">
        <f t="shared" si="82"/>
        <v>-127780</v>
      </c>
      <c r="I2013" s="30">
        <f t="shared" si="83"/>
        <v>42.5531914893617</v>
      </c>
      <c r="K2013" t="s">
        <v>802</v>
      </c>
      <c r="M2013" s="2">
        <v>470</v>
      </c>
    </row>
    <row r="2014" spans="2:13" ht="12.75">
      <c r="B2014" s="258">
        <v>6980</v>
      </c>
      <c r="C2014" s="1" t="s">
        <v>1022</v>
      </c>
      <c r="D2014" s="1" t="s">
        <v>755</v>
      </c>
      <c r="E2014" s="1" t="s">
        <v>755</v>
      </c>
      <c r="F2014" s="35" t="s">
        <v>1145</v>
      </c>
      <c r="G2014" s="35" t="s">
        <v>164</v>
      </c>
      <c r="H2014" s="7">
        <f>H2013-B2014</f>
        <v>-134760</v>
      </c>
      <c r="I2014" s="30">
        <f>+B2014/M2014</f>
        <v>14.851063829787234</v>
      </c>
      <c r="K2014" t="s">
        <v>960</v>
      </c>
      <c r="M2014" s="2">
        <v>470</v>
      </c>
    </row>
    <row r="2015" spans="2:13" ht="12.75">
      <c r="B2015" s="258">
        <v>1500</v>
      </c>
      <c r="C2015" s="20" t="s">
        <v>1024</v>
      </c>
      <c r="D2015" s="1" t="s">
        <v>755</v>
      </c>
      <c r="E2015" s="1" t="s">
        <v>755</v>
      </c>
      <c r="F2015" s="35" t="s">
        <v>1145</v>
      </c>
      <c r="G2015" s="35" t="s">
        <v>164</v>
      </c>
      <c r="H2015" s="7">
        <f>H2014-B2015</f>
        <v>-136260</v>
      </c>
      <c r="I2015" s="30">
        <f>+B2015/M2015</f>
        <v>3.1914893617021276</v>
      </c>
      <c r="K2015" t="s">
        <v>960</v>
      </c>
      <c r="M2015" s="2">
        <v>470</v>
      </c>
    </row>
    <row r="2016" spans="2:13" ht="12.75">
      <c r="B2016" s="255">
        <v>2800</v>
      </c>
      <c r="C2016" s="1" t="s">
        <v>1028</v>
      </c>
      <c r="D2016" s="20" t="s">
        <v>26</v>
      </c>
      <c r="E2016" s="1" t="s">
        <v>26</v>
      </c>
      <c r="F2016" s="94" t="s">
        <v>1035</v>
      </c>
      <c r="G2016" s="35" t="s">
        <v>422</v>
      </c>
      <c r="H2016" s="7">
        <f>H2015-B2016</f>
        <v>-139060</v>
      </c>
      <c r="I2016" s="30">
        <f t="shared" si="83"/>
        <v>5.957446808510638</v>
      </c>
      <c r="K2016" t="s">
        <v>935</v>
      </c>
      <c r="M2016" s="2">
        <v>470</v>
      </c>
    </row>
    <row r="2017" spans="2:13" ht="12.75">
      <c r="B2017" s="255">
        <v>15000</v>
      </c>
      <c r="C2017" s="1" t="s">
        <v>1030</v>
      </c>
      <c r="D2017" s="20" t="s">
        <v>26</v>
      </c>
      <c r="E2017" s="1" t="s">
        <v>26</v>
      </c>
      <c r="F2017" s="94" t="s">
        <v>1036</v>
      </c>
      <c r="G2017" s="35" t="s">
        <v>447</v>
      </c>
      <c r="H2017" s="7">
        <f t="shared" si="82"/>
        <v>-154060</v>
      </c>
      <c r="I2017" s="30">
        <f t="shared" si="83"/>
        <v>31.914893617021278</v>
      </c>
      <c r="K2017" t="s">
        <v>935</v>
      </c>
      <c r="M2017" s="2">
        <v>470</v>
      </c>
    </row>
    <row r="2018" spans="2:13" ht="12.75">
      <c r="B2018" s="255">
        <v>1075</v>
      </c>
      <c r="C2018" s="1" t="s">
        <v>1037</v>
      </c>
      <c r="D2018" s="20" t="s">
        <v>26</v>
      </c>
      <c r="E2018" s="1" t="s">
        <v>26</v>
      </c>
      <c r="F2018" s="94" t="s">
        <v>1038</v>
      </c>
      <c r="G2018" s="35" t="s">
        <v>447</v>
      </c>
      <c r="H2018" s="7">
        <f t="shared" si="82"/>
        <v>-155135</v>
      </c>
      <c r="I2018" s="30">
        <f t="shared" si="83"/>
        <v>2.2872340425531914</v>
      </c>
      <c r="K2018" t="s">
        <v>935</v>
      </c>
      <c r="M2018" s="2">
        <v>470</v>
      </c>
    </row>
    <row r="2019" spans="2:13" ht="12.75">
      <c r="B2019" s="255">
        <v>650</v>
      </c>
      <c r="C2019" s="1" t="s">
        <v>1039</v>
      </c>
      <c r="D2019" s="20" t="s">
        <v>26</v>
      </c>
      <c r="E2019" s="1" t="s">
        <v>26</v>
      </c>
      <c r="F2019" s="94" t="s">
        <v>1038</v>
      </c>
      <c r="G2019" s="35" t="s">
        <v>447</v>
      </c>
      <c r="H2019" s="7">
        <f aca="true" t="shared" si="84" ref="H2019:H2087">H2018-B2019</f>
        <v>-155785</v>
      </c>
      <c r="I2019" s="30">
        <f t="shared" si="83"/>
        <v>1.3829787234042554</v>
      </c>
      <c r="K2019" t="s">
        <v>935</v>
      </c>
      <c r="M2019" s="2">
        <v>470</v>
      </c>
    </row>
    <row r="2020" spans="2:13" ht="12.75">
      <c r="B2020" s="255">
        <v>2250</v>
      </c>
      <c r="C2020" s="1" t="s">
        <v>1040</v>
      </c>
      <c r="D2020" s="20" t="s">
        <v>26</v>
      </c>
      <c r="E2020" s="1" t="s">
        <v>26</v>
      </c>
      <c r="F2020" s="94" t="s">
        <v>1038</v>
      </c>
      <c r="G2020" s="35" t="s">
        <v>447</v>
      </c>
      <c r="H2020" s="7">
        <f t="shared" si="84"/>
        <v>-158035</v>
      </c>
      <c r="I2020" s="30">
        <f t="shared" si="83"/>
        <v>4.787234042553192</v>
      </c>
      <c r="K2020" t="s">
        <v>935</v>
      </c>
      <c r="M2020" s="2">
        <v>470</v>
      </c>
    </row>
    <row r="2021" spans="2:13" ht="12.75">
      <c r="B2021" s="255">
        <v>1550</v>
      </c>
      <c r="C2021" s="20" t="s">
        <v>1041</v>
      </c>
      <c r="D2021" s="20" t="s">
        <v>26</v>
      </c>
      <c r="E2021" s="1" t="s">
        <v>26</v>
      </c>
      <c r="F2021" s="94" t="s">
        <v>1038</v>
      </c>
      <c r="G2021" s="35" t="s">
        <v>447</v>
      </c>
      <c r="H2021" s="7">
        <f t="shared" si="84"/>
        <v>-159585</v>
      </c>
      <c r="I2021" s="30">
        <f t="shared" si="83"/>
        <v>3.297872340425532</v>
      </c>
      <c r="K2021" t="s">
        <v>935</v>
      </c>
      <c r="M2021" s="2">
        <v>470</v>
      </c>
    </row>
    <row r="2022" spans="2:13" ht="12.75">
      <c r="B2022" s="255">
        <v>1450</v>
      </c>
      <c r="C2022" s="1" t="s">
        <v>1042</v>
      </c>
      <c r="D2022" s="20" t="s">
        <v>26</v>
      </c>
      <c r="E2022" s="1" t="s">
        <v>26</v>
      </c>
      <c r="F2022" s="94" t="s">
        <v>1038</v>
      </c>
      <c r="G2022" s="35" t="s">
        <v>447</v>
      </c>
      <c r="H2022" s="7">
        <f t="shared" si="84"/>
        <v>-161035</v>
      </c>
      <c r="I2022" s="30">
        <f t="shared" si="83"/>
        <v>3.0851063829787235</v>
      </c>
      <c r="K2022" t="s">
        <v>935</v>
      </c>
      <c r="M2022" s="2">
        <v>470</v>
      </c>
    </row>
    <row r="2023" spans="1:13" s="89" customFormat="1" ht="12.75">
      <c r="A2023" s="19"/>
      <c r="B2023" s="257">
        <f>SUM(B2001:B2022)</f>
        <v>161035</v>
      </c>
      <c r="C2023" s="19"/>
      <c r="D2023" s="19"/>
      <c r="E2023" s="19" t="s">
        <v>755</v>
      </c>
      <c r="F2023" s="121"/>
      <c r="G2023" s="26"/>
      <c r="H2023" s="87">
        <v>0</v>
      </c>
      <c r="I2023" s="88">
        <f t="shared" si="83"/>
        <v>342.6276595744681</v>
      </c>
      <c r="M2023" s="2">
        <v>470</v>
      </c>
    </row>
    <row r="2024" spans="2:13" ht="12.75">
      <c r="B2024" s="255"/>
      <c r="F2024" s="94"/>
      <c r="H2024" s="7">
        <f t="shared" si="84"/>
        <v>0</v>
      </c>
      <c r="I2024" s="30">
        <f t="shared" si="83"/>
        <v>0</v>
      </c>
      <c r="M2024" s="2">
        <v>470</v>
      </c>
    </row>
    <row r="2025" spans="2:13" ht="12.75">
      <c r="B2025" s="255"/>
      <c r="F2025" s="94"/>
      <c r="H2025" s="7">
        <f t="shared" si="84"/>
        <v>0</v>
      </c>
      <c r="I2025" s="30">
        <f t="shared" si="83"/>
        <v>0</v>
      </c>
      <c r="M2025" s="2">
        <v>470</v>
      </c>
    </row>
    <row r="2026" spans="2:13" ht="12.75">
      <c r="B2026" s="258">
        <v>1000</v>
      </c>
      <c r="C2026" s="42" t="s">
        <v>377</v>
      </c>
      <c r="D2026" s="20" t="s">
        <v>26</v>
      </c>
      <c r="E2026" s="42" t="s">
        <v>378</v>
      </c>
      <c r="F2026" s="94" t="s">
        <v>1043</v>
      </c>
      <c r="G2026" s="40" t="s">
        <v>36</v>
      </c>
      <c r="H2026" s="7">
        <f t="shared" si="84"/>
        <v>-1000</v>
      </c>
      <c r="I2026" s="30">
        <f aca="true" t="shared" si="85" ref="I2026:I2090">+B2026/M2026</f>
        <v>2.127659574468085</v>
      </c>
      <c r="K2026" t="s">
        <v>935</v>
      </c>
      <c r="M2026" s="2">
        <v>470</v>
      </c>
    </row>
    <row r="2027" spans="2:13" ht="12.75">
      <c r="B2027" s="258">
        <v>2500</v>
      </c>
      <c r="C2027" s="20" t="s">
        <v>377</v>
      </c>
      <c r="D2027" s="20" t="s">
        <v>26</v>
      </c>
      <c r="E2027" s="44" t="s">
        <v>378</v>
      </c>
      <c r="F2027" s="94" t="s">
        <v>1044</v>
      </c>
      <c r="G2027" s="45" t="s">
        <v>38</v>
      </c>
      <c r="H2027" s="7">
        <f t="shared" si="84"/>
        <v>-3500</v>
      </c>
      <c r="I2027" s="30">
        <f t="shared" si="85"/>
        <v>5.319148936170213</v>
      </c>
      <c r="K2027" t="s">
        <v>935</v>
      </c>
      <c r="M2027" s="2">
        <v>470</v>
      </c>
    </row>
    <row r="2028" spans="2:13" ht="12.75">
      <c r="B2028" s="255">
        <v>1200</v>
      </c>
      <c r="C2028" s="20" t="s">
        <v>377</v>
      </c>
      <c r="D2028" s="20" t="s">
        <v>26</v>
      </c>
      <c r="E2028" s="1" t="s">
        <v>378</v>
      </c>
      <c r="F2028" s="94" t="s">
        <v>1045</v>
      </c>
      <c r="G2028" s="35" t="s">
        <v>56</v>
      </c>
      <c r="H2028" s="7">
        <f t="shared" si="84"/>
        <v>-4700</v>
      </c>
      <c r="I2028" s="30">
        <f t="shared" si="85"/>
        <v>2.5531914893617023</v>
      </c>
      <c r="K2028" t="s">
        <v>935</v>
      </c>
      <c r="M2028" s="2">
        <v>470</v>
      </c>
    </row>
    <row r="2029" spans="2:13" ht="12.75">
      <c r="B2029" s="255">
        <v>1600</v>
      </c>
      <c r="C2029" s="20" t="s">
        <v>377</v>
      </c>
      <c r="D2029" s="20" t="s">
        <v>26</v>
      </c>
      <c r="E2029" s="1" t="s">
        <v>378</v>
      </c>
      <c r="F2029" s="94" t="s">
        <v>1046</v>
      </c>
      <c r="G2029" s="35" t="s">
        <v>56</v>
      </c>
      <c r="H2029" s="7">
        <f t="shared" si="84"/>
        <v>-6300</v>
      </c>
      <c r="I2029" s="30">
        <f t="shared" si="85"/>
        <v>3.404255319148936</v>
      </c>
      <c r="K2029" t="s">
        <v>935</v>
      </c>
      <c r="M2029" s="2">
        <v>470</v>
      </c>
    </row>
    <row r="2030" spans="2:13" ht="12.75">
      <c r="B2030" s="255">
        <v>2500</v>
      </c>
      <c r="C2030" s="20" t="s">
        <v>377</v>
      </c>
      <c r="D2030" s="20" t="s">
        <v>26</v>
      </c>
      <c r="E2030" s="1" t="s">
        <v>378</v>
      </c>
      <c r="F2030" s="94" t="s">
        <v>1047</v>
      </c>
      <c r="G2030" s="35" t="s">
        <v>56</v>
      </c>
      <c r="H2030" s="7">
        <f t="shared" si="84"/>
        <v>-8800</v>
      </c>
      <c r="I2030" s="30">
        <f t="shared" si="85"/>
        <v>5.319148936170213</v>
      </c>
      <c r="K2030" t="s">
        <v>935</v>
      </c>
      <c r="M2030" s="2">
        <v>470</v>
      </c>
    </row>
    <row r="2031" spans="2:13" ht="12.75">
      <c r="B2031" s="258">
        <v>2000</v>
      </c>
      <c r="C2031" s="20" t="s">
        <v>377</v>
      </c>
      <c r="D2031" s="20" t="s">
        <v>26</v>
      </c>
      <c r="E2031" s="1" t="s">
        <v>378</v>
      </c>
      <c r="F2031" s="94" t="s">
        <v>1048</v>
      </c>
      <c r="G2031" s="35" t="s">
        <v>56</v>
      </c>
      <c r="H2031" s="7">
        <f t="shared" si="84"/>
        <v>-10800</v>
      </c>
      <c r="I2031" s="30">
        <f t="shared" si="85"/>
        <v>4.25531914893617</v>
      </c>
      <c r="J2031" s="46"/>
      <c r="K2031" t="s">
        <v>935</v>
      </c>
      <c r="L2031" s="46"/>
      <c r="M2031" s="2">
        <v>470</v>
      </c>
    </row>
    <row r="2032" spans="2:13" ht="12.75">
      <c r="B2032" s="255">
        <v>800</v>
      </c>
      <c r="C2032" s="1" t="s">
        <v>377</v>
      </c>
      <c r="D2032" s="20" t="s">
        <v>26</v>
      </c>
      <c r="E2032" s="1" t="s">
        <v>378</v>
      </c>
      <c r="F2032" s="94" t="s">
        <v>1049</v>
      </c>
      <c r="G2032" s="35" t="s">
        <v>114</v>
      </c>
      <c r="H2032" s="7">
        <f t="shared" si="84"/>
        <v>-11600</v>
      </c>
      <c r="I2032" s="30">
        <f t="shared" si="85"/>
        <v>1.702127659574468</v>
      </c>
      <c r="K2032" t="s">
        <v>935</v>
      </c>
      <c r="M2032" s="2">
        <v>470</v>
      </c>
    </row>
    <row r="2033" spans="2:13" ht="12.75">
      <c r="B2033" s="255">
        <v>1200</v>
      </c>
      <c r="C2033" s="1" t="s">
        <v>377</v>
      </c>
      <c r="D2033" s="20" t="s">
        <v>26</v>
      </c>
      <c r="E2033" s="1" t="s">
        <v>378</v>
      </c>
      <c r="F2033" s="94" t="s">
        <v>1050</v>
      </c>
      <c r="G2033" s="35" t="s">
        <v>114</v>
      </c>
      <c r="H2033" s="7">
        <f t="shared" si="84"/>
        <v>-12800</v>
      </c>
      <c r="I2033" s="30">
        <f t="shared" si="85"/>
        <v>2.5531914893617023</v>
      </c>
      <c r="K2033" t="s">
        <v>935</v>
      </c>
      <c r="M2033" s="2">
        <v>470</v>
      </c>
    </row>
    <row r="2034" spans="2:13" ht="12.75">
      <c r="B2034" s="255">
        <v>500</v>
      </c>
      <c r="C2034" s="1" t="s">
        <v>377</v>
      </c>
      <c r="D2034" s="20" t="s">
        <v>26</v>
      </c>
      <c r="E2034" s="1" t="s">
        <v>378</v>
      </c>
      <c r="F2034" s="94" t="s">
        <v>1051</v>
      </c>
      <c r="G2034" s="35" t="s">
        <v>219</v>
      </c>
      <c r="H2034" s="7">
        <f t="shared" si="84"/>
        <v>-13300</v>
      </c>
      <c r="I2034" s="30">
        <f t="shared" si="85"/>
        <v>1.0638297872340425</v>
      </c>
      <c r="K2034" t="s">
        <v>935</v>
      </c>
      <c r="M2034" s="2">
        <v>470</v>
      </c>
    </row>
    <row r="2035" spans="2:13" ht="12.75">
      <c r="B2035" s="255">
        <v>500</v>
      </c>
      <c r="C2035" s="1" t="s">
        <v>377</v>
      </c>
      <c r="D2035" s="20" t="s">
        <v>26</v>
      </c>
      <c r="E2035" s="1" t="s">
        <v>378</v>
      </c>
      <c r="F2035" s="94" t="s">
        <v>1052</v>
      </c>
      <c r="G2035" s="35" t="s">
        <v>244</v>
      </c>
      <c r="H2035" s="7">
        <f t="shared" si="84"/>
        <v>-13800</v>
      </c>
      <c r="I2035" s="30">
        <f t="shared" si="85"/>
        <v>1.0638297872340425</v>
      </c>
      <c r="K2035" t="s">
        <v>935</v>
      </c>
      <c r="M2035" s="2">
        <v>470</v>
      </c>
    </row>
    <row r="2036" spans="2:13" ht="12.75">
      <c r="B2036" s="255">
        <v>2000</v>
      </c>
      <c r="C2036" s="1" t="s">
        <v>377</v>
      </c>
      <c r="D2036" s="20" t="s">
        <v>26</v>
      </c>
      <c r="E2036" s="1" t="s">
        <v>378</v>
      </c>
      <c r="F2036" s="94" t="s">
        <v>1053</v>
      </c>
      <c r="G2036" s="35" t="s">
        <v>244</v>
      </c>
      <c r="H2036" s="7">
        <f t="shared" si="84"/>
        <v>-15800</v>
      </c>
      <c r="I2036" s="30">
        <f t="shared" si="85"/>
        <v>4.25531914893617</v>
      </c>
      <c r="K2036" t="s">
        <v>935</v>
      </c>
      <c r="M2036" s="2">
        <v>470</v>
      </c>
    </row>
    <row r="2037" spans="2:13" ht="12.75">
      <c r="B2037" s="255">
        <v>500</v>
      </c>
      <c r="C2037" s="1" t="s">
        <v>377</v>
      </c>
      <c r="D2037" s="20" t="s">
        <v>26</v>
      </c>
      <c r="E2037" s="1" t="s">
        <v>378</v>
      </c>
      <c r="F2037" s="94" t="s">
        <v>1054</v>
      </c>
      <c r="G2037" s="35" t="s">
        <v>244</v>
      </c>
      <c r="H2037" s="7">
        <f t="shared" si="84"/>
        <v>-16300</v>
      </c>
      <c r="I2037" s="30">
        <f t="shared" si="85"/>
        <v>1.0638297872340425</v>
      </c>
      <c r="K2037" t="s">
        <v>935</v>
      </c>
      <c r="M2037" s="2">
        <v>470</v>
      </c>
    </row>
    <row r="2038" spans="2:13" ht="12.75">
      <c r="B2038" s="255">
        <v>1200</v>
      </c>
      <c r="C2038" s="1" t="s">
        <v>377</v>
      </c>
      <c r="D2038" s="20" t="s">
        <v>26</v>
      </c>
      <c r="E2038" s="1" t="s">
        <v>378</v>
      </c>
      <c r="F2038" s="94" t="s">
        <v>1055</v>
      </c>
      <c r="G2038" s="35" t="s">
        <v>244</v>
      </c>
      <c r="H2038" s="7">
        <f t="shared" si="84"/>
        <v>-17500</v>
      </c>
      <c r="I2038" s="30">
        <f t="shared" si="85"/>
        <v>2.5531914893617023</v>
      </c>
      <c r="K2038" t="s">
        <v>935</v>
      </c>
      <c r="M2038" s="2">
        <v>470</v>
      </c>
    </row>
    <row r="2039" spans="2:13" ht="12.75">
      <c r="B2039" s="255">
        <v>2500</v>
      </c>
      <c r="C2039" s="1" t="s">
        <v>377</v>
      </c>
      <c r="D2039" s="20" t="s">
        <v>26</v>
      </c>
      <c r="E2039" s="1" t="s">
        <v>378</v>
      </c>
      <c r="F2039" s="94" t="s">
        <v>1056</v>
      </c>
      <c r="G2039" s="35" t="s">
        <v>253</v>
      </c>
      <c r="H2039" s="7">
        <f t="shared" si="84"/>
        <v>-20000</v>
      </c>
      <c r="I2039" s="30">
        <f t="shared" si="85"/>
        <v>5.319148936170213</v>
      </c>
      <c r="K2039" t="s">
        <v>935</v>
      </c>
      <c r="M2039" s="2">
        <v>470</v>
      </c>
    </row>
    <row r="2040" spans="2:13" ht="12.75">
      <c r="B2040" s="255">
        <v>1200</v>
      </c>
      <c r="C2040" s="1" t="s">
        <v>377</v>
      </c>
      <c r="D2040" s="20" t="s">
        <v>26</v>
      </c>
      <c r="E2040" s="1" t="s">
        <v>378</v>
      </c>
      <c r="F2040" s="94" t="s">
        <v>1057</v>
      </c>
      <c r="G2040" s="35" t="s">
        <v>253</v>
      </c>
      <c r="H2040" s="7">
        <f t="shared" si="84"/>
        <v>-21200</v>
      </c>
      <c r="I2040" s="30">
        <f t="shared" si="85"/>
        <v>2.5531914893617023</v>
      </c>
      <c r="K2040" t="s">
        <v>935</v>
      </c>
      <c r="M2040" s="2">
        <v>470</v>
      </c>
    </row>
    <row r="2041" spans="2:13" ht="12.75">
      <c r="B2041" s="255">
        <v>1600</v>
      </c>
      <c r="C2041" s="1" t="s">
        <v>377</v>
      </c>
      <c r="D2041" s="20" t="s">
        <v>26</v>
      </c>
      <c r="E2041" s="1" t="s">
        <v>378</v>
      </c>
      <c r="F2041" s="94" t="s">
        <v>1058</v>
      </c>
      <c r="G2041" s="35" t="s">
        <v>164</v>
      </c>
      <c r="H2041" s="7">
        <f t="shared" si="84"/>
        <v>-22800</v>
      </c>
      <c r="I2041" s="30">
        <f t="shared" si="85"/>
        <v>3.404255319148936</v>
      </c>
      <c r="K2041" t="s">
        <v>935</v>
      </c>
      <c r="M2041" s="2">
        <v>470</v>
      </c>
    </row>
    <row r="2042" spans="2:13" ht="12.75">
      <c r="B2042" s="255">
        <v>500</v>
      </c>
      <c r="C2042" s="1" t="s">
        <v>377</v>
      </c>
      <c r="D2042" s="20" t="s">
        <v>26</v>
      </c>
      <c r="E2042" s="1" t="s">
        <v>378</v>
      </c>
      <c r="F2042" s="94" t="s">
        <v>1059</v>
      </c>
      <c r="G2042" s="35" t="s">
        <v>164</v>
      </c>
      <c r="H2042" s="7">
        <f t="shared" si="84"/>
        <v>-23300</v>
      </c>
      <c r="I2042" s="30">
        <f t="shared" si="85"/>
        <v>1.0638297872340425</v>
      </c>
      <c r="K2042" t="s">
        <v>935</v>
      </c>
      <c r="M2042" s="2">
        <v>470</v>
      </c>
    </row>
    <row r="2043" spans="2:13" ht="12.75">
      <c r="B2043" s="255">
        <v>800</v>
      </c>
      <c r="C2043" s="1" t="s">
        <v>377</v>
      </c>
      <c r="D2043" s="20" t="s">
        <v>26</v>
      </c>
      <c r="E2043" s="1" t="s">
        <v>378</v>
      </c>
      <c r="F2043" s="94" t="s">
        <v>1060</v>
      </c>
      <c r="G2043" s="35" t="s">
        <v>166</v>
      </c>
      <c r="H2043" s="7">
        <f t="shared" si="84"/>
        <v>-24100</v>
      </c>
      <c r="I2043" s="30">
        <f t="shared" si="85"/>
        <v>1.702127659574468</v>
      </c>
      <c r="K2043" t="s">
        <v>935</v>
      </c>
      <c r="M2043" s="2">
        <v>470</v>
      </c>
    </row>
    <row r="2044" spans="2:13" ht="12.75">
      <c r="B2044" s="255">
        <v>800</v>
      </c>
      <c r="C2044" s="1" t="s">
        <v>377</v>
      </c>
      <c r="D2044" s="20" t="s">
        <v>26</v>
      </c>
      <c r="E2044" s="1" t="s">
        <v>378</v>
      </c>
      <c r="F2044" s="94" t="s">
        <v>1061</v>
      </c>
      <c r="G2044" s="35" t="s">
        <v>166</v>
      </c>
      <c r="H2044" s="7">
        <f t="shared" si="84"/>
        <v>-24900</v>
      </c>
      <c r="I2044" s="30">
        <f t="shared" si="85"/>
        <v>1.702127659574468</v>
      </c>
      <c r="K2044" t="s">
        <v>935</v>
      </c>
      <c r="M2044" s="2">
        <v>470</v>
      </c>
    </row>
    <row r="2045" spans="2:13" ht="12.75">
      <c r="B2045" s="255">
        <v>2500</v>
      </c>
      <c r="C2045" s="1" t="s">
        <v>377</v>
      </c>
      <c r="D2045" s="20" t="s">
        <v>26</v>
      </c>
      <c r="E2045" s="1" t="s">
        <v>378</v>
      </c>
      <c r="F2045" s="94" t="s">
        <v>1062</v>
      </c>
      <c r="G2045" s="35" t="s">
        <v>166</v>
      </c>
      <c r="H2045" s="7">
        <f t="shared" si="84"/>
        <v>-27400</v>
      </c>
      <c r="I2045" s="30">
        <f t="shared" si="85"/>
        <v>5.319148936170213</v>
      </c>
      <c r="K2045" t="s">
        <v>935</v>
      </c>
      <c r="M2045" s="2">
        <v>470</v>
      </c>
    </row>
    <row r="2046" spans="2:13" ht="12.75">
      <c r="B2046" s="255">
        <v>800</v>
      </c>
      <c r="C2046" s="1" t="s">
        <v>377</v>
      </c>
      <c r="D2046" s="20" t="s">
        <v>26</v>
      </c>
      <c r="E2046" s="1" t="s">
        <v>378</v>
      </c>
      <c r="F2046" s="94" t="s">
        <v>1063</v>
      </c>
      <c r="G2046" s="35" t="s">
        <v>168</v>
      </c>
      <c r="H2046" s="7">
        <f t="shared" si="84"/>
        <v>-28200</v>
      </c>
      <c r="I2046" s="30">
        <f t="shared" si="85"/>
        <v>1.702127659574468</v>
      </c>
      <c r="K2046" t="s">
        <v>935</v>
      </c>
      <c r="M2046" s="2">
        <v>470</v>
      </c>
    </row>
    <row r="2047" spans="2:13" ht="12.75">
      <c r="B2047" s="255">
        <v>500</v>
      </c>
      <c r="C2047" s="1" t="s">
        <v>377</v>
      </c>
      <c r="D2047" s="20" t="s">
        <v>26</v>
      </c>
      <c r="E2047" s="1" t="s">
        <v>378</v>
      </c>
      <c r="F2047" s="94" t="s">
        <v>1064</v>
      </c>
      <c r="G2047" s="35" t="s">
        <v>168</v>
      </c>
      <c r="H2047" s="7">
        <f t="shared" si="84"/>
        <v>-28700</v>
      </c>
      <c r="I2047" s="30">
        <f t="shared" si="85"/>
        <v>1.0638297872340425</v>
      </c>
      <c r="K2047" t="s">
        <v>935</v>
      </c>
      <c r="M2047" s="2">
        <v>470</v>
      </c>
    </row>
    <row r="2048" spans="1:13" s="23" customFormat="1" ht="12.75">
      <c r="A2048" s="20"/>
      <c r="B2048" s="258">
        <v>2000</v>
      </c>
      <c r="C2048" s="20" t="s">
        <v>377</v>
      </c>
      <c r="D2048" s="20" t="s">
        <v>26</v>
      </c>
      <c r="E2048" s="20" t="s">
        <v>378</v>
      </c>
      <c r="F2048" s="93" t="s">
        <v>379</v>
      </c>
      <c r="G2048" s="39" t="s">
        <v>168</v>
      </c>
      <c r="H2048" s="7">
        <f t="shared" si="84"/>
        <v>-30700</v>
      </c>
      <c r="I2048" s="92">
        <f>+B2048/M2048</f>
        <v>4.25531914893617</v>
      </c>
      <c r="K2048" s="23" t="s">
        <v>129</v>
      </c>
      <c r="L2048" s="23">
        <v>16</v>
      </c>
      <c r="M2048" s="49">
        <v>470</v>
      </c>
    </row>
    <row r="2049" spans="2:13" ht="12.75">
      <c r="B2049" s="255">
        <v>1200</v>
      </c>
      <c r="C2049" s="1" t="s">
        <v>377</v>
      </c>
      <c r="D2049" s="20" t="s">
        <v>26</v>
      </c>
      <c r="E2049" s="1" t="s">
        <v>378</v>
      </c>
      <c r="F2049" s="94" t="s">
        <v>1065</v>
      </c>
      <c r="G2049" s="35" t="s">
        <v>170</v>
      </c>
      <c r="H2049" s="7">
        <f t="shared" si="84"/>
        <v>-31900</v>
      </c>
      <c r="I2049" s="30">
        <f t="shared" si="85"/>
        <v>2.5531914893617023</v>
      </c>
      <c r="K2049" t="s">
        <v>935</v>
      </c>
      <c r="M2049" s="2">
        <v>470</v>
      </c>
    </row>
    <row r="2050" spans="2:13" ht="12.75">
      <c r="B2050" s="255">
        <v>500</v>
      </c>
      <c r="C2050" s="1" t="s">
        <v>377</v>
      </c>
      <c r="D2050" s="20" t="s">
        <v>26</v>
      </c>
      <c r="E2050" s="1" t="s">
        <v>378</v>
      </c>
      <c r="F2050" s="94" t="s">
        <v>1066</v>
      </c>
      <c r="G2050" s="35" t="s">
        <v>170</v>
      </c>
      <c r="H2050" s="7">
        <f t="shared" si="84"/>
        <v>-32400</v>
      </c>
      <c r="I2050" s="30">
        <f t="shared" si="85"/>
        <v>1.0638297872340425</v>
      </c>
      <c r="K2050" t="s">
        <v>935</v>
      </c>
      <c r="M2050" s="2">
        <v>470</v>
      </c>
    </row>
    <row r="2051" spans="2:13" ht="12.75">
      <c r="B2051" s="255">
        <v>500</v>
      </c>
      <c r="C2051" s="1" t="s">
        <v>377</v>
      </c>
      <c r="D2051" s="20" t="s">
        <v>26</v>
      </c>
      <c r="E2051" s="1" t="s">
        <v>378</v>
      </c>
      <c r="F2051" s="94" t="s">
        <v>1067</v>
      </c>
      <c r="G2051" s="35" t="s">
        <v>170</v>
      </c>
      <c r="H2051" s="7">
        <f t="shared" si="84"/>
        <v>-32900</v>
      </c>
      <c r="I2051" s="30">
        <f t="shared" si="85"/>
        <v>1.0638297872340425</v>
      </c>
      <c r="K2051" t="s">
        <v>935</v>
      </c>
      <c r="M2051" s="2">
        <v>470</v>
      </c>
    </row>
    <row r="2052" spans="2:13" ht="12.75">
      <c r="B2052" s="255">
        <v>800</v>
      </c>
      <c r="C2052" s="1" t="s">
        <v>377</v>
      </c>
      <c r="D2052" s="20" t="s">
        <v>26</v>
      </c>
      <c r="E2052" s="1" t="s">
        <v>378</v>
      </c>
      <c r="F2052" s="94" t="s">
        <v>1068</v>
      </c>
      <c r="G2052" s="35" t="s">
        <v>174</v>
      </c>
      <c r="H2052" s="7">
        <f t="shared" si="84"/>
        <v>-33700</v>
      </c>
      <c r="I2052" s="30">
        <f t="shared" si="85"/>
        <v>1.702127659574468</v>
      </c>
      <c r="K2052" t="s">
        <v>935</v>
      </c>
      <c r="M2052" s="2">
        <v>470</v>
      </c>
    </row>
    <row r="2053" spans="2:13" ht="12.75">
      <c r="B2053" s="255">
        <v>800</v>
      </c>
      <c r="C2053" s="1" t="s">
        <v>377</v>
      </c>
      <c r="D2053" s="20" t="s">
        <v>26</v>
      </c>
      <c r="E2053" s="1" t="s">
        <v>378</v>
      </c>
      <c r="F2053" s="94" t="s">
        <v>1069</v>
      </c>
      <c r="G2053" s="35" t="s">
        <v>174</v>
      </c>
      <c r="H2053" s="7">
        <f t="shared" si="84"/>
        <v>-34500</v>
      </c>
      <c r="I2053" s="30">
        <f t="shared" si="85"/>
        <v>1.702127659574468</v>
      </c>
      <c r="K2053" t="s">
        <v>935</v>
      </c>
      <c r="M2053" s="2">
        <v>470</v>
      </c>
    </row>
    <row r="2054" spans="2:13" ht="12.75">
      <c r="B2054" s="255">
        <v>1000</v>
      </c>
      <c r="C2054" s="1" t="s">
        <v>377</v>
      </c>
      <c r="D2054" s="20" t="s">
        <v>26</v>
      </c>
      <c r="E2054" s="1" t="s">
        <v>378</v>
      </c>
      <c r="F2054" s="127" t="s">
        <v>1070</v>
      </c>
      <c r="G2054" s="35" t="s">
        <v>179</v>
      </c>
      <c r="H2054" s="7">
        <f t="shared" si="84"/>
        <v>-35500</v>
      </c>
      <c r="I2054" s="30">
        <f t="shared" si="85"/>
        <v>2.127659574468085</v>
      </c>
      <c r="K2054" t="s">
        <v>935</v>
      </c>
      <c r="M2054" s="2">
        <v>470</v>
      </c>
    </row>
    <row r="2055" spans="2:13" ht="12.75">
      <c r="B2055" s="255">
        <v>1200</v>
      </c>
      <c r="C2055" s="1" t="s">
        <v>377</v>
      </c>
      <c r="D2055" s="20" t="s">
        <v>26</v>
      </c>
      <c r="E2055" s="1" t="s">
        <v>378</v>
      </c>
      <c r="F2055" s="127" t="s">
        <v>1071</v>
      </c>
      <c r="G2055" s="35" t="s">
        <v>179</v>
      </c>
      <c r="H2055" s="7">
        <f t="shared" si="84"/>
        <v>-36700</v>
      </c>
      <c r="I2055" s="30">
        <f t="shared" si="85"/>
        <v>2.5531914893617023</v>
      </c>
      <c r="K2055" t="s">
        <v>935</v>
      </c>
      <c r="M2055" s="2">
        <v>470</v>
      </c>
    </row>
    <row r="2056" spans="2:13" ht="12.75">
      <c r="B2056" s="255">
        <v>1000</v>
      </c>
      <c r="C2056" s="1" t="s">
        <v>377</v>
      </c>
      <c r="D2056" s="20" t="s">
        <v>26</v>
      </c>
      <c r="E2056" s="1" t="s">
        <v>378</v>
      </c>
      <c r="F2056" s="127" t="s">
        <v>1072</v>
      </c>
      <c r="G2056" s="35" t="s">
        <v>179</v>
      </c>
      <c r="H2056" s="7">
        <f t="shared" si="84"/>
        <v>-37700</v>
      </c>
      <c r="I2056" s="30">
        <f t="shared" si="85"/>
        <v>2.127659574468085</v>
      </c>
      <c r="K2056" t="s">
        <v>935</v>
      </c>
      <c r="M2056" s="2">
        <v>470</v>
      </c>
    </row>
    <row r="2057" spans="2:13" ht="12.75">
      <c r="B2057" s="255">
        <v>1000</v>
      </c>
      <c r="C2057" s="1" t="s">
        <v>377</v>
      </c>
      <c r="D2057" s="20" t="s">
        <v>26</v>
      </c>
      <c r="E2057" s="1" t="s">
        <v>378</v>
      </c>
      <c r="F2057" s="94" t="s">
        <v>1073</v>
      </c>
      <c r="G2057" s="35" t="s">
        <v>422</v>
      </c>
      <c r="H2057" s="7">
        <f t="shared" si="84"/>
        <v>-38700</v>
      </c>
      <c r="I2057" s="30">
        <f t="shared" si="85"/>
        <v>2.127659574468085</v>
      </c>
      <c r="K2057" t="s">
        <v>935</v>
      </c>
      <c r="M2057" s="2">
        <v>470</v>
      </c>
    </row>
    <row r="2058" spans="2:13" ht="12.75">
      <c r="B2058" s="255">
        <v>2000</v>
      </c>
      <c r="C2058" s="1" t="s">
        <v>377</v>
      </c>
      <c r="D2058" s="20" t="s">
        <v>26</v>
      </c>
      <c r="E2058" s="1" t="s">
        <v>378</v>
      </c>
      <c r="F2058" s="94" t="s">
        <v>1074</v>
      </c>
      <c r="G2058" s="35" t="s">
        <v>449</v>
      </c>
      <c r="H2058" s="7">
        <f t="shared" si="84"/>
        <v>-40700</v>
      </c>
      <c r="I2058" s="30">
        <f t="shared" si="85"/>
        <v>4.25531914893617</v>
      </c>
      <c r="K2058" t="s">
        <v>935</v>
      </c>
      <c r="M2058" s="2">
        <v>470</v>
      </c>
    </row>
    <row r="2059" spans="2:13" ht="12.75">
      <c r="B2059" s="255">
        <v>800</v>
      </c>
      <c r="C2059" s="1" t="s">
        <v>377</v>
      </c>
      <c r="D2059" s="20" t="s">
        <v>26</v>
      </c>
      <c r="E2059" s="1" t="s">
        <v>378</v>
      </c>
      <c r="F2059" s="94" t="s">
        <v>1075</v>
      </c>
      <c r="G2059" s="35" t="s">
        <v>449</v>
      </c>
      <c r="H2059" s="7">
        <f t="shared" si="84"/>
        <v>-41500</v>
      </c>
      <c r="I2059" s="30">
        <f t="shared" si="85"/>
        <v>1.702127659574468</v>
      </c>
      <c r="K2059" t="s">
        <v>935</v>
      </c>
      <c r="M2059" s="2">
        <v>470</v>
      </c>
    </row>
    <row r="2060" spans="2:13" ht="12.75">
      <c r="B2060" s="255">
        <v>1000</v>
      </c>
      <c r="C2060" s="1" t="s">
        <v>377</v>
      </c>
      <c r="D2060" s="20" t="s">
        <v>26</v>
      </c>
      <c r="E2060" s="1" t="s">
        <v>378</v>
      </c>
      <c r="F2060" s="94" t="s">
        <v>1076</v>
      </c>
      <c r="G2060" s="35" t="s">
        <v>183</v>
      </c>
      <c r="H2060" s="7">
        <f t="shared" si="84"/>
        <v>-42500</v>
      </c>
      <c r="I2060" s="30">
        <f t="shared" si="85"/>
        <v>2.127659574468085</v>
      </c>
      <c r="K2060" t="s">
        <v>935</v>
      </c>
      <c r="M2060" s="2">
        <v>470</v>
      </c>
    </row>
    <row r="2061" spans="2:13" ht="12.75">
      <c r="B2061" s="255">
        <v>800</v>
      </c>
      <c r="C2061" s="1" t="s">
        <v>377</v>
      </c>
      <c r="D2061" s="20" t="s">
        <v>26</v>
      </c>
      <c r="E2061" s="1" t="s">
        <v>378</v>
      </c>
      <c r="F2061" s="120" t="s">
        <v>1077</v>
      </c>
      <c r="G2061" s="35" t="s">
        <v>183</v>
      </c>
      <c r="H2061" s="7">
        <f t="shared" si="84"/>
        <v>-43300</v>
      </c>
      <c r="I2061" s="30">
        <f t="shared" si="85"/>
        <v>1.702127659574468</v>
      </c>
      <c r="K2061" t="s">
        <v>935</v>
      </c>
      <c r="M2061" s="2">
        <v>470</v>
      </c>
    </row>
    <row r="2062" spans="2:13" ht="12.75">
      <c r="B2062" s="255">
        <v>2000</v>
      </c>
      <c r="C2062" s="1" t="s">
        <v>377</v>
      </c>
      <c r="D2062" s="20" t="s">
        <v>26</v>
      </c>
      <c r="E2062" s="1" t="s">
        <v>378</v>
      </c>
      <c r="F2062" s="94" t="s">
        <v>1078</v>
      </c>
      <c r="G2062" s="35" t="s">
        <v>185</v>
      </c>
      <c r="H2062" s="7">
        <f t="shared" si="84"/>
        <v>-45300</v>
      </c>
      <c r="I2062" s="30">
        <f t="shared" si="85"/>
        <v>4.25531914893617</v>
      </c>
      <c r="K2062" t="s">
        <v>935</v>
      </c>
      <c r="M2062" s="2">
        <v>470</v>
      </c>
    </row>
    <row r="2063" spans="1:13" s="89" customFormat="1" ht="12.75">
      <c r="A2063" s="19"/>
      <c r="B2063" s="257">
        <f>SUM(B2026:B2062)</f>
        <v>45300</v>
      </c>
      <c r="C2063" s="19" t="s">
        <v>377</v>
      </c>
      <c r="D2063" s="19"/>
      <c r="E2063" s="19"/>
      <c r="F2063" s="121"/>
      <c r="G2063" s="26"/>
      <c r="H2063" s="87">
        <v>0</v>
      </c>
      <c r="I2063" s="88">
        <f t="shared" si="85"/>
        <v>96.38297872340425</v>
      </c>
      <c r="M2063" s="2">
        <v>470</v>
      </c>
    </row>
    <row r="2064" spans="6:13" ht="12.75">
      <c r="F2064" s="94"/>
      <c r="H2064" s="7">
        <f t="shared" si="84"/>
        <v>0</v>
      </c>
      <c r="I2064" s="30">
        <f t="shared" si="85"/>
        <v>0</v>
      </c>
      <c r="M2064" s="2">
        <v>470</v>
      </c>
    </row>
    <row r="2065" spans="6:13" ht="12.75">
      <c r="F2065" s="94"/>
      <c r="H2065" s="7">
        <f t="shared" si="84"/>
        <v>0</v>
      </c>
      <c r="I2065" s="30">
        <f t="shared" si="85"/>
        <v>0</v>
      </c>
      <c r="M2065" s="2">
        <v>470</v>
      </c>
    </row>
    <row r="2066" spans="2:13" ht="12.75">
      <c r="B2066" s="265">
        <v>100000</v>
      </c>
      <c r="C2066" s="20" t="s">
        <v>1079</v>
      </c>
      <c r="D2066" s="20" t="s">
        <v>26</v>
      </c>
      <c r="E2066" s="1" t="s">
        <v>26</v>
      </c>
      <c r="F2066" s="94" t="s">
        <v>1080</v>
      </c>
      <c r="G2066" s="35" t="s">
        <v>244</v>
      </c>
      <c r="H2066" s="7">
        <f t="shared" si="84"/>
        <v>-100000</v>
      </c>
      <c r="I2066" s="30">
        <f t="shared" si="85"/>
        <v>212.7659574468085</v>
      </c>
      <c r="K2066" t="s">
        <v>935</v>
      </c>
      <c r="M2066" s="2">
        <v>470</v>
      </c>
    </row>
    <row r="2067" spans="1:13" s="89" customFormat="1" ht="12.75">
      <c r="A2067" s="19"/>
      <c r="B2067" s="266">
        <f>SUM(B2066)</f>
        <v>100000</v>
      </c>
      <c r="C2067" s="19" t="s">
        <v>1081</v>
      </c>
      <c r="D2067" s="19"/>
      <c r="E2067" s="19"/>
      <c r="F2067" s="121"/>
      <c r="G2067" s="26"/>
      <c r="H2067" s="87">
        <v>0</v>
      </c>
      <c r="I2067" s="88">
        <f t="shared" si="85"/>
        <v>212.7659574468085</v>
      </c>
      <c r="M2067" s="2">
        <v>470</v>
      </c>
    </row>
    <row r="2068" spans="2:13" ht="12.75">
      <c r="B2068" s="265"/>
      <c r="F2068" s="94"/>
      <c r="H2068" s="7">
        <f t="shared" si="84"/>
        <v>0</v>
      </c>
      <c r="I2068" s="30">
        <f t="shared" si="85"/>
        <v>0</v>
      </c>
      <c r="J2068" s="23"/>
      <c r="M2068" s="2">
        <v>470</v>
      </c>
    </row>
    <row r="2069" spans="2:13" ht="12.75">
      <c r="B2069" s="265"/>
      <c r="F2069" s="94"/>
      <c r="H2069" s="7">
        <f t="shared" si="84"/>
        <v>0</v>
      </c>
      <c r="I2069" s="30">
        <f t="shared" si="85"/>
        <v>0</v>
      </c>
      <c r="M2069" s="2">
        <v>470</v>
      </c>
    </row>
    <row r="2070" spans="2:13" ht="12.75">
      <c r="B2070" s="265">
        <v>41738</v>
      </c>
      <c r="C2070" s="20" t="s">
        <v>1082</v>
      </c>
      <c r="D2070" s="20" t="s">
        <v>755</v>
      </c>
      <c r="E2070" s="1" t="s">
        <v>1083</v>
      </c>
      <c r="F2070" s="120" t="s">
        <v>1084</v>
      </c>
      <c r="G2070" s="35" t="s">
        <v>447</v>
      </c>
      <c r="H2070" s="7">
        <f t="shared" si="84"/>
        <v>-41738</v>
      </c>
      <c r="I2070" s="30">
        <f t="shared" si="85"/>
        <v>88.80425531914894</v>
      </c>
      <c r="K2070" t="s">
        <v>960</v>
      </c>
      <c r="M2070" s="2">
        <v>470</v>
      </c>
    </row>
    <row r="2071" spans="2:13" ht="12.75">
      <c r="B2071" s="265">
        <v>53663</v>
      </c>
      <c r="C2071" s="1" t="s">
        <v>1085</v>
      </c>
      <c r="D2071" s="20" t="s">
        <v>755</v>
      </c>
      <c r="E2071" s="1" t="s">
        <v>1083</v>
      </c>
      <c r="F2071" s="120" t="s">
        <v>1086</v>
      </c>
      <c r="G2071" s="35" t="s">
        <v>447</v>
      </c>
      <c r="H2071" s="7">
        <f t="shared" si="84"/>
        <v>-95401</v>
      </c>
      <c r="I2071" s="30">
        <f t="shared" si="85"/>
        <v>114.17659574468085</v>
      </c>
      <c r="K2071" t="s">
        <v>960</v>
      </c>
      <c r="M2071" s="2">
        <v>470</v>
      </c>
    </row>
    <row r="2072" spans="2:13" ht="12.75">
      <c r="B2072" s="265">
        <v>53663</v>
      </c>
      <c r="C2072" s="1" t="s">
        <v>1087</v>
      </c>
      <c r="D2072" s="20" t="s">
        <v>755</v>
      </c>
      <c r="E2072" s="1" t="s">
        <v>1083</v>
      </c>
      <c r="F2072" s="120" t="s">
        <v>1088</v>
      </c>
      <c r="G2072" s="35" t="s">
        <v>447</v>
      </c>
      <c r="H2072" s="7">
        <f t="shared" si="84"/>
        <v>-149064</v>
      </c>
      <c r="I2072" s="30">
        <f t="shared" si="85"/>
        <v>114.17659574468085</v>
      </c>
      <c r="K2072" t="s">
        <v>960</v>
      </c>
      <c r="M2072" s="2">
        <v>470</v>
      </c>
    </row>
    <row r="2073" spans="2:13" ht="12.75">
      <c r="B2073" s="265">
        <v>53663</v>
      </c>
      <c r="C2073" s="1" t="s">
        <v>1089</v>
      </c>
      <c r="D2073" s="20" t="s">
        <v>755</v>
      </c>
      <c r="E2073" s="1" t="s">
        <v>1083</v>
      </c>
      <c r="F2073" s="120" t="s">
        <v>1090</v>
      </c>
      <c r="G2073" s="35" t="s">
        <v>447</v>
      </c>
      <c r="H2073" s="7">
        <f t="shared" si="84"/>
        <v>-202727</v>
      </c>
      <c r="I2073" s="30">
        <f t="shared" si="85"/>
        <v>114.17659574468085</v>
      </c>
      <c r="K2073" t="s">
        <v>960</v>
      </c>
      <c r="M2073" s="2">
        <v>470</v>
      </c>
    </row>
    <row r="2074" spans="2:13" ht="12.75">
      <c r="B2074" s="265">
        <v>53663</v>
      </c>
      <c r="C2074" s="1" t="s">
        <v>1091</v>
      </c>
      <c r="D2074" s="20" t="s">
        <v>755</v>
      </c>
      <c r="E2074" s="1" t="s">
        <v>1083</v>
      </c>
      <c r="F2074" s="120" t="s">
        <v>1092</v>
      </c>
      <c r="G2074" s="35" t="s">
        <v>447</v>
      </c>
      <c r="H2074" s="7">
        <f t="shared" si="84"/>
        <v>-256390</v>
      </c>
      <c r="I2074" s="30">
        <f t="shared" si="85"/>
        <v>114.17659574468085</v>
      </c>
      <c r="K2074" t="s">
        <v>960</v>
      </c>
      <c r="M2074" s="2">
        <v>470</v>
      </c>
    </row>
    <row r="2075" spans="1:13" s="89" customFormat="1" ht="12.75">
      <c r="A2075" s="19"/>
      <c r="B2075" s="266">
        <f>SUM(B2070:B2074)</f>
        <v>256390</v>
      </c>
      <c r="C2075" s="19"/>
      <c r="D2075" s="19"/>
      <c r="E2075" s="19" t="s">
        <v>1083</v>
      </c>
      <c r="F2075" s="121"/>
      <c r="G2075" s="26"/>
      <c r="H2075" s="87">
        <v>0</v>
      </c>
      <c r="I2075" s="88">
        <f t="shared" si="85"/>
        <v>545.5106382978723</v>
      </c>
      <c r="M2075" s="2">
        <v>470</v>
      </c>
    </row>
    <row r="2076" spans="2:13" ht="12.75">
      <c r="B2076" s="265"/>
      <c r="F2076" s="94"/>
      <c r="H2076" s="7">
        <f t="shared" si="84"/>
        <v>0</v>
      </c>
      <c r="I2076" s="30">
        <f t="shared" si="85"/>
        <v>0</v>
      </c>
      <c r="M2076" s="2">
        <v>470</v>
      </c>
    </row>
    <row r="2077" spans="2:13" ht="12.75">
      <c r="B2077" s="265"/>
      <c r="F2077" s="94"/>
      <c r="H2077" s="7">
        <f t="shared" si="84"/>
        <v>0</v>
      </c>
      <c r="I2077" s="30">
        <f t="shared" si="85"/>
        <v>0</v>
      </c>
      <c r="M2077" s="2">
        <v>470</v>
      </c>
    </row>
    <row r="2078" spans="2:13" ht="12.75">
      <c r="B2078" s="265">
        <v>191915</v>
      </c>
      <c r="C2078" s="1" t="s">
        <v>1093</v>
      </c>
      <c r="D2078" s="20" t="s">
        <v>755</v>
      </c>
      <c r="E2078" s="1" t="s">
        <v>524</v>
      </c>
      <c r="F2078" s="94" t="s">
        <v>1094</v>
      </c>
      <c r="G2078" s="35" t="s">
        <v>736</v>
      </c>
      <c r="H2078" s="7">
        <f t="shared" si="84"/>
        <v>-191915</v>
      </c>
      <c r="I2078" s="30">
        <f t="shared" si="85"/>
        <v>408.32978723404256</v>
      </c>
      <c r="K2078" t="s">
        <v>960</v>
      </c>
      <c r="M2078" s="2">
        <v>470</v>
      </c>
    </row>
    <row r="2079" spans="1:13" s="89" customFormat="1" ht="12.75">
      <c r="A2079" s="19"/>
      <c r="B2079" s="266">
        <f>SUM(B2078)</f>
        <v>191915</v>
      </c>
      <c r="C2079" s="19"/>
      <c r="D2079" s="19"/>
      <c r="E2079" s="19" t="s">
        <v>1095</v>
      </c>
      <c r="F2079" s="121"/>
      <c r="G2079" s="26"/>
      <c r="H2079" s="87"/>
      <c r="I2079" s="88">
        <f t="shared" si="85"/>
        <v>408.32978723404256</v>
      </c>
      <c r="M2079" s="2">
        <v>470</v>
      </c>
    </row>
    <row r="2080" spans="2:13" ht="12.75">
      <c r="B2080" s="265"/>
      <c r="D2080" s="20"/>
      <c r="F2080" s="94"/>
      <c r="I2080" s="30">
        <f t="shared" si="85"/>
        <v>0</v>
      </c>
      <c r="M2080" s="2">
        <v>470</v>
      </c>
    </row>
    <row r="2081" spans="2:13" ht="12.75">
      <c r="B2081" s="265"/>
      <c r="D2081" s="20"/>
      <c r="F2081" s="94"/>
      <c r="I2081" s="30">
        <f t="shared" si="85"/>
        <v>0</v>
      </c>
      <c r="M2081" s="2">
        <v>470</v>
      </c>
    </row>
    <row r="2082" spans="1:13" ht="12.75">
      <c r="A2082" s="20"/>
      <c r="B2082" s="267">
        <v>596</v>
      </c>
      <c r="C2082" s="20" t="s">
        <v>1096</v>
      </c>
      <c r="D2082" s="20" t="s">
        <v>755</v>
      </c>
      <c r="E2082" s="20" t="s">
        <v>1097</v>
      </c>
      <c r="F2082" s="116" t="s">
        <v>523</v>
      </c>
      <c r="G2082" s="40" t="s">
        <v>937</v>
      </c>
      <c r="H2082" s="7">
        <f>H2077-B2082</f>
        <v>-596</v>
      </c>
      <c r="I2082" s="30">
        <f t="shared" si="85"/>
        <v>1.2680851063829788</v>
      </c>
      <c r="J2082" s="23"/>
      <c r="K2082" s="23"/>
      <c r="L2082" s="23"/>
      <c r="M2082" s="2">
        <v>470</v>
      </c>
    </row>
    <row r="2083" spans="1:13" s="23" customFormat="1" ht="12.75">
      <c r="A2083" s="20"/>
      <c r="B2083" s="267">
        <v>7752</v>
      </c>
      <c r="C2083" s="20" t="s">
        <v>1096</v>
      </c>
      <c r="D2083" s="20" t="s">
        <v>755</v>
      </c>
      <c r="E2083" s="20" t="s">
        <v>1098</v>
      </c>
      <c r="F2083" s="116" t="s">
        <v>523</v>
      </c>
      <c r="G2083" s="40" t="s">
        <v>937</v>
      </c>
      <c r="H2083" s="7">
        <f t="shared" si="84"/>
        <v>-8348</v>
      </c>
      <c r="I2083" s="30">
        <f t="shared" si="85"/>
        <v>16.493617021276595</v>
      </c>
      <c r="M2083" s="2">
        <v>470</v>
      </c>
    </row>
    <row r="2084" spans="1:13" ht="12.75">
      <c r="A2084" s="19"/>
      <c r="B2084" s="268">
        <f>SUM(B2082:B2083)</f>
        <v>8348</v>
      </c>
      <c r="C2084" s="19" t="s">
        <v>1096</v>
      </c>
      <c r="D2084" s="19"/>
      <c r="E2084" s="19"/>
      <c r="F2084" s="117"/>
      <c r="G2084" s="26"/>
      <c r="H2084" s="87">
        <v>0</v>
      </c>
      <c r="I2084" s="88">
        <f t="shared" si="85"/>
        <v>17.761702127659575</v>
      </c>
      <c r="J2084" s="89"/>
      <c r="K2084" s="89"/>
      <c r="L2084" s="89"/>
      <c r="M2084" s="2">
        <v>470</v>
      </c>
    </row>
    <row r="2085" spans="2:13" ht="12.75">
      <c r="B2085" s="265"/>
      <c r="F2085" s="94"/>
      <c r="H2085" s="7">
        <f t="shared" si="84"/>
        <v>0</v>
      </c>
      <c r="I2085" s="30">
        <f t="shared" si="85"/>
        <v>0</v>
      </c>
      <c r="M2085" s="2">
        <v>470</v>
      </c>
    </row>
    <row r="2086" spans="2:13" ht="12.75">
      <c r="B2086" s="265"/>
      <c r="F2086" s="94"/>
      <c r="H2086" s="7">
        <f t="shared" si="84"/>
        <v>0</v>
      </c>
      <c r="I2086" s="30">
        <f t="shared" si="85"/>
        <v>0</v>
      </c>
      <c r="M2086" s="2">
        <v>470</v>
      </c>
    </row>
    <row r="2087" spans="2:14" ht="12.75">
      <c r="B2087" s="265">
        <v>200000</v>
      </c>
      <c r="C2087" s="1" t="s">
        <v>1099</v>
      </c>
      <c r="D2087" s="20" t="s">
        <v>755</v>
      </c>
      <c r="E2087" s="1" t="s">
        <v>1100</v>
      </c>
      <c r="F2087" s="120" t="s">
        <v>1101</v>
      </c>
      <c r="G2087" s="35" t="s">
        <v>36</v>
      </c>
      <c r="H2087" s="7">
        <f t="shared" si="84"/>
        <v>-200000</v>
      </c>
      <c r="I2087" s="30">
        <f t="shared" si="85"/>
        <v>425.531914893617</v>
      </c>
      <c r="J2087" s="46"/>
      <c r="K2087" t="s">
        <v>960</v>
      </c>
      <c r="L2087" s="46"/>
      <c r="M2087" s="2">
        <v>470</v>
      </c>
      <c r="N2087" s="48"/>
    </row>
    <row r="2088" spans="2:14" ht="12.75">
      <c r="B2088" s="265">
        <v>7174</v>
      </c>
      <c r="C2088" s="1" t="s">
        <v>1102</v>
      </c>
      <c r="D2088" s="20" t="s">
        <v>755</v>
      </c>
      <c r="E2088" s="1" t="s">
        <v>1100</v>
      </c>
      <c r="F2088" s="120" t="s">
        <v>1103</v>
      </c>
      <c r="G2088" s="35" t="s">
        <v>253</v>
      </c>
      <c r="H2088" s="7">
        <f>H2087-B2088</f>
        <v>-207174</v>
      </c>
      <c r="I2088" s="30">
        <f t="shared" si="85"/>
        <v>15.263829787234043</v>
      </c>
      <c r="J2088" s="46"/>
      <c r="K2088" t="s">
        <v>960</v>
      </c>
      <c r="L2088" s="46"/>
      <c r="M2088" s="2">
        <v>470</v>
      </c>
      <c r="N2088" s="48"/>
    </row>
    <row r="2089" spans="2:14" ht="12.75">
      <c r="B2089" s="265">
        <v>26110</v>
      </c>
      <c r="C2089" s="1" t="s">
        <v>1104</v>
      </c>
      <c r="D2089" s="20" t="s">
        <v>755</v>
      </c>
      <c r="E2089" s="1" t="s">
        <v>1100</v>
      </c>
      <c r="F2089" s="120" t="s">
        <v>1105</v>
      </c>
      <c r="G2089" s="35" t="s">
        <v>253</v>
      </c>
      <c r="H2089" s="7">
        <f>H2088-B2089</f>
        <v>-233284</v>
      </c>
      <c r="I2089" s="30">
        <f t="shared" si="85"/>
        <v>55.5531914893617</v>
      </c>
      <c r="J2089" s="46"/>
      <c r="K2089" t="s">
        <v>960</v>
      </c>
      <c r="L2089" s="46"/>
      <c r="M2089" s="2">
        <v>470</v>
      </c>
      <c r="N2089" s="48"/>
    </row>
    <row r="2090" spans="1:13" s="89" customFormat="1" ht="12.75">
      <c r="A2090" s="19"/>
      <c r="B2090" s="266">
        <f>SUM(B2087:B2089)</f>
        <v>233284</v>
      </c>
      <c r="C2090" s="19"/>
      <c r="D2090" s="19"/>
      <c r="E2090" s="19" t="s">
        <v>1106</v>
      </c>
      <c r="F2090" s="121"/>
      <c r="G2090" s="26"/>
      <c r="H2090" s="87">
        <v>0</v>
      </c>
      <c r="I2090" s="88">
        <f t="shared" si="85"/>
        <v>496.34893617021277</v>
      </c>
      <c r="M2090" s="2">
        <v>470</v>
      </c>
    </row>
    <row r="2091" spans="6:13" ht="12.75">
      <c r="F2091" s="94"/>
      <c r="H2091" s="7">
        <f>H2090-B2091</f>
        <v>0</v>
      </c>
      <c r="I2091" s="30">
        <f aca="true" t="shared" si="86" ref="I2091:I2100">+B2091/M2091</f>
        <v>0</v>
      </c>
      <c r="M2091" s="2">
        <v>470</v>
      </c>
    </row>
    <row r="2092" spans="6:13" ht="12.75">
      <c r="F2092" s="94"/>
      <c r="H2092" s="7">
        <f>H2091-B2092</f>
        <v>0</v>
      </c>
      <c r="I2092" s="30">
        <f t="shared" si="86"/>
        <v>0</v>
      </c>
      <c r="M2092" s="2">
        <v>470</v>
      </c>
    </row>
    <row r="2093" spans="1:13" ht="12.75">
      <c r="A2093" s="20"/>
      <c r="B2093" s="253">
        <v>200000</v>
      </c>
      <c r="C2093" s="1" t="s">
        <v>960</v>
      </c>
      <c r="D2093" s="1" t="s">
        <v>26</v>
      </c>
      <c r="F2093" s="115" t="s">
        <v>523</v>
      </c>
      <c r="G2093" s="40" t="s">
        <v>253</v>
      </c>
      <c r="H2093" s="143">
        <f>H2092-B2093</f>
        <v>-200000</v>
      </c>
      <c r="I2093" s="30">
        <f t="shared" si="86"/>
        <v>425.531914893617</v>
      </c>
      <c r="M2093" s="2">
        <v>470</v>
      </c>
    </row>
    <row r="2094" spans="1:13" ht="12.75">
      <c r="A2094" s="20"/>
      <c r="B2094" s="253">
        <v>25900</v>
      </c>
      <c r="C2094" s="1" t="s">
        <v>960</v>
      </c>
      <c r="D2094" s="1" t="s">
        <v>26</v>
      </c>
      <c r="E2094" s="1" t="s">
        <v>524</v>
      </c>
      <c r="F2094" s="115"/>
      <c r="G2094" s="40" t="s">
        <v>253</v>
      </c>
      <c r="H2094" s="143">
        <f>H2093-B2094</f>
        <v>-225900</v>
      </c>
      <c r="I2094" s="30">
        <f t="shared" si="86"/>
        <v>55.1063829787234</v>
      </c>
      <c r="M2094" s="2">
        <v>470</v>
      </c>
    </row>
    <row r="2095" spans="1:13" ht="12.75">
      <c r="A2095" s="20"/>
      <c r="B2095" s="253">
        <v>130000</v>
      </c>
      <c r="C2095" s="1" t="s">
        <v>983</v>
      </c>
      <c r="D2095" s="1" t="s">
        <v>26</v>
      </c>
      <c r="F2095" s="115" t="s">
        <v>523</v>
      </c>
      <c r="G2095" s="40" t="s">
        <v>253</v>
      </c>
      <c r="H2095" s="143">
        <f>H2093-B2095</f>
        <v>-330000</v>
      </c>
      <c r="I2095" s="30">
        <f t="shared" si="86"/>
        <v>276.59574468085106</v>
      </c>
      <c r="M2095" s="2">
        <v>470</v>
      </c>
    </row>
    <row r="2096" spans="1:13" ht="12.75">
      <c r="A2096" s="19"/>
      <c r="B2096" s="254">
        <f>SUM(B2093:B2095)</f>
        <v>355900</v>
      </c>
      <c r="C2096" s="19" t="s">
        <v>525</v>
      </c>
      <c r="D2096" s="19"/>
      <c r="E2096" s="19"/>
      <c r="F2096" s="117"/>
      <c r="G2096" s="26"/>
      <c r="H2096" s="155">
        <v>0</v>
      </c>
      <c r="I2096" s="88">
        <f t="shared" si="86"/>
        <v>757.2340425531914</v>
      </c>
      <c r="J2096" s="89"/>
      <c r="K2096" s="89"/>
      <c r="L2096" s="89"/>
      <c r="M2096" s="2">
        <v>470</v>
      </c>
    </row>
    <row r="2097" spans="6:13" ht="12.75">
      <c r="F2097" s="94"/>
      <c r="H2097" s="7">
        <f>H2096-B2097</f>
        <v>0</v>
      </c>
      <c r="I2097" s="30">
        <f t="shared" si="86"/>
        <v>0</v>
      </c>
      <c r="M2097" s="2">
        <v>470</v>
      </c>
    </row>
    <row r="2098" spans="6:13" ht="12.75">
      <c r="F2098" s="94"/>
      <c r="H2098" s="7">
        <f>H2097-B2098</f>
        <v>0</v>
      </c>
      <c r="I2098" s="30">
        <f t="shared" si="86"/>
        <v>0</v>
      </c>
      <c r="M2098" s="2">
        <v>470</v>
      </c>
    </row>
    <row r="2099" spans="6:13" ht="12.75">
      <c r="F2099" s="94"/>
      <c r="H2099" s="7">
        <f>H2098-B2099</f>
        <v>0</v>
      </c>
      <c r="I2099" s="30">
        <f t="shared" si="86"/>
        <v>0</v>
      </c>
      <c r="M2099" s="2">
        <v>470</v>
      </c>
    </row>
    <row r="2100" spans="6:13" ht="12.75">
      <c r="F2100" s="94"/>
      <c r="H2100" s="7">
        <f>H2099-B2100</f>
        <v>0</v>
      </c>
      <c r="I2100" s="30">
        <f t="shared" si="86"/>
        <v>0</v>
      </c>
      <c r="M2100" s="2">
        <v>470</v>
      </c>
    </row>
    <row r="2101" spans="1:13" s="159" customFormat="1" ht="13.5" thickBot="1">
      <c r="A2101" s="72"/>
      <c r="B2101" s="70">
        <f>+B19</f>
        <v>8373967</v>
      </c>
      <c r="C2101" s="80" t="s">
        <v>1107</v>
      </c>
      <c r="D2101" s="72"/>
      <c r="E2101" s="69"/>
      <c r="F2101" s="125"/>
      <c r="G2101" s="74"/>
      <c r="H2101" s="156"/>
      <c r="I2101" s="157"/>
      <c r="J2101" s="158"/>
      <c r="K2101" s="77">
        <v>470</v>
      </c>
      <c r="L2101" s="77"/>
      <c r="M2101" s="2">
        <v>470</v>
      </c>
    </row>
    <row r="2102" spans="1:13" s="159" customFormat="1" ht="12.75">
      <c r="A2102" s="1"/>
      <c r="B2102" s="41"/>
      <c r="C2102" s="20"/>
      <c r="D2102" s="20"/>
      <c r="E2102" s="44"/>
      <c r="F2102" s="115"/>
      <c r="G2102" s="45"/>
      <c r="H2102" s="7"/>
      <c r="I2102" s="30"/>
      <c r="J2102" s="30"/>
      <c r="K2102" s="2">
        <v>470</v>
      </c>
      <c r="L2102"/>
      <c r="M2102" s="2">
        <v>470</v>
      </c>
    </row>
    <row r="2103" spans="1:13" s="159" customFormat="1" ht="12.75">
      <c r="A2103" s="20"/>
      <c r="B2103" s="160" t="s">
        <v>1108</v>
      </c>
      <c r="C2103" s="161" t="s">
        <v>1109</v>
      </c>
      <c r="D2103" s="161"/>
      <c r="E2103" s="161"/>
      <c r="F2103" s="162"/>
      <c r="G2103" s="163"/>
      <c r="H2103" s="164"/>
      <c r="I2103" s="165" t="s">
        <v>16</v>
      </c>
      <c r="J2103" s="166"/>
      <c r="K2103" s="2">
        <v>470</v>
      </c>
      <c r="L2103"/>
      <c r="M2103" s="2">
        <v>470</v>
      </c>
    </row>
    <row r="2104" spans="1:13" s="89" customFormat="1" ht="12.75">
      <c r="A2104" s="167"/>
      <c r="B2104" s="168">
        <f>+B2096+B2063+B2023+B1998+B1944+B1845+B1781+B1715+B1621+B1525+B1514+B1470+B1447+B1315+B1277+B1268+B1135+B1130+B1125</f>
        <v>2920625</v>
      </c>
      <c r="C2104" s="169" t="s">
        <v>1112</v>
      </c>
      <c r="D2104" s="169" t="s">
        <v>1110</v>
      </c>
      <c r="E2104" s="169" t="s">
        <v>1111</v>
      </c>
      <c r="F2104" s="162"/>
      <c r="G2104" s="170"/>
      <c r="H2104" s="164">
        <f>H2103-B2104</f>
        <v>-2920625</v>
      </c>
      <c r="I2104" s="165">
        <f>+B2104/M2104</f>
        <v>6214.095744680851</v>
      </c>
      <c r="J2104" s="166"/>
      <c r="K2104" s="2">
        <v>470</v>
      </c>
      <c r="L2104" s="171"/>
      <c r="M2104" s="2">
        <v>470</v>
      </c>
    </row>
    <row r="2105" spans="1:13" ht="12.75">
      <c r="A2105" s="167"/>
      <c r="B2105" s="172">
        <f>+B2090+B2079+B2075+B2067+B1795+B1549+B1139+B1147+B25+B64+B109+B149+B2084</f>
        <v>2035452</v>
      </c>
      <c r="C2105" s="173" t="s">
        <v>1113</v>
      </c>
      <c r="D2105" s="174" t="s">
        <v>1110</v>
      </c>
      <c r="E2105" s="174" t="s">
        <v>1111</v>
      </c>
      <c r="F2105" s="162"/>
      <c r="G2105" s="170"/>
      <c r="H2105" s="175">
        <f>H2104-B2105</f>
        <v>-4956077</v>
      </c>
      <c r="I2105" s="165">
        <f>+B2105/M2105</f>
        <v>4330.748936170213</v>
      </c>
      <c r="J2105" s="166"/>
      <c r="K2105" s="2">
        <v>470</v>
      </c>
      <c r="L2105" s="171"/>
      <c r="M2105" s="2">
        <v>470</v>
      </c>
    </row>
    <row r="2106" spans="1:13" s="184" customFormat="1" ht="12.75">
      <c r="A2106" s="177"/>
      <c r="B2106" s="178">
        <f>+B1790+B1536+B1152+B195+B244+B291+B333+B382+B396+B461+B502+B542+B589+B623+B671+B718+B730+B754+B794+B828+B871+B904</f>
        <v>2382135</v>
      </c>
      <c r="C2106" s="179" t="s">
        <v>1114</v>
      </c>
      <c r="D2106" s="179" t="s">
        <v>1110</v>
      </c>
      <c r="E2106" s="179" t="s">
        <v>1111</v>
      </c>
      <c r="F2106" s="180"/>
      <c r="G2106" s="181"/>
      <c r="H2106" s="175">
        <f>H2105-B2106</f>
        <v>-7338212</v>
      </c>
      <c r="I2106" s="176">
        <f>+B2106/M2106</f>
        <v>5068.372340425532</v>
      </c>
      <c r="J2106" s="182"/>
      <c r="K2106" s="2">
        <v>470</v>
      </c>
      <c r="L2106" s="183"/>
      <c r="M2106" s="2">
        <v>470</v>
      </c>
    </row>
    <row r="2107" spans="1:13" s="301" customFormat="1" ht="12.75">
      <c r="A2107" s="293"/>
      <c r="B2107" s="294">
        <f>+B1755+B1719+B949+B1010+B1048+B1063+B1099+B1110</f>
        <v>1035755</v>
      </c>
      <c r="C2107" s="295" t="s">
        <v>1156</v>
      </c>
      <c r="D2107" s="295" t="s">
        <v>1110</v>
      </c>
      <c r="E2107" s="295" t="s">
        <v>1111</v>
      </c>
      <c r="F2107" s="296"/>
      <c r="G2107" s="297"/>
      <c r="H2107" s="175">
        <f>H2106-B2107</f>
        <v>-8373967</v>
      </c>
      <c r="I2107" s="176">
        <f>+B2107/M2107</f>
        <v>2203.7340425531916</v>
      </c>
      <c r="J2107" s="298"/>
      <c r="K2107" s="299">
        <v>470</v>
      </c>
      <c r="L2107" s="300"/>
      <c r="M2107" s="299">
        <v>470</v>
      </c>
    </row>
    <row r="2108" spans="1:13" ht="12.75">
      <c r="A2108" s="20"/>
      <c r="B2108" s="65">
        <f>SUM(B2104:B2107)</f>
        <v>8373967</v>
      </c>
      <c r="C2108" s="185" t="s">
        <v>1115</v>
      </c>
      <c r="D2108" s="186"/>
      <c r="E2108" s="186"/>
      <c r="F2108" s="162"/>
      <c r="G2108" s="187"/>
      <c r="H2108" s="175">
        <f>H2106-B2108</f>
        <v>-15712179</v>
      </c>
      <c r="I2108" s="165">
        <f>+B2108/M2108</f>
        <v>17816.951063829787</v>
      </c>
      <c r="J2108" s="188"/>
      <c r="K2108" s="2">
        <v>470</v>
      </c>
      <c r="M2108" s="2">
        <v>470</v>
      </c>
    </row>
    <row r="2109" spans="2:13" ht="12.75">
      <c r="B2109" s="50"/>
      <c r="F2109" s="94"/>
      <c r="I2109" s="30"/>
      <c r="K2109" s="2"/>
      <c r="M2109" s="2"/>
    </row>
    <row r="2110" spans="1:13" s="189" customFormat="1" ht="12.75">
      <c r="A2110" s="1"/>
      <c r="B2110" s="50"/>
      <c r="C2110" s="1"/>
      <c r="D2110" s="1"/>
      <c r="E2110" s="1"/>
      <c r="F2110" s="94"/>
      <c r="G2110" s="35"/>
      <c r="H2110" s="7"/>
      <c r="I2110" s="30"/>
      <c r="J2110"/>
      <c r="K2110"/>
      <c r="L2110"/>
      <c r="M2110" s="2"/>
    </row>
    <row r="2111" spans="1:13" s="189" customFormat="1" ht="12.75">
      <c r="A2111" s="167"/>
      <c r="B2111" s="41"/>
      <c r="C2111" s="167"/>
      <c r="D2111" s="167"/>
      <c r="E2111" s="167"/>
      <c r="F2111" s="116"/>
      <c r="G2111" s="190"/>
      <c r="H2111" s="7"/>
      <c r="I2111" s="191"/>
      <c r="J2111" s="191"/>
      <c r="K2111" s="192"/>
      <c r="L2111" s="193"/>
      <c r="M2111" s="192"/>
    </row>
    <row r="2112" spans="1:13" s="23" customFormat="1" ht="12.75">
      <c r="A2112" s="20"/>
      <c r="B2112" s="194">
        <f>+B2104</f>
        <v>2920625</v>
      </c>
      <c r="C2112" s="195" t="s">
        <v>1126</v>
      </c>
      <c r="D2112" s="195" t="s">
        <v>1127</v>
      </c>
      <c r="E2112" s="196"/>
      <c r="F2112" s="116"/>
      <c r="G2112" s="197"/>
      <c r="H2112" s="7"/>
      <c r="I2112" s="30">
        <f>+B2112/M2112</f>
        <v>6214.095744680851</v>
      </c>
      <c r="J2112" s="92"/>
      <c r="K2112" s="49">
        <v>470</v>
      </c>
      <c r="M2112" s="49">
        <v>470</v>
      </c>
    </row>
    <row r="2113" spans="1:13" s="23" customFormat="1" ht="12.75">
      <c r="A2113" s="19"/>
      <c r="B2113" s="199">
        <f>SUM(B2112:B2112)</f>
        <v>2920625</v>
      </c>
      <c r="C2113" s="200" t="s">
        <v>1126</v>
      </c>
      <c r="D2113" s="200" t="s">
        <v>1129</v>
      </c>
      <c r="E2113" s="201"/>
      <c r="F2113" s="117"/>
      <c r="G2113" s="202"/>
      <c r="H2113" s="203">
        <f>H2112-B2113</f>
        <v>-2920625</v>
      </c>
      <c r="I2113" s="88">
        <f>+B2113/M2113</f>
        <v>6214.095744680851</v>
      </c>
      <c r="J2113" s="204"/>
      <c r="K2113" s="205">
        <v>470</v>
      </c>
      <c r="L2113" s="89"/>
      <c r="M2113" s="205">
        <v>470</v>
      </c>
    </row>
    <row r="2114" spans="1:13" s="23" customFormat="1" ht="12.75">
      <c r="A2114" s="1"/>
      <c r="B2114" s="50"/>
      <c r="C2114" s="1"/>
      <c r="D2114" s="1"/>
      <c r="E2114" s="1"/>
      <c r="F2114" s="94"/>
      <c r="G2114" s="35"/>
      <c r="H2114" s="7"/>
      <c r="I2114" s="30"/>
      <c r="J2114"/>
      <c r="K2114"/>
      <c r="L2114"/>
      <c r="M2114" s="2"/>
    </row>
    <row r="2115" spans="1:13" s="23" customFormat="1" ht="12.75">
      <c r="A2115" s="177"/>
      <c r="B2115" s="50"/>
      <c r="C2115" s="206"/>
      <c r="D2115" s="206"/>
      <c r="E2115" s="177"/>
      <c r="F2115" s="116"/>
      <c r="G2115" s="207"/>
      <c r="H2115" s="208"/>
      <c r="I2115" s="209"/>
      <c r="J2115" s="210"/>
      <c r="K2115" s="211"/>
      <c r="L2115" s="183"/>
      <c r="M2115" s="211"/>
    </row>
    <row r="2116" spans="1:13" s="23" customFormat="1" ht="12.75">
      <c r="A2116" s="20"/>
      <c r="B2116" s="41"/>
      <c r="C2116" s="212"/>
      <c r="D2116" s="212"/>
      <c r="E2116" s="212"/>
      <c r="F2116" s="116"/>
      <c r="G2116" s="213"/>
      <c r="H2116" s="38"/>
      <c r="I2116" s="92"/>
      <c r="J2116" s="92"/>
      <c r="K2116" s="49"/>
      <c r="M2116" s="49"/>
    </row>
    <row r="2117" spans="1:13" s="23" customFormat="1" ht="12.75">
      <c r="A2117" s="167"/>
      <c r="B2117" s="214">
        <v>2363440</v>
      </c>
      <c r="C2117" s="215" t="s">
        <v>1113</v>
      </c>
      <c r="D2117" s="215" t="s">
        <v>1117</v>
      </c>
      <c r="E2117" s="167"/>
      <c r="F2117" s="116"/>
      <c r="G2117" s="190"/>
      <c r="H2117" s="198">
        <f aca="true" t="shared" si="87" ref="H2117:H2122">H2116-B2117</f>
        <v>-2363440</v>
      </c>
      <c r="I2117" s="216">
        <f aca="true" t="shared" si="88" ref="I2117:I2128">+B2117/M2117</f>
        <v>5252.0888888888885</v>
      </c>
      <c r="J2117" s="191"/>
      <c r="K2117" s="49">
        <v>440</v>
      </c>
      <c r="M2117" s="49">
        <v>450</v>
      </c>
    </row>
    <row r="2118" spans="1:13" s="23" customFormat="1" ht="12.75">
      <c r="A2118" s="167"/>
      <c r="B2118" s="214">
        <v>2731850</v>
      </c>
      <c r="C2118" s="215" t="s">
        <v>1113</v>
      </c>
      <c r="D2118" s="215" t="s">
        <v>1118</v>
      </c>
      <c r="E2118" s="167"/>
      <c r="F2118" s="116"/>
      <c r="G2118" s="190"/>
      <c r="H2118" s="198">
        <f t="shared" si="87"/>
        <v>-5095290</v>
      </c>
      <c r="I2118" s="216">
        <f t="shared" si="88"/>
        <v>5463.7</v>
      </c>
      <c r="J2118" s="191"/>
      <c r="K2118" s="49">
        <v>500</v>
      </c>
      <c r="M2118" s="49">
        <v>500</v>
      </c>
    </row>
    <row r="2119" spans="1:13" s="23" customFormat="1" ht="12.75">
      <c r="A2119" s="167"/>
      <c r="B2119" s="214">
        <v>2547660</v>
      </c>
      <c r="C2119" s="215" t="s">
        <v>1113</v>
      </c>
      <c r="D2119" s="215" t="s">
        <v>1119</v>
      </c>
      <c r="E2119" s="167"/>
      <c r="F2119" s="116"/>
      <c r="G2119" s="190"/>
      <c r="H2119" s="198">
        <f t="shared" si="87"/>
        <v>-7642950</v>
      </c>
      <c r="I2119" s="216">
        <f t="shared" si="88"/>
        <v>4995.411764705882</v>
      </c>
      <c r="J2119" s="191"/>
      <c r="K2119" s="49">
        <v>510</v>
      </c>
      <c r="M2119" s="49">
        <v>510</v>
      </c>
    </row>
    <row r="2120" spans="1:13" s="102" customFormat="1" ht="12.75">
      <c r="A2120" s="167"/>
      <c r="B2120" s="214">
        <v>-22485249</v>
      </c>
      <c r="C2120" s="215" t="s">
        <v>1113</v>
      </c>
      <c r="D2120" s="215" t="s">
        <v>1116</v>
      </c>
      <c r="E2120" s="167"/>
      <c r="F2120" s="116"/>
      <c r="G2120" s="190"/>
      <c r="H2120" s="198">
        <f t="shared" si="87"/>
        <v>14842299</v>
      </c>
      <c r="I2120" s="216">
        <f t="shared" si="88"/>
        <v>-46844.26875</v>
      </c>
      <c r="J2120" s="191"/>
      <c r="K2120" s="49">
        <v>480</v>
      </c>
      <c r="L2120" s="23"/>
      <c r="M2120" s="49">
        <v>480</v>
      </c>
    </row>
    <row r="2121" spans="1:13" s="102" customFormat="1" ht="12.75">
      <c r="A2121" s="167"/>
      <c r="B2121" s="214">
        <v>2065650</v>
      </c>
      <c r="C2121" s="215" t="s">
        <v>1113</v>
      </c>
      <c r="D2121" s="215" t="s">
        <v>1120</v>
      </c>
      <c r="E2121" s="167"/>
      <c r="F2121" s="116"/>
      <c r="G2121" s="190"/>
      <c r="H2121" s="198">
        <f t="shared" si="87"/>
        <v>12776649</v>
      </c>
      <c r="I2121" s="216">
        <f t="shared" si="88"/>
        <v>4303.4375</v>
      </c>
      <c r="J2121" s="191"/>
      <c r="K2121" s="49">
        <v>480</v>
      </c>
      <c r="L2121" s="23"/>
      <c r="M2121" s="49">
        <v>480</v>
      </c>
    </row>
    <row r="2122" spans="1:13" s="102" customFormat="1" ht="12.75">
      <c r="A2122" s="167"/>
      <c r="B2122" s="214">
        <v>2717243</v>
      </c>
      <c r="C2122" s="215" t="s">
        <v>1113</v>
      </c>
      <c r="D2122" s="215" t="s">
        <v>1121</v>
      </c>
      <c r="E2122" s="167"/>
      <c r="F2122" s="116"/>
      <c r="G2122" s="190"/>
      <c r="H2122" s="198">
        <f t="shared" si="87"/>
        <v>10059406</v>
      </c>
      <c r="I2122" s="216">
        <f t="shared" si="88"/>
        <v>5434.486</v>
      </c>
      <c r="J2122" s="191"/>
      <c r="K2122" s="49">
        <v>500</v>
      </c>
      <c r="L2122" s="23"/>
      <c r="M2122" s="49">
        <v>500</v>
      </c>
    </row>
    <row r="2123" spans="1:13" s="102" customFormat="1" ht="12.75">
      <c r="A2123" s="167"/>
      <c r="B2123" s="214">
        <v>2191475</v>
      </c>
      <c r="C2123" s="215" t="s">
        <v>1113</v>
      </c>
      <c r="D2123" s="215" t="s">
        <v>1128</v>
      </c>
      <c r="E2123" s="167"/>
      <c r="F2123" s="116"/>
      <c r="G2123" s="190"/>
      <c r="H2123" s="198">
        <f>H2122-B2123</f>
        <v>7867931</v>
      </c>
      <c r="I2123" s="216">
        <f t="shared" si="88"/>
        <v>4255.291262135922</v>
      </c>
      <c r="J2123" s="191"/>
      <c r="K2123" s="49">
        <v>515</v>
      </c>
      <c r="L2123" s="23"/>
      <c r="M2123" s="49">
        <v>515</v>
      </c>
    </row>
    <row r="2124" spans="1:13" s="102" customFormat="1" ht="12.75">
      <c r="A2124" s="167"/>
      <c r="B2124" s="214">
        <v>1854890</v>
      </c>
      <c r="C2124" s="215" t="s">
        <v>1113</v>
      </c>
      <c r="D2124" s="215" t="s">
        <v>1122</v>
      </c>
      <c r="E2124" s="167"/>
      <c r="F2124" s="116"/>
      <c r="G2124" s="190"/>
      <c r="H2124" s="198">
        <f>H2123-B2124</f>
        <v>6013041</v>
      </c>
      <c r="I2124" s="216">
        <f t="shared" si="88"/>
        <v>3673.0495049504952</v>
      </c>
      <c r="J2124" s="191"/>
      <c r="K2124" s="49">
        <v>505</v>
      </c>
      <c r="L2124" s="23"/>
      <c r="M2124" s="49">
        <v>505</v>
      </c>
    </row>
    <row r="2125" spans="1:13" s="102" customFormat="1" ht="12.75">
      <c r="A2125" s="167"/>
      <c r="B2125" s="214">
        <v>810931</v>
      </c>
      <c r="C2125" s="215" t="s">
        <v>1113</v>
      </c>
      <c r="D2125" s="215" t="s">
        <v>1123</v>
      </c>
      <c r="E2125" s="167"/>
      <c r="F2125" s="116"/>
      <c r="G2125" s="190"/>
      <c r="H2125" s="198">
        <f>H2124-B2125</f>
        <v>5202110</v>
      </c>
      <c r="I2125" s="216">
        <f t="shared" si="88"/>
        <v>1654.961224489796</v>
      </c>
      <c r="J2125" s="191"/>
      <c r="K2125" s="49">
        <v>490</v>
      </c>
      <c r="L2125" s="23"/>
      <c r="M2125" s="49">
        <v>490</v>
      </c>
    </row>
    <row r="2126" spans="1:13" s="102" customFormat="1" ht="12.75">
      <c r="A2126" s="167"/>
      <c r="B2126" s="214">
        <v>1276741</v>
      </c>
      <c r="C2126" s="215" t="s">
        <v>1113</v>
      </c>
      <c r="D2126" s="215" t="s">
        <v>1124</v>
      </c>
      <c r="E2126" s="167"/>
      <c r="F2126" s="116"/>
      <c r="G2126" s="190"/>
      <c r="H2126" s="198">
        <f>H2125-B2126</f>
        <v>3925369</v>
      </c>
      <c r="I2126" s="216">
        <f t="shared" si="88"/>
        <v>2687.875789473684</v>
      </c>
      <c r="J2126" s="191"/>
      <c r="K2126" s="49">
        <v>475</v>
      </c>
      <c r="L2126" s="23"/>
      <c r="M2126" s="49">
        <v>475</v>
      </c>
    </row>
    <row r="2127" spans="1:13" s="102" customFormat="1" ht="12.75">
      <c r="A2127" s="167"/>
      <c r="B2127" s="214">
        <f>+B2105</f>
        <v>2035452</v>
      </c>
      <c r="C2127" s="215" t="s">
        <v>1113</v>
      </c>
      <c r="D2127" s="215" t="s">
        <v>1111</v>
      </c>
      <c r="E2127" s="167"/>
      <c r="F2127" s="116"/>
      <c r="G2127" s="190"/>
      <c r="H2127" s="198">
        <f>H2126-B2127</f>
        <v>1889917</v>
      </c>
      <c r="I2127" s="216">
        <f t="shared" si="88"/>
        <v>4330.748936170213</v>
      </c>
      <c r="J2127" s="191"/>
      <c r="K2127" s="49">
        <v>470</v>
      </c>
      <c r="L2127" s="23"/>
      <c r="M2127" s="49">
        <v>470</v>
      </c>
    </row>
    <row r="2128" spans="1:13" s="23" customFormat="1" ht="12.75">
      <c r="A2128" s="217"/>
      <c r="B2128" s="286">
        <f>SUM(B2117:B2127)</f>
        <v>-1889917</v>
      </c>
      <c r="C2128" s="217" t="s">
        <v>1113</v>
      </c>
      <c r="D2128" s="217" t="s">
        <v>1125</v>
      </c>
      <c r="E2128" s="217"/>
      <c r="F2128" s="117"/>
      <c r="G2128" s="218"/>
      <c r="H2128" s="203">
        <f>H2117-B2128</f>
        <v>-473523</v>
      </c>
      <c r="I2128" s="204">
        <f t="shared" si="88"/>
        <v>-4021.1</v>
      </c>
      <c r="J2128" s="219"/>
      <c r="K2128" s="205">
        <v>470</v>
      </c>
      <c r="L2128" s="89"/>
      <c r="M2128" s="205">
        <v>470</v>
      </c>
    </row>
    <row r="2129" spans="1:13" ht="12.75">
      <c r="A2129" s="20"/>
      <c r="B2129" s="41"/>
      <c r="C2129" s="212"/>
      <c r="D2129" s="212"/>
      <c r="E2129" s="212"/>
      <c r="F2129" s="116"/>
      <c r="G2129" s="213"/>
      <c r="H2129" s="38"/>
      <c r="I2129" s="92"/>
      <c r="J2129" s="92"/>
      <c r="K2129" s="49"/>
      <c r="L2129" s="23"/>
      <c r="M2129" s="49"/>
    </row>
    <row r="2130" spans="2:6" ht="12.75">
      <c r="B2130" s="50"/>
      <c r="F2130" s="115"/>
    </row>
    <row r="2131" spans="1:13" s="23" customFormat="1" ht="12.75">
      <c r="A2131" s="220"/>
      <c r="B2131" s="221"/>
      <c r="C2131" s="220"/>
      <c r="D2131" s="220"/>
      <c r="E2131" s="220"/>
      <c r="F2131" s="222"/>
      <c r="G2131" s="223"/>
      <c r="H2131" s="224"/>
      <c r="I2131" s="225"/>
      <c r="J2131" s="226"/>
      <c r="K2131" s="49"/>
      <c r="M2131" s="49"/>
    </row>
    <row r="2132" spans="1:13" s="236" customFormat="1" ht="12.75">
      <c r="A2132" s="227"/>
      <c r="B2132" s="228">
        <v>-24453800</v>
      </c>
      <c r="C2132" s="229" t="s">
        <v>1114</v>
      </c>
      <c r="D2132" s="227" t="s">
        <v>1130</v>
      </c>
      <c r="E2132" s="227"/>
      <c r="F2132" s="230"/>
      <c r="G2132" s="231"/>
      <c r="H2132" s="232">
        <f>H2131-B2132</f>
        <v>24453800</v>
      </c>
      <c r="I2132" s="233">
        <f>+B2132/M2132</f>
        <v>-48423.36633663366</v>
      </c>
      <c r="J2132" s="234"/>
      <c r="K2132" s="234">
        <v>505</v>
      </c>
      <c r="L2132" s="234"/>
      <c r="M2132" s="235">
        <v>505</v>
      </c>
    </row>
    <row r="2133" spans="1:13" s="236" customFormat="1" ht="12.75">
      <c r="A2133" s="227"/>
      <c r="B2133" s="228">
        <v>2162305</v>
      </c>
      <c r="C2133" s="229" t="s">
        <v>1114</v>
      </c>
      <c r="D2133" s="227" t="s">
        <v>1123</v>
      </c>
      <c r="E2133" s="227"/>
      <c r="F2133" s="230"/>
      <c r="G2133" s="231"/>
      <c r="H2133" s="232">
        <f>H2132-B2133</f>
        <v>22291495</v>
      </c>
      <c r="I2133" s="233">
        <f>+B2133/M2133</f>
        <v>4412.867346938776</v>
      </c>
      <c r="J2133" s="234"/>
      <c r="K2133" s="234">
        <v>490</v>
      </c>
      <c r="L2133" s="234"/>
      <c r="M2133" s="235">
        <v>490</v>
      </c>
    </row>
    <row r="2134" spans="1:13" s="236" customFormat="1" ht="12.75">
      <c r="A2134" s="227"/>
      <c r="B2134" s="228">
        <v>1077240</v>
      </c>
      <c r="C2134" s="229" t="s">
        <v>1114</v>
      </c>
      <c r="D2134" s="227" t="s">
        <v>1124</v>
      </c>
      <c r="E2134" s="227"/>
      <c r="F2134" s="230"/>
      <c r="G2134" s="231"/>
      <c r="H2134" s="232">
        <f>H2133-B2134</f>
        <v>21214255</v>
      </c>
      <c r="I2134" s="233">
        <f>+B2134/M2134</f>
        <v>2267.8736842105263</v>
      </c>
      <c r="J2134" s="234"/>
      <c r="K2134" s="234">
        <v>475</v>
      </c>
      <c r="L2134" s="234"/>
      <c r="M2134" s="235">
        <v>475</v>
      </c>
    </row>
    <row r="2135" spans="1:13" s="236" customFormat="1" ht="12.75">
      <c r="A2135" s="227"/>
      <c r="B2135" s="228">
        <f>+B2106</f>
        <v>2382135</v>
      </c>
      <c r="C2135" s="229" t="s">
        <v>1114</v>
      </c>
      <c r="D2135" s="227" t="s">
        <v>1127</v>
      </c>
      <c r="E2135" s="227"/>
      <c r="F2135" s="230"/>
      <c r="G2135" s="231"/>
      <c r="H2135" s="232">
        <f>H2134-B2135</f>
        <v>18832120</v>
      </c>
      <c r="I2135" s="233">
        <f>+B2135/M2135</f>
        <v>5068.372340425532</v>
      </c>
      <c r="J2135" s="234"/>
      <c r="K2135" s="234">
        <v>470</v>
      </c>
      <c r="L2135" s="234"/>
      <c r="M2135" s="235">
        <v>470</v>
      </c>
    </row>
    <row r="2136" spans="1:13" s="234" customFormat="1" ht="12.75">
      <c r="A2136" s="237"/>
      <c r="B2136" s="238">
        <f>SUM(B2132:B2135)</f>
        <v>-18832120</v>
      </c>
      <c r="C2136" s="237" t="s">
        <v>1114</v>
      </c>
      <c r="D2136" s="237" t="s">
        <v>1125</v>
      </c>
      <c r="E2136" s="237"/>
      <c r="F2136" s="239"/>
      <c r="G2136" s="240"/>
      <c r="H2136" s="238">
        <f>H2134-B2136</f>
        <v>40046375</v>
      </c>
      <c r="I2136" s="241">
        <f>+B2136/M2136</f>
        <v>-40068.34042553192</v>
      </c>
      <c r="J2136" s="236"/>
      <c r="K2136" s="242">
        <v>470</v>
      </c>
      <c r="L2136" s="236"/>
      <c r="M2136" s="242">
        <v>470</v>
      </c>
    </row>
    <row r="2137" spans="1:13" s="23" customFormat="1" ht="12.75">
      <c r="A2137" s="220"/>
      <c r="B2137" s="221"/>
      <c r="C2137" s="220"/>
      <c r="D2137" s="220"/>
      <c r="E2137" s="220"/>
      <c r="F2137" s="222"/>
      <c r="G2137" s="223"/>
      <c r="H2137" s="224"/>
      <c r="I2137" s="225"/>
      <c r="J2137" s="226"/>
      <c r="K2137" s="49"/>
      <c r="M2137" s="49"/>
    </row>
    <row r="2138" spans="6:13" ht="12.75">
      <c r="F2138" s="94"/>
      <c r="H2138" s="224"/>
      <c r="I2138" s="30"/>
      <c r="M2138" s="2">
        <v>500</v>
      </c>
    </row>
    <row r="2139" spans="6:13" ht="12.75">
      <c r="F2139" s="94"/>
      <c r="H2139" s="224"/>
      <c r="I2139" s="30"/>
      <c r="M2139" s="2"/>
    </row>
    <row r="2140" spans="1:13" s="313" customFormat="1" ht="12.75">
      <c r="A2140" s="304"/>
      <c r="B2140" s="302">
        <f>+B2107</f>
        <v>1035755</v>
      </c>
      <c r="C2140" s="303" t="s">
        <v>1156</v>
      </c>
      <c r="D2140" s="304" t="s">
        <v>1127</v>
      </c>
      <c r="E2140" s="304"/>
      <c r="F2140" s="307"/>
      <c r="G2140" s="308"/>
      <c r="H2140" s="309">
        <f>H2138-B2140</f>
        <v>-1035755</v>
      </c>
      <c r="I2140" s="310">
        <f>+B2140/M2140</f>
        <v>2203.7340425531916</v>
      </c>
      <c r="J2140" s="311"/>
      <c r="K2140" s="311">
        <v>470</v>
      </c>
      <c r="L2140" s="311"/>
      <c r="M2140" s="312">
        <v>470</v>
      </c>
    </row>
    <row r="2141" spans="1:13" s="311" customFormat="1" ht="12.75">
      <c r="A2141" s="306"/>
      <c r="B2141" s="305">
        <f>SUM(B2140)</f>
        <v>1035755</v>
      </c>
      <c r="C2141" s="306" t="s">
        <v>1156</v>
      </c>
      <c r="D2141" s="306" t="s">
        <v>1125</v>
      </c>
      <c r="E2141" s="306"/>
      <c r="F2141" s="314"/>
      <c r="G2141" s="315"/>
      <c r="H2141" s="305">
        <f>H2138-B2141</f>
        <v>-1035755</v>
      </c>
      <c r="I2141" s="316">
        <f>+B2141/M2141</f>
        <v>2203.7340425531916</v>
      </c>
      <c r="J2141" s="313"/>
      <c r="K2141" s="317">
        <v>470</v>
      </c>
      <c r="L2141" s="313"/>
      <c r="M2141" s="317">
        <v>470</v>
      </c>
    </row>
    <row r="2142" spans="6:13" ht="12.75">
      <c r="F2142" s="94"/>
      <c r="H2142" s="224"/>
      <c r="I2142" s="30"/>
      <c r="M2142" s="2">
        <v>500</v>
      </c>
    </row>
    <row r="2143" spans="6:13" ht="12.75">
      <c r="F2143" s="94"/>
      <c r="H2143" s="224"/>
      <c r="I2143" s="30"/>
      <c r="M2143" s="2"/>
    </row>
    <row r="2144" spans="6:13" ht="12.75">
      <c r="F2144" s="94"/>
      <c r="H2144" s="224"/>
      <c r="I2144" s="30"/>
      <c r="M2144" s="2"/>
    </row>
    <row r="2145" spans="1:11" s="247" customFormat="1" ht="12.75">
      <c r="A2145" s="195" t="s">
        <v>1131</v>
      </c>
      <c r="B2145" s="194"/>
      <c r="C2145" s="243" t="s">
        <v>1126</v>
      </c>
      <c r="D2145" s="195"/>
      <c r="E2145" s="195"/>
      <c r="F2145" s="244"/>
      <c r="G2145" s="245"/>
      <c r="H2145" s="194"/>
      <c r="I2145" s="246"/>
      <c r="K2145" s="248"/>
    </row>
    <row r="2146" spans="1:11" s="247" customFormat="1" ht="12.75">
      <c r="A2146" s="195"/>
      <c r="B2146" s="194"/>
      <c r="C2146" s="195"/>
      <c r="D2146" s="195"/>
      <c r="E2146" s="195" t="s">
        <v>1132</v>
      </c>
      <c r="F2146" s="244"/>
      <c r="G2146" s="245"/>
      <c r="H2146" s="194"/>
      <c r="I2146" s="246"/>
      <c r="K2146" s="248"/>
    </row>
    <row r="2147" spans="1:13" s="247" customFormat="1" ht="12.75">
      <c r="A2147" s="195"/>
      <c r="B2147" s="249">
        <v>-7429289</v>
      </c>
      <c r="C2147" s="194" t="s">
        <v>1133</v>
      </c>
      <c r="D2147" s="195"/>
      <c r="E2147" s="195" t="s">
        <v>1155</v>
      </c>
      <c r="F2147" s="244"/>
      <c r="G2147" s="245"/>
      <c r="H2147" s="194">
        <f>H2146-B2147</f>
        <v>7429289</v>
      </c>
      <c r="I2147" s="250">
        <v>15962</v>
      </c>
      <c r="K2147" s="251"/>
      <c r="M2147" s="194">
        <f>-B2147/I2147</f>
        <v>465.43597293572236</v>
      </c>
    </row>
    <row r="2148" spans="1:13" s="247" customFormat="1" ht="12.75">
      <c r="A2148" s="195"/>
      <c r="B2148" s="194">
        <v>47364</v>
      </c>
      <c r="C2148" s="195" t="s">
        <v>1134</v>
      </c>
      <c r="D2148" s="195"/>
      <c r="E2148" s="195"/>
      <c r="F2148" s="244"/>
      <c r="G2148" s="245" t="s">
        <v>422</v>
      </c>
      <c r="H2148" s="194">
        <f>H2147-B2148</f>
        <v>7381925</v>
      </c>
      <c r="I2148" s="250">
        <f>+B2148/M2148</f>
        <v>0.10176264835552042</v>
      </c>
      <c r="K2148" s="251"/>
      <c r="M2148" s="194">
        <v>465436</v>
      </c>
    </row>
    <row r="2149" spans="1:13" s="247" customFormat="1" ht="12.75">
      <c r="A2149" s="195"/>
      <c r="B2149" s="249">
        <f>SUM(B2147:B2148)</f>
        <v>-7381925</v>
      </c>
      <c r="C2149" s="243" t="s">
        <v>1135</v>
      </c>
      <c r="D2149" s="195"/>
      <c r="E2149" s="195"/>
      <c r="F2149" s="244"/>
      <c r="G2149" s="245" t="s">
        <v>422</v>
      </c>
      <c r="H2149" s="194">
        <v>0</v>
      </c>
      <c r="I2149" s="250">
        <f>B2149/M2149</f>
        <v>-15706.22340425532</v>
      </c>
      <c r="K2149" s="248"/>
      <c r="M2149" s="247">
        <v>470</v>
      </c>
    </row>
    <row r="2150" spans="1:13" s="247" customFormat="1" ht="12.75">
      <c r="A2150" s="195"/>
      <c r="B2150" s="194"/>
      <c r="C2150" s="195"/>
      <c r="D2150" s="195"/>
      <c r="E2150" s="195"/>
      <c r="F2150" s="244"/>
      <c r="G2150" s="245"/>
      <c r="H2150" s="194"/>
      <c r="I2150" s="252"/>
      <c r="M2150" s="248"/>
    </row>
    <row r="2151" spans="6:13" ht="12.75">
      <c r="F2151" s="94"/>
      <c r="I2151" s="30"/>
      <c r="M2151" s="2">
        <v>500</v>
      </c>
    </row>
    <row r="2152" spans="6:13" ht="12.75" hidden="1">
      <c r="F2152" s="94"/>
      <c r="H2152" s="7">
        <f aca="true" t="shared" si="89" ref="H2152:H2214">H2151-B2152</f>
        <v>0</v>
      </c>
      <c r="I2152" s="30">
        <f aca="true" t="shared" si="90" ref="I2152:I2206">+B2152/M2152</f>
        <v>0</v>
      </c>
      <c r="M2152" s="2">
        <v>500</v>
      </c>
    </row>
    <row r="2153" spans="6:13" ht="12.75" hidden="1">
      <c r="F2153" s="94"/>
      <c r="H2153" s="7">
        <f t="shared" si="89"/>
        <v>0</v>
      </c>
      <c r="I2153" s="30">
        <f t="shared" si="90"/>
        <v>0</v>
      </c>
      <c r="M2153" s="2">
        <v>500</v>
      </c>
    </row>
    <row r="2154" spans="6:13" ht="12.75" hidden="1">
      <c r="F2154" s="94"/>
      <c r="H2154" s="7">
        <f t="shared" si="89"/>
        <v>0</v>
      </c>
      <c r="I2154" s="30">
        <f t="shared" si="90"/>
        <v>0</v>
      </c>
      <c r="M2154" s="2">
        <v>500</v>
      </c>
    </row>
    <row r="2155" spans="6:13" ht="12.75" hidden="1">
      <c r="F2155" s="94"/>
      <c r="H2155" s="7">
        <f t="shared" si="89"/>
        <v>0</v>
      </c>
      <c r="I2155" s="30">
        <f t="shared" si="90"/>
        <v>0</v>
      </c>
      <c r="M2155" s="2">
        <v>500</v>
      </c>
    </row>
    <row r="2156" spans="6:13" ht="12.75" hidden="1">
      <c r="F2156" s="94"/>
      <c r="H2156" s="7">
        <f t="shared" si="89"/>
        <v>0</v>
      </c>
      <c r="I2156" s="30">
        <f t="shared" si="90"/>
        <v>0</v>
      </c>
      <c r="M2156" s="2">
        <v>500</v>
      </c>
    </row>
    <row r="2157" spans="6:13" ht="12.75" hidden="1">
      <c r="F2157" s="94"/>
      <c r="H2157" s="7">
        <f t="shared" si="89"/>
        <v>0</v>
      </c>
      <c r="I2157" s="30">
        <f t="shared" si="90"/>
        <v>0</v>
      </c>
      <c r="M2157" s="2">
        <v>500</v>
      </c>
    </row>
    <row r="2158" spans="6:13" ht="12.75" hidden="1">
      <c r="F2158" s="94"/>
      <c r="H2158" s="7">
        <f t="shared" si="89"/>
        <v>0</v>
      </c>
      <c r="I2158" s="30">
        <f t="shared" si="90"/>
        <v>0</v>
      </c>
      <c r="M2158" s="2">
        <v>500</v>
      </c>
    </row>
    <row r="2159" spans="6:13" ht="12.75" hidden="1">
      <c r="F2159" s="94"/>
      <c r="H2159" s="7">
        <f t="shared" si="89"/>
        <v>0</v>
      </c>
      <c r="I2159" s="30">
        <f t="shared" si="90"/>
        <v>0</v>
      </c>
      <c r="M2159" s="2">
        <v>500</v>
      </c>
    </row>
    <row r="2160" spans="6:13" ht="12.75" hidden="1">
      <c r="F2160" s="94"/>
      <c r="H2160" s="7">
        <f t="shared" si="89"/>
        <v>0</v>
      </c>
      <c r="I2160" s="30">
        <f t="shared" si="90"/>
        <v>0</v>
      </c>
      <c r="M2160" s="2">
        <v>500</v>
      </c>
    </row>
    <row r="2161" spans="6:13" ht="12.75" hidden="1">
      <c r="F2161" s="94"/>
      <c r="H2161" s="7">
        <f t="shared" si="89"/>
        <v>0</v>
      </c>
      <c r="I2161" s="30">
        <f t="shared" si="90"/>
        <v>0</v>
      </c>
      <c r="M2161" s="2">
        <v>500</v>
      </c>
    </row>
    <row r="2162" spans="6:13" ht="12.75" hidden="1">
      <c r="F2162" s="94"/>
      <c r="H2162" s="7">
        <f t="shared" si="89"/>
        <v>0</v>
      </c>
      <c r="I2162" s="30">
        <f t="shared" si="90"/>
        <v>0</v>
      </c>
      <c r="M2162" s="2">
        <v>500</v>
      </c>
    </row>
    <row r="2163" spans="6:13" ht="12.75" hidden="1">
      <c r="F2163" s="94"/>
      <c r="H2163" s="7">
        <f t="shared" si="89"/>
        <v>0</v>
      </c>
      <c r="I2163" s="30">
        <f t="shared" si="90"/>
        <v>0</v>
      </c>
      <c r="M2163" s="2">
        <v>500</v>
      </c>
    </row>
    <row r="2164" spans="6:13" ht="12.75" hidden="1">
      <c r="F2164" s="94"/>
      <c r="H2164" s="7">
        <f t="shared" si="89"/>
        <v>0</v>
      </c>
      <c r="I2164" s="30">
        <f t="shared" si="90"/>
        <v>0</v>
      </c>
      <c r="M2164" s="2">
        <v>500</v>
      </c>
    </row>
    <row r="2165" spans="6:13" ht="12.75" hidden="1">
      <c r="F2165" s="94"/>
      <c r="H2165" s="7">
        <f t="shared" si="89"/>
        <v>0</v>
      </c>
      <c r="I2165" s="30">
        <f t="shared" si="90"/>
        <v>0</v>
      </c>
      <c r="M2165" s="2">
        <v>500</v>
      </c>
    </row>
    <row r="2166" spans="6:13" ht="12.75" hidden="1">
      <c r="F2166" s="94"/>
      <c r="H2166" s="7">
        <f t="shared" si="89"/>
        <v>0</v>
      </c>
      <c r="I2166" s="30">
        <f t="shared" si="90"/>
        <v>0</v>
      </c>
      <c r="M2166" s="2">
        <v>500</v>
      </c>
    </row>
    <row r="2167" spans="6:13" ht="12.75" hidden="1">
      <c r="F2167" s="94"/>
      <c r="H2167" s="7">
        <f t="shared" si="89"/>
        <v>0</v>
      </c>
      <c r="I2167" s="30">
        <f t="shared" si="90"/>
        <v>0</v>
      </c>
      <c r="M2167" s="2">
        <v>500</v>
      </c>
    </row>
    <row r="2168" spans="6:13" ht="12.75" hidden="1">
      <c r="F2168" s="94"/>
      <c r="H2168" s="7">
        <f t="shared" si="89"/>
        <v>0</v>
      </c>
      <c r="I2168" s="30">
        <f t="shared" si="90"/>
        <v>0</v>
      </c>
      <c r="M2168" s="2">
        <v>500</v>
      </c>
    </row>
    <row r="2169" spans="6:13" ht="12.75" hidden="1">
      <c r="F2169" s="94"/>
      <c r="H2169" s="7">
        <f t="shared" si="89"/>
        <v>0</v>
      </c>
      <c r="I2169" s="30">
        <f t="shared" si="90"/>
        <v>0</v>
      </c>
      <c r="M2169" s="2">
        <v>500</v>
      </c>
    </row>
    <row r="2170" spans="6:13" ht="12.75" hidden="1">
      <c r="F2170" s="94"/>
      <c r="H2170" s="7">
        <f t="shared" si="89"/>
        <v>0</v>
      </c>
      <c r="I2170" s="30">
        <f t="shared" si="90"/>
        <v>0</v>
      </c>
      <c r="M2170" s="2">
        <v>500</v>
      </c>
    </row>
    <row r="2171" spans="6:13" ht="12.75" hidden="1">
      <c r="F2171" s="94"/>
      <c r="H2171" s="7">
        <f t="shared" si="89"/>
        <v>0</v>
      </c>
      <c r="I2171" s="30">
        <f t="shared" si="90"/>
        <v>0</v>
      </c>
      <c r="M2171" s="2">
        <v>500</v>
      </c>
    </row>
    <row r="2172" spans="6:13" ht="12.75" hidden="1">
      <c r="F2172" s="94"/>
      <c r="H2172" s="7">
        <f t="shared" si="89"/>
        <v>0</v>
      </c>
      <c r="I2172" s="30">
        <f t="shared" si="90"/>
        <v>0</v>
      </c>
      <c r="M2172" s="2">
        <v>500</v>
      </c>
    </row>
    <row r="2173" spans="6:13" ht="12.75" hidden="1">
      <c r="F2173" s="94"/>
      <c r="H2173" s="7">
        <f t="shared" si="89"/>
        <v>0</v>
      </c>
      <c r="I2173" s="30">
        <f t="shared" si="90"/>
        <v>0</v>
      </c>
      <c r="M2173" s="2">
        <v>500</v>
      </c>
    </row>
    <row r="2174" spans="6:13" ht="12.75" hidden="1">
      <c r="F2174" s="94"/>
      <c r="H2174" s="7">
        <f t="shared" si="89"/>
        <v>0</v>
      </c>
      <c r="I2174" s="30">
        <f t="shared" si="90"/>
        <v>0</v>
      </c>
      <c r="M2174" s="2">
        <v>500</v>
      </c>
    </row>
    <row r="2175" spans="6:13" ht="12.75" hidden="1">
      <c r="F2175" s="94"/>
      <c r="H2175" s="7">
        <f t="shared" si="89"/>
        <v>0</v>
      </c>
      <c r="I2175" s="30">
        <f t="shared" si="90"/>
        <v>0</v>
      </c>
      <c r="M2175" s="2">
        <v>500</v>
      </c>
    </row>
    <row r="2176" spans="6:13" ht="12.75" hidden="1">
      <c r="F2176" s="94"/>
      <c r="H2176" s="7">
        <f t="shared" si="89"/>
        <v>0</v>
      </c>
      <c r="I2176" s="30">
        <f t="shared" si="90"/>
        <v>0</v>
      </c>
      <c r="M2176" s="2">
        <v>500</v>
      </c>
    </row>
    <row r="2177" spans="6:13" ht="12.75" hidden="1">
      <c r="F2177" s="94"/>
      <c r="H2177" s="7">
        <f t="shared" si="89"/>
        <v>0</v>
      </c>
      <c r="I2177" s="30">
        <f t="shared" si="90"/>
        <v>0</v>
      </c>
      <c r="M2177" s="2">
        <v>500</v>
      </c>
    </row>
    <row r="2178" spans="6:13" ht="12.75" hidden="1">
      <c r="F2178" s="94"/>
      <c r="H2178" s="7">
        <f t="shared" si="89"/>
        <v>0</v>
      </c>
      <c r="I2178" s="30">
        <f t="shared" si="90"/>
        <v>0</v>
      </c>
      <c r="M2178" s="2">
        <v>500</v>
      </c>
    </row>
    <row r="2179" spans="6:13" ht="12.75" hidden="1">
      <c r="F2179" s="94"/>
      <c r="H2179" s="7">
        <f t="shared" si="89"/>
        <v>0</v>
      </c>
      <c r="I2179" s="30">
        <f t="shared" si="90"/>
        <v>0</v>
      </c>
      <c r="M2179" s="2">
        <v>500</v>
      </c>
    </row>
    <row r="2180" spans="6:13" ht="12.75" hidden="1">
      <c r="F2180" s="94"/>
      <c r="H2180" s="7">
        <f t="shared" si="89"/>
        <v>0</v>
      </c>
      <c r="I2180" s="30">
        <f t="shared" si="90"/>
        <v>0</v>
      </c>
      <c r="M2180" s="2">
        <v>500</v>
      </c>
    </row>
    <row r="2181" spans="6:13" ht="12.75" hidden="1">
      <c r="F2181" s="94"/>
      <c r="H2181" s="7">
        <f t="shared" si="89"/>
        <v>0</v>
      </c>
      <c r="I2181" s="30">
        <f t="shared" si="90"/>
        <v>0</v>
      </c>
      <c r="M2181" s="2">
        <v>500</v>
      </c>
    </row>
    <row r="2182" spans="6:13" ht="12.75" hidden="1">
      <c r="F2182" s="94"/>
      <c r="H2182" s="7">
        <f t="shared" si="89"/>
        <v>0</v>
      </c>
      <c r="I2182" s="30">
        <f t="shared" si="90"/>
        <v>0</v>
      </c>
      <c r="M2182" s="2">
        <v>500</v>
      </c>
    </row>
    <row r="2183" spans="6:13" ht="12.75" hidden="1">
      <c r="F2183" s="94"/>
      <c r="H2183" s="7">
        <f t="shared" si="89"/>
        <v>0</v>
      </c>
      <c r="I2183" s="30">
        <f t="shared" si="90"/>
        <v>0</v>
      </c>
      <c r="M2183" s="2">
        <v>500</v>
      </c>
    </row>
    <row r="2184" spans="6:13" ht="12.75" hidden="1">
      <c r="F2184" s="94"/>
      <c r="H2184" s="7">
        <f t="shared" si="89"/>
        <v>0</v>
      </c>
      <c r="I2184" s="30">
        <f t="shared" si="90"/>
        <v>0</v>
      </c>
      <c r="M2184" s="2">
        <v>500</v>
      </c>
    </row>
    <row r="2185" spans="6:13" ht="12.75" hidden="1">
      <c r="F2185" s="94"/>
      <c r="H2185" s="7">
        <f t="shared" si="89"/>
        <v>0</v>
      </c>
      <c r="I2185" s="30">
        <f t="shared" si="90"/>
        <v>0</v>
      </c>
      <c r="M2185" s="2">
        <v>500</v>
      </c>
    </row>
    <row r="2186" spans="6:13" ht="12.75" hidden="1">
      <c r="F2186" s="94"/>
      <c r="H2186" s="7">
        <f t="shared" si="89"/>
        <v>0</v>
      </c>
      <c r="I2186" s="30">
        <f t="shared" si="90"/>
        <v>0</v>
      </c>
      <c r="M2186" s="2">
        <v>500</v>
      </c>
    </row>
    <row r="2187" spans="6:13" ht="12.75" hidden="1">
      <c r="F2187" s="94"/>
      <c r="H2187" s="7">
        <f t="shared" si="89"/>
        <v>0</v>
      </c>
      <c r="I2187" s="30">
        <f t="shared" si="90"/>
        <v>0</v>
      </c>
      <c r="M2187" s="2">
        <v>500</v>
      </c>
    </row>
    <row r="2188" spans="6:13" ht="12.75" hidden="1">
      <c r="F2188" s="94"/>
      <c r="H2188" s="7">
        <f t="shared" si="89"/>
        <v>0</v>
      </c>
      <c r="I2188" s="30">
        <f t="shared" si="90"/>
        <v>0</v>
      </c>
      <c r="M2188" s="2">
        <v>500</v>
      </c>
    </row>
    <row r="2189" spans="6:13" ht="12.75" hidden="1">
      <c r="F2189" s="94"/>
      <c r="H2189" s="7">
        <f t="shared" si="89"/>
        <v>0</v>
      </c>
      <c r="I2189" s="30">
        <f t="shared" si="90"/>
        <v>0</v>
      </c>
      <c r="M2189" s="2">
        <v>500</v>
      </c>
    </row>
    <row r="2190" spans="6:13" ht="12.75" hidden="1">
      <c r="F2190" s="94"/>
      <c r="H2190" s="7">
        <f t="shared" si="89"/>
        <v>0</v>
      </c>
      <c r="I2190" s="30">
        <f t="shared" si="90"/>
        <v>0</v>
      </c>
      <c r="M2190" s="2">
        <v>500</v>
      </c>
    </row>
    <row r="2191" spans="6:13" ht="12.75" hidden="1">
      <c r="F2191" s="94"/>
      <c r="H2191" s="7">
        <f t="shared" si="89"/>
        <v>0</v>
      </c>
      <c r="I2191" s="30">
        <f t="shared" si="90"/>
        <v>0</v>
      </c>
      <c r="M2191" s="2">
        <v>500</v>
      </c>
    </row>
    <row r="2192" spans="6:13" ht="12.75" hidden="1">
      <c r="F2192" s="94"/>
      <c r="H2192" s="7">
        <f t="shared" si="89"/>
        <v>0</v>
      </c>
      <c r="I2192" s="30">
        <f t="shared" si="90"/>
        <v>0</v>
      </c>
      <c r="M2192" s="2">
        <v>500</v>
      </c>
    </row>
    <row r="2193" spans="6:13" ht="12.75" hidden="1">
      <c r="F2193" s="94"/>
      <c r="H2193" s="7">
        <f t="shared" si="89"/>
        <v>0</v>
      </c>
      <c r="I2193" s="30">
        <f t="shared" si="90"/>
        <v>0</v>
      </c>
      <c r="M2193" s="2">
        <v>500</v>
      </c>
    </row>
    <row r="2194" spans="6:13" ht="12.75" hidden="1">
      <c r="F2194" s="94"/>
      <c r="H2194" s="7">
        <f t="shared" si="89"/>
        <v>0</v>
      </c>
      <c r="I2194" s="30">
        <f t="shared" si="90"/>
        <v>0</v>
      </c>
      <c r="M2194" s="2">
        <v>500</v>
      </c>
    </row>
    <row r="2195" spans="6:13" ht="12.75" hidden="1">
      <c r="F2195" s="94"/>
      <c r="H2195" s="7">
        <f t="shared" si="89"/>
        <v>0</v>
      </c>
      <c r="I2195" s="30">
        <f t="shared" si="90"/>
        <v>0</v>
      </c>
      <c r="M2195" s="2">
        <v>500</v>
      </c>
    </row>
    <row r="2196" spans="6:13" ht="12.75" hidden="1">
      <c r="F2196" s="94"/>
      <c r="H2196" s="7">
        <f t="shared" si="89"/>
        <v>0</v>
      </c>
      <c r="I2196" s="30">
        <f t="shared" si="90"/>
        <v>0</v>
      </c>
      <c r="M2196" s="2">
        <v>500</v>
      </c>
    </row>
    <row r="2197" spans="6:13" ht="12.75" hidden="1">
      <c r="F2197" s="94"/>
      <c r="H2197" s="7">
        <f t="shared" si="89"/>
        <v>0</v>
      </c>
      <c r="I2197" s="30">
        <f t="shared" si="90"/>
        <v>0</v>
      </c>
      <c r="M2197" s="2">
        <v>500</v>
      </c>
    </row>
    <row r="2198" spans="6:13" ht="12.75" hidden="1">
      <c r="F2198" s="94"/>
      <c r="H2198" s="7">
        <f t="shared" si="89"/>
        <v>0</v>
      </c>
      <c r="I2198" s="30">
        <f t="shared" si="90"/>
        <v>0</v>
      </c>
      <c r="M2198" s="2">
        <v>500</v>
      </c>
    </row>
    <row r="2199" spans="6:13" ht="12.75" hidden="1">
      <c r="F2199" s="94"/>
      <c r="H2199" s="7">
        <f t="shared" si="89"/>
        <v>0</v>
      </c>
      <c r="I2199" s="30">
        <f t="shared" si="90"/>
        <v>0</v>
      </c>
      <c r="M2199" s="2">
        <v>500</v>
      </c>
    </row>
    <row r="2200" spans="6:13" ht="12.75" hidden="1">
      <c r="F2200" s="94"/>
      <c r="H2200" s="7">
        <f t="shared" si="89"/>
        <v>0</v>
      </c>
      <c r="I2200" s="30">
        <f t="shared" si="90"/>
        <v>0</v>
      </c>
      <c r="M2200" s="2">
        <v>500</v>
      </c>
    </row>
    <row r="2201" spans="6:13" ht="12.75" hidden="1">
      <c r="F2201" s="94"/>
      <c r="H2201" s="7">
        <f t="shared" si="89"/>
        <v>0</v>
      </c>
      <c r="I2201" s="30">
        <f t="shared" si="90"/>
        <v>0</v>
      </c>
      <c r="M2201" s="2">
        <v>500</v>
      </c>
    </row>
    <row r="2202" spans="6:13" ht="12.75" hidden="1">
      <c r="F2202" s="94"/>
      <c r="H2202" s="7">
        <f t="shared" si="89"/>
        <v>0</v>
      </c>
      <c r="I2202" s="30">
        <f t="shared" si="90"/>
        <v>0</v>
      </c>
      <c r="M2202" s="2">
        <v>500</v>
      </c>
    </row>
    <row r="2203" spans="6:13" ht="12.75" hidden="1">
      <c r="F2203" s="94"/>
      <c r="H2203" s="7">
        <f t="shared" si="89"/>
        <v>0</v>
      </c>
      <c r="I2203" s="30">
        <f t="shared" si="90"/>
        <v>0</v>
      </c>
      <c r="M2203" s="2">
        <v>500</v>
      </c>
    </row>
    <row r="2204" spans="6:13" ht="12.75" hidden="1">
      <c r="F2204" s="94"/>
      <c r="H2204" s="7">
        <f t="shared" si="89"/>
        <v>0</v>
      </c>
      <c r="I2204" s="30">
        <f t="shared" si="90"/>
        <v>0</v>
      </c>
      <c r="M2204" s="2">
        <v>500</v>
      </c>
    </row>
    <row r="2205" spans="6:13" ht="12.75" hidden="1">
      <c r="F2205" s="94"/>
      <c r="H2205" s="7">
        <f t="shared" si="89"/>
        <v>0</v>
      </c>
      <c r="I2205" s="30">
        <f t="shared" si="90"/>
        <v>0</v>
      </c>
      <c r="M2205" s="2">
        <v>500</v>
      </c>
    </row>
    <row r="2206" spans="6:13" ht="12.75" hidden="1">
      <c r="F2206" s="94"/>
      <c r="H2206" s="7">
        <f t="shared" si="89"/>
        <v>0</v>
      </c>
      <c r="I2206" s="30">
        <f t="shared" si="90"/>
        <v>0</v>
      </c>
      <c r="M2206" s="2">
        <v>500</v>
      </c>
    </row>
    <row r="2207" spans="6:13" ht="12.75" hidden="1">
      <c r="F2207" s="94"/>
      <c r="H2207" s="7">
        <f t="shared" si="89"/>
        <v>0</v>
      </c>
      <c r="I2207" s="30">
        <f aca="true" t="shared" si="91" ref="I2207:I2249">+B2207/M2207</f>
        <v>0</v>
      </c>
      <c r="M2207" s="2">
        <v>500</v>
      </c>
    </row>
    <row r="2208" spans="6:13" ht="12.75" hidden="1">
      <c r="F2208" s="94"/>
      <c r="H2208" s="7">
        <f t="shared" si="89"/>
        <v>0</v>
      </c>
      <c r="I2208" s="30">
        <f t="shared" si="91"/>
        <v>0</v>
      </c>
      <c r="M2208" s="2">
        <v>500</v>
      </c>
    </row>
    <row r="2209" spans="6:13" ht="12.75" hidden="1">
      <c r="F2209" s="94"/>
      <c r="H2209" s="7">
        <f t="shared" si="89"/>
        <v>0</v>
      </c>
      <c r="I2209" s="30">
        <f t="shared" si="91"/>
        <v>0</v>
      </c>
      <c r="M2209" s="2">
        <v>500</v>
      </c>
    </row>
    <row r="2210" spans="6:13" ht="12.75" hidden="1">
      <c r="F2210" s="94"/>
      <c r="H2210" s="7">
        <f t="shared" si="89"/>
        <v>0</v>
      </c>
      <c r="I2210" s="30">
        <f t="shared" si="91"/>
        <v>0</v>
      </c>
      <c r="M2210" s="2">
        <v>500</v>
      </c>
    </row>
    <row r="2211" spans="6:13" ht="12.75" hidden="1">
      <c r="F2211" s="94"/>
      <c r="H2211" s="7">
        <f t="shared" si="89"/>
        <v>0</v>
      </c>
      <c r="I2211" s="30">
        <f t="shared" si="91"/>
        <v>0</v>
      </c>
      <c r="M2211" s="2">
        <v>500</v>
      </c>
    </row>
    <row r="2212" spans="6:13" ht="12.75" hidden="1">
      <c r="F2212" s="94"/>
      <c r="H2212" s="7">
        <f t="shared" si="89"/>
        <v>0</v>
      </c>
      <c r="I2212" s="30">
        <f t="shared" si="91"/>
        <v>0</v>
      </c>
      <c r="M2212" s="2">
        <v>500</v>
      </c>
    </row>
    <row r="2213" spans="6:13" ht="12.75" hidden="1">
      <c r="F2213" s="94"/>
      <c r="H2213" s="7">
        <f t="shared" si="89"/>
        <v>0</v>
      </c>
      <c r="I2213" s="30">
        <f t="shared" si="91"/>
        <v>0</v>
      </c>
      <c r="M2213" s="2">
        <v>500</v>
      </c>
    </row>
    <row r="2214" spans="6:13" ht="12.75" hidden="1">
      <c r="F2214" s="94"/>
      <c r="H2214" s="7">
        <f t="shared" si="89"/>
        <v>0</v>
      </c>
      <c r="I2214" s="30">
        <f t="shared" si="91"/>
        <v>0</v>
      </c>
      <c r="M2214" s="2">
        <v>500</v>
      </c>
    </row>
    <row r="2215" spans="6:13" ht="12.75" hidden="1">
      <c r="F2215" s="94"/>
      <c r="H2215" s="7">
        <f aca="true" t="shared" si="92" ref="H2215:H2291">H2214-B2215</f>
        <v>0</v>
      </c>
      <c r="I2215" s="30">
        <f t="shared" si="91"/>
        <v>0</v>
      </c>
      <c r="M2215" s="2">
        <v>500</v>
      </c>
    </row>
    <row r="2216" spans="6:13" ht="12.75" hidden="1">
      <c r="F2216" s="94"/>
      <c r="H2216" s="7">
        <f t="shared" si="92"/>
        <v>0</v>
      </c>
      <c r="I2216" s="30">
        <f t="shared" si="91"/>
        <v>0</v>
      </c>
      <c r="M2216" s="2">
        <v>500</v>
      </c>
    </row>
    <row r="2217" spans="6:13" ht="12.75" hidden="1">
      <c r="F2217" s="94"/>
      <c r="H2217" s="7">
        <f t="shared" si="92"/>
        <v>0</v>
      </c>
      <c r="I2217" s="30">
        <f t="shared" si="91"/>
        <v>0</v>
      </c>
      <c r="M2217" s="2">
        <v>500</v>
      </c>
    </row>
    <row r="2218" spans="6:13" ht="12.75" hidden="1">
      <c r="F2218" s="94"/>
      <c r="H2218" s="7">
        <f t="shared" si="92"/>
        <v>0</v>
      </c>
      <c r="I2218" s="30">
        <f t="shared" si="91"/>
        <v>0</v>
      </c>
      <c r="M2218" s="2">
        <v>500</v>
      </c>
    </row>
    <row r="2219" spans="6:13" ht="12.75" hidden="1">
      <c r="F2219" s="94"/>
      <c r="H2219" s="7">
        <f t="shared" si="92"/>
        <v>0</v>
      </c>
      <c r="I2219" s="30">
        <f t="shared" si="91"/>
        <v>0</v>
      </c>
      <c r="M2219" s="2">
        <v>500</v>
      </c>
    </row>
    <row r="2220" spans="6:13" ht="12.75" hidden="1">
      <c r="F2220" s="94"/>
      <c r="H2220" s="7">
        <f t="shared" si="92"/>
        <v>0</v>
      </c>
      <c r="I2220" s="30">
        <f t="shared" si="91"/>
        <v>0</v>
      </c>
      <c r="M2220" s="2">
        <v>500</v>
      </c>
    </row>
    <row r="2221" spans="6:13" ht="12.75" hidden="1">
      <c r="F2221" s="94"/>
      <c r="H2221" s="7">
        <f t="shared" si="92"/>
        <v>0</v>
      </c>
      <c r="I2221" s="30">
        <f t="shared" si="91"/>
        <v>0</v>
      </c>
      <c r="M2221" s="2">
        <v>500</v>
      </c>
    </row>
    <row r="2222" spans="6:13" ht="12.75" hidden="1">
      <c r="F2222" s="94"/>
      <c r="H2222" s="7">
        <f t="shared" si="92"/>
        <v>0</v>
      </c>
      <c r="I2222" s="30">
        <f t="shared" si="91"/>
        <v>0</v>
      </c>
      <c r="M2222" s="2">
        <v>500</v>
      </c>
    </row>
    <row r="2223" spans="6:13" ht="12.75" hidden="1">
      <c r="F2223" s="94"/>
      <c r="H2223" s="7">
        <f t="shared" si="92"/>
        <v>0</v>
      </c>
      <c r="I2223" s="30">
        <f t="shared" si="91"/>
        <v>0</v>
      </c>
      <c r="M2223" s="2">
        <v>500</v>
      </c>
    </row>
    <row r="2224" spans="6:13" ht="12.75" hidden="1">
      <c r="F2224" s="94"/>
      <c r="H2224" s="7">
        <f t="shared" si="92"/>
        <v>0</v>
      </c>
      <c r="I2224" s="30">
        <f t="shared" si="91"/>
        <v>0</v>
      </c>
      <c r="M2224" s="2">
        <v>500</v>
      </c>
    </row>
    <row r="2225" spans="6:13" ht="12.75" hidden="1">
      <c r="F2225" s="94"/>
      <c r="H2225" s="7">
        <f t="shared" si="92"/>
        <v>0</v>
      </c>
      <c r="I2225" s="30">
        <f t="shared" si="91"/>
        <v>0</v>
      </c>
      <c r="M2225" s="2">
        <v>500</v>
      </c>
    </row>
    <row r="2226" spans="6:13" ht="12.75" hidden="1">
      <c r="F2226" s="94"/>
      <c r="H2226" s="7">
        <f t="shared" si="92"/>
        <v>0</v>
      </c>
      <c r="I2226" s="30">
        <f t="shared" si="91"/>
        <v>0</v>
      </c>
      <c r="M2226" s="2">
        <v>500</v>
      </c>
    </row>
    <row r="2227" spans="6:13" ht="12.75" hidden="1">
      <c r="F2227" s="94"/>
      <c r="H2227" s="7">
        <f t="shared" si="92"/>
        <v>0</v>
      </c>
      <c r="I2227" s="30">
        <f t="shared" si="91"/>
        <v>0</v>
      </c>
      <c r="M2227" s="2">
        <v>500</v>
      </c>
    </row>
    <row r="2228" spans="6:13" ht="12.75" hidden="1">
      <c r="F2228" s="94"/>
      <c r="H2228" s="7">
        <f t="shared" si="92"/>
        <v>0</v>
      </c>
      <c r="I2228" s="30">
        <f t="shared" si="91"/>
        <v>0</v>
      </c>
      <c r="M2228" s="2">
        <v>500</v>
      </c>
    </row>
    <row r="2229" spans="6:13" ht="12.75" hidden="1">
      <c r="F2229" s="94"/>
      <c r="H2229" s="7">
        <f t="shared" si="92"/>
        <v>0</v>
      </c>
      <c r="I2229" s="30">
        <f t="shared" si="91"/>
        <v>0</v>
      </c>
      <c r="M2229" s="2">
        <v>500</v>
      </c>
    </row>
    <row r="2230" spans="6:13" ht="12.75" hidden="1">
      <c r="F2230" s="94"/>
      <c r="H2230" s="7">
        <f t="shared" si="92"/>
        <v>0</v>
      </c>
      <c r="I2230" s="30">
        <f t="shared" si="91"/>
        <v>0</v>
      </c>
      <c r="M2230" s="2">
        <v>500</v>
      </c>
    </row>
    <row r="2231" spans="6:13" ht="12.75" hidden="1">
      <c r="F2231" s="94"/>
      <c r="H2231" s="7">
        <f t="shared" si="92"/>
        <v>0</v>
      </c>
      <c r="I2231" s="30">
        <f t="shared" si="91"/>
        <v>0</v>
      </c>
      <c r="M2231" s="2">
        <v>500</v>
      </c>
    </row>
    <row r="2232" spans="6:13" ht="12.75" hidden="1">
      <c r="F2232" s="94"/>
      <c r="H2232" s="7">
        <f t="shared" si="92"/>
        <v>0</v>
      </c>
      <c r="I2232" s="30">
        <f t="shared" si="91"/>
        <v>0</v>
      </c>
      <c r="M2232" s="2">
        <v>500</v>
      </c>
    </row>
    <row r="2233" spans="6:13" ht="12.75" hidden="1">
      <c r="F2233" s="94"/>
      <c r="H2233" s="7">
        <f t="shared" si="92"/>
        <v>0</v>
      </c>
      <c r="I2233" s="30">
        <f t="shared" si="91"/>
        <v>0</v>
      </c>
      <c r="M2233" s="2">
        <v>500</v>
      </c>
    </row>
    <row r="2234" spans="6:13" ht="12.75" hidden="1">
      <c r="F2234" s="94"/>
      <c r="I2234" s="30"/>
      <c r="M2234" s="2">
        <v>500</v>
      </c>
    </row>
    <row r="2235" spans="6:13" ht="12.75" hidden="1">
      <c r="F2235" s="94"/>
      <c r="I2235" s="30"/>
      <c r="M2235" s="2">
        <v>500</v>
      </c>
    </row>
    <row r="2236" spans="6:13" ht="12.75" hidden="1">
      <c r="F2236" s="94"/>
      <c r="I2236" s="30"/>
      <c r="M2236" s="2">
        <v>500</v>
      </c>
    </row>
    <row r="2237" spans="6:13" ht="12.75" hidden="1">
      <c r="F2237" s="94"/>
      <c r="I2237" s="30"/>
      <c r="M2237" s="2">
        <v>500</v>
      </c>
    </row>
    <row r="2238" spans="6:13" ht="12.75" hidden="1">
      <c r="F2238" s="94"/>
      <c r="I2238" s="30"/>
      <c r="M2238" s="2">
        <v>500</v>
      </c>
    </row>
    <row r="2239" spans="6:13" ht="12.75" hidden="1">
      <c r="F2239" s="94"/>
      <c r="I2239" s="30"/>
      <c r="M2239" s="2">
        <v>500</v>
      </c>
    </row>
    <row r="2240" spans="6:13" ht="12.75" hidden="1">
      <c r="F2240" s="94"/>
      <c r="I2240" s="30"/>
      <c r="M2240" s="49">
        <v>500</v>
      </c>
    </row>
    <row r="2241" spans="6:13" ht="12.75" hidden="1">
      <c r="F2241" s="94"/>
      <c r="I2241" s="30"/>
      <c r="M2241" s="2">
        <v>500</v>
      </c>
    </row>
    <row r="2242" spans="6:13" ht="12.75" hidden="1">
      <c r="F2242" s="94"/>
      <c r="I2242" s="30"/>
      <c r="M2242" s="2">
        <v>500</v>
      </c>
    </row>
    <row r="2243" spans="6:13" ht="12.75" hidden="1">
      <c r="F2243" s="94"/>
      <c r="I2243" s="30"/>
      <c r="M2243" s="2">
        <v>500</v>
      </c>
    </row>
    <row r="2244" spans="6:13" ht="12.75" hidden="1">
      <c r="F2244" s="94"/>
      <c r="I2244" s="30"/>
      <c r="M2244" s="2">
        <v>500</v>
      </c>
    </row>
    <row r="2245" spans="6:13" ht="12.75" hidden="1">
      <c r="F2245" s="94"/>
      <c r="I2245" s="30"/>
      <c r="M2245" s="2">
        <v>500</v>
      </c>
    </row>
    <row r="2246" spans="6:13" ht="12.75" hidden="1">
      <c r="F2246" s="94"/>
      <c r="I2246" s="30"/>
      <c r="M2246" s="2">
        <v>500</v>
      </c>
    </row>
    <row r="2247" spans="6:13" ht="12.75" hidden="1">
      <c r="F2247" s="94"/>
      <c r="H2247" s="7">
        <f t="shared" si="92"/>
        <v>0</v>
      </c>
      <c r="I2247" s="30">
        <f t="shared" si="91"/>
        <v>0</v>
      </c>
      <c r="M2247" s="2">
        <v>500</v>
      </c>
    </row>
    <row r="2248" spans="6:13" ht="12.75" hidden="1">
      <c r="F2248" s="94"/>
      <c r="H2248" s="7">
        <f t="shared" si="92"/>
        <v>0</v>
      </c>
      <c r="I2248" s="30">
        <f t="shared" si="91"/>
        <v>0</v>
      </c>
      <c r="M2248" s="2">
        <v>500</v>
      </c>
    </row>
    <row r="2249" spans="6:13" ht="12.75" hidden="1">
      <c r="F2249" s="94"/>
      <c r="H2249" s="7">
        <f t="shared" si="92"/>
        <v>0</v>
      </c>
      <c r="I2249" s="30">
        <f t="shared" si="91"/>
        <v>0</v>
      </c>
      <c r="M2249" s="2">
        <v>500</v>
      </c>
    </row>
    <row r="2250" spans="6:8" ht="12.75" hidden="1">
      <c r="F2250" s="94"/>
      <c r="H2250" s="7">
        <f t="shared" si="92"/>
        <v>0</v>
      </c>
    </row>
    <row r="2251" spans="6:8" ht="12.75" hidden="1">
      <c r="F2251" s="94"/>
      <c r="H2251" s="7">
        <f t="shared" si="92"/>
        <v>0</v>
      </c>
    </row>
    <row r="2252" spans="6:8" ht="12.75" hidden="1">
      <c r="F2252" s="94"/>
      <c r="H2252" s="7">
        <f t="shared" si="92"/>
        <v>0</v>
      </c>
    </row>
    <row r="2253" spans="6:8" ht="12.75" hidden="1">
      <c r="F2253" s="94"/>
      <c r="H2253" s="7">
        <f t="shared" si="92"/>
        <v>0</v>
      </c>
    </row>
    <row r="2254" spans="6:8" ht="12.75" hidden="1">
      <c r="F2254" s="94"/>
      <c r="H2254" s="7">
        <f t="shared" si="92"/>
        <v>0</v>
      </c>
    </row>
    <row r="2255" spans="6:8" ht="12.75" hidden="1">
      <c r="F2255" s="94"/>
      <c r="H2255" s="7">
        <f t="shared" si="92"/>
        <v>0</v>
      </c>
    </row>
    <row r="2256" spans="6:8" ht="12.75" hidden="1">
      <c r="F2256" s="94"/>
      <c r="H2256" s="7">
        <f t="shared" si="92"/>
        <v>0</v>
      </c>
    </row>
    <row r="2257" spans="6:8" ht="12.75" hidden="1">
      <c r="F2257" s="94"/>
      <c r="H2257" s="7">
        <f t="shared" si="92"/>
        <v>0</v>
      </c>
    </row>
    <row r="2258" spans="6:8" ht="12.75" hidden="1">
      <c r="F2258" s="94"/>
      <c r="H2258" s="7">
        <f t="shared" si="92"/>
        <v>0</v>
      </c>
    </row>
    <row r="2259" spans="6:8" ht="12.75" hidden="1">
      <c r="F2259" s="94"/>
      <c r="H2259" s="7">
        <f t="shared" si="92"/>
        <v>0</v>
      </c>
    </row>
    <row r="2260" spans="6:8" ht="12.75" hidden="1">
      <c r="F2260" s="94"/>
      <c r="H2260" s="7">
        <f t="shared" si="92"/>
        <v>0</v>
      </c>
    </row>
    <row r="2261" spans="6:8" ht="12.75" hidden="1">
      <c r="F2261" s="94"/>
      <c r="H2261" s="7">
        <f t="shared" si="92"/>
        <v>0</v>
      </c>
    </row>
    <row r="2262" spans="6:8" ht="12.75" hidden="1">
      <c r="F2262" s="94"/>
      <c r="H2262" s="7">
        <f t="shared" si="92"/>
        <v>0</v>
      </c>
    </row>
    <row r="2263" spans="6:8" ht="12.75" hidden="1">
      <c r="F2263" s="94"/>
      <c r="H2263" s="7">
        <f t="shared" si="92"/>
        <v>0</v>
      </c>
    </row>
    <row r="2264" spans="6:8" ht="12.75" hidden="1">
      <c r="F2264" s="94"/>
      <c r="H2264" s="7">
        <f t="shared" si="92"/>
        <v>0</v>
      </c>
    </row>
    <row r="2265" spans="6:8" ht="12.75" hidden="1">
      <c r="F2265" s="94"/>
      <c r="H2265" s="7">
        <f t="shared" si="92"/>
        <v>0</v>
      </c>
    </row>
    <row r="2266" spans="6:8" ht="12.75" hidden="1">
      <c r="F2266" s="94"/>
      <c r="H2266" s="7">
        <f t="shared" si="92"/>
        <v>0</v>
      </c>
    </row>
    <row r="2267" spans="6:8" ht="12.75" hidden="1">
      <c r="F2267" s="94"/>
      <c r="H2267" s="7">
        <f t="shared" si="92"/>
        <v>0</v>
      </c>
    </row>
    <row r="2268" spans="6:8" ht="12.75" hidden="1">
      <c r="F2268" s="94"/>
      <c r="H2268" s="7">
        <f t="shared" si="92"/>
        <v>0</v>
      </c>
    </row>
    <row r="2269" spans="6:8" ht="12.75" hidden="1">
      <c r="F2269" s="94"/>
      <c r="H2269" s="7">
        <f t="shared" si="92"/>
        <v>0</v>
      </c>
    </row>
    <row r="2270" spans="6:8" ht="12.75" hidden="1">
      <c r="F2270" s="94"/>
      <c r="H2270" s="7">
        <f t="shared" si="92"/>
        <v>0</v>
      </c>
    </row>
    <row r="2271" spans="6:8" ht="12.75" hidden="1">
      <c r="F2271" s="94"/>
      <c r="H2271" s="7">
        <f t="shared" si="92"/>
        <v>0</v>
      </c>
    </row>
    <row r="2272" spans="6:8" ht="12.75" hidden="1">
      <c r="F2272" s="94"/>
      <c r="H2272" s="7">
        <f t="shared" si="92"/>
        <v>0</v>
      </c>
    </row>
    <row r="2273" spans="6:8" ht="12.75" hidden="1">
      <c r="F2273" s="94"/>
      <c r="H2273" s="7">
        <f t="shared" si="92"/>
        <v>0</v>
      </c>
    </row>
    <row r="2274" spans="6:8" ht="12.75" hidden="1">
      <c r="F2274" s="94"/>
      <c r="H2274" s="7">
        <f t="shared" si="92"/>
        <v>0</v>
      </c>
    </row>
    <row r="2275" spans="6:8" ht="12.75" hidden="1">
      <c r="F2275" s="94"/>
      <c r="H2275" s="7">
        <f t="shared" si="92"/>
        <v>0</v>
      </c>
    </row>
    <row r="2276" spans="6:8" ht="12.75" hidden="1">
      <c r="F2276" s="94"/>
      <c r="H2276" s="7">
        <f t="shared" si="92"/>
        <v>0</v>
      </c>
    </row>
    <row r="2277" spans="6:8" ht="12.75" hidden="1">
      <c r="F2277" s="94"/>
      <c r="H2277" s="7">
        <f t="shared" si="92"/>
        <v>0</v>
      </c>
    </row>
    <row r="2278" spans="6:8" ht="12.75" hidden="1">
      <c r="F2278" s="94"/>
      <c r="H2278" s="7">
        <f t="shared" si="92"/>
        <v>0</v>
      </c>
    </row>
    <row r="2279" spans="6:8" ht="12.75" hidden="1">
      <c r="F2279" s="94"/>
      <c r="H2279" s="7">
        <f t="shared" si="92"/>
        <v>0</v>
      </c>
    </row>
    <row r="2280" spans="6:8" ht="12.75" hidden="1">
      <c r="F2280" s="94"/>
      <c r="H2280" s="7">
        <f t="shared" si="92"/>
        <v>0</v>
      </c>
    </row>
    <row r="2281" spans="6:8" ht="12.75" hidden="1">
      <c r="F2281" s="94"/>
      <c r="H2281" s="7">
        <f t="shared" si="92"/>
        <v>0</v>
      </c>
    </row>
    <row r="2282" spans="6:8" ht="12.75" hidden="1">
      <c r="F2282" s="94"/>
      <c r="H2282" s="7">
        <f t="shared" si="92"/>
        <v>0</v>
      </c>
    </row>
    <row r="2283" spans="6:8" ht="12.75" hidden="1">
      <c r="F2283" s="94"/>
      <c r="H2283" s="7">
        <f t="shared" si="92"/>
        <v>0</v>
      </c>
    </row>
    <row r="2284" spans="6:8" ht="12.75" hidden="1">
      <c r="F2284" s="94"/>
      <c r="H2284" s="7">
        <f t="shared" si="92"/>
        <v>0</v>
      </c>
    </row>
    <row r="2285" spans="6:8" ht="12.75" hidden="1">
      <c r="F2285" s="94"/>
      <c r="H2285" s="7">
        <f t="shared" si="92"/>
        <v>0</v>
      </c>
    </row>
    <row r="2286" spans="6:8" ht="12.75" hidden="1">
      <c r="F2286" s="94"/>
      <c r="H2286" s="7">
        <f t="shared" si="92"/>
        <v>0</v>
      </c>
    </row>
    <row r="2287" spans="6:8" ht="12.75" hidden="1">
      <c r="F2287" s="94"/>
      <c r="H2287" s="7">
        <f t="shared" si="92"/>
        <v>0</v>
      </c>
    </row>
    <row r="2288" spans="6:8" ht="12.75" hidden="1">
      <c r="F2288" s="94"/>
      <c r="H2288" s="7">
        <f t="shared" si="92"/>
        <v>0</v>
      </c>
    </row>
    <row r="2289" spans="6:8" ht="12.75" hidden="1">
      <c r="F2289" s="94"/>
      <c r="H2289" s="7">
        <f t="shared" si="92"/>
        <v>0</v>
      </c>
    </row>
    <row r="2290" spans="6:8" ht="12.75" hidden="1">
      <c r="F2290" s="94"/>
      <c r="H2290" s="7">
        <f t="shared" si="92"/>
        <v>0</v>
      </c>
    </row>
    <row r="2291" spans="6:8" ht="12.75" hidden="1">
      <c r="F2291" s="94"/>
      <c r="H2291" s="7">
        <f t="shared" si="92"/>
        <v>0</v>
      </c>
    </row>
    <row r="2292" spans="6:8" ht="12.75" hidden="1">
      <c r="F2292" s="94"/>
      <c r="H2292" s="7">
        <f aca="true" t="shared" si="93" ref="H2292:H2341">H2291-B2292</f>
        <v>0</v>
      </c>
    </row>
    <row r="2293" spans="6:8" ht="12.75" hidden="1">
      <c r="F2293" s="94"/>
      <c r="H2293" s="7">
        <f t="shared" si="93"/>
        <v>0</v>
      </c>
    </row>
    <row r="2294" spans="6:8" ht="12.75" hidden="1">
      <c r="F2294" s="94"/>
      <c r="H2294" s="7">
        <f t="shared" si="93"/>
        <v>0</v>
      </c>
    </row>
    <row r="2295" spans="6:8" ht="12.75" hidden="1">
      <c r="F2295" s="94"/>
      <c r="H2295" s="7">
        <f t="shared" si="93"/>
        <v>0</v>
      </c>
    </row>
    <row r="2296" spans="6:8" ht="12.75" hidden="1">
      <c r="F2296" s="94"/>
      <c r="H2296" s="7">
        <f t="shared" si="93"/>
        <v>0</v>
      </c>
    </row>
    <row r="2297" spans="6:8" ht="12.75" hidden="1">
      <c r="F2297" s="94"/>
      <c r="H2297" s="7">
        <f t="shared" si="93"/>
        <v>0</v>
      </c>
    </row>
    <row r="2298" spans="6:8" ht="12.75" hidden="1">
      <c r="F2298" s="94"/>
      <c r="H2298" s="7">
        <f t="shared" si="93"/>
        <v>0</v>
      </c>
    </row>
    <row r="2299" spans="6:8" ht="12.75" hidden="1">
      <c r="F2299" s="94"/>
      <c r="H2299" s="7">
        <f t="shared" si="93"/>
        <v>0</v>
      </c>
    </row>
    <row r="2300" spans="6:8" ht="12.75" hidden="1">
      <c r="F2300" s="94"/>
      <c r="H2300" s="7">
        <f t="shared" si="93"/>
        <v>0</v>
      </c>
    </row>
    <row r="2301" spans="6:8" ht="12.75" hidden="1">
      <c r="F2301" s="94"/>
      <c r="H2301" s="7">
        <f t="shared" si="93"/>
        <v>0</v>
      </c>
    </row>
    <row r="2302" spans="6:8" ht="12.75" hidden="1">
      <c r="F2302" s="94"/>
      <c r="H2302" s="7">
        <f t="shared" si="93"/>
        <v>0</v>
      </c>
    </row>
    <row r="2303" spans="6:8" ht="12.75" hidden="1">
      <c r="F2303" s="94"/>
      <c r="H2303" s="7">
        <f t="shared" si="93"/>
        <v>0</v>
      </c>
    </row>
    <row r="2304" spans="6:8" ht="12.75" hidden="1">
      <c r="F2304" s="94"/>
      <c r="H2304" s="7">
        <f t="shared" si="93"/>
        <v>0</v>
      </c>
    </row>
    <row r="2305" spans="6:8" ht="12.75" hidden="1">
      <c r="F2305" s="94"/>
      <c r="H2305" s="7">
        <f t="shared" si="93"/>
        <v>0</v>
      </c>
    </row>
    <row r="2306" spans="6:8" ht="12.75" hidden="1">
      <c r="F2306" s="94"/>
      <c r="H2306" s="7">
        <f t="shared" si="93"/>
        <v>0</v>
      </c>
    </row>
    <row r="2307" spans="6:8" ht="12.75" hidden="1">
      <c r="F2307" s="94"/>
      <c r="H2307" s="7">
        <f t="shared" si="93"/>
        <v>0</v>
      </c>
    </row>
    <row r="2308" spans="6:8" ht="12.75" hidden="1">
      <c r="F2308" s="94"/>
      <c r="H2308" s="7">
        <f t="shared" si="93"/>
        <v>0</v>
      </c>
    </row>
    <row r="2309" spans="6:8" ht="12.75" hidden="1">
      <c r="F2309" s="94"/>
      <c r="H2309" s="7">
        <f t="shared" si="93"/>
        <v>0</v>
      </c>
    </row>
    <row r="2310" spans="6:8" ht="12.75" hidden="1">
      <c r="F2310" s="94"/>
      <c r="H2310" s="7">
        <f t="shared" si="93"/>
        <v>0</v>
      </c>
    </row>
    <row r="2311" spans="6:8" ht="12.75" hidden="1">
      <c r="F2311" s="94"/>
      <c r="H2311" s="7">
        <f t="shared" si="93"/>
        <v>0</v>
      </c>
    </row>
    <row r="2312" spans="6:8" ht="12.75" hidden="1">
      <c r="F2312" s="94"/>
      <c r="H2312" s="7">
        <f t="shared" si="93"/>
        <v>0</v>
      </c>
    </row>
    <row r="2313" spans="6:8" ht="12.75" hidden="1">
      <c r="F2313" s="94"/>
      <c r="H2313" s="7">
        <f t="shared" si="93"/>
        <v>0</v>
      </c>
    </row>
    <row r="2314" spans="6:8" ht="12.75" hidden="1">
      <c r="F2314" s="94"/>
      <c r="H2314" s="7">
        <f t="shared" si="93"/>
        <v>0</v>
      </c>
    </row>
    <row r="2315" spans="6:8" ht="12.75" hidden="1">
      <c r="F2315" s="94"/>
      <c r="H2315" s="7">
        <f t="shared" si="93"/>
        <v>0</v>
      </c>
    </row>
    <row r="2316" spans="6:8" ht="12.75" hidden="1">
      <c r="F2316" s="94"/>
      <c r="H2316" s="7">
        <f t="shared" si="93"/>
        <v>0</v>
      </c>
    </row>
    <row r="2317" spans="6:8" ht="12.75" hidden="1">
      <c r="F2317" s="94"/>
      <c r="H2317" s="7">
        <f t="shared" si="93"/>
        <v>0</v>
      </c>
    </row>
    <row r="2318" spans="6:8" ht="12.75" hidden="1">
      <c r="F2318" s="94"/>
      <c r="H2318" s="7">
        <f t="shared" si="93"/>
        <v>0</v>
      </c>
    </row>
    <row r="2319" spans="6:8" ht="12.75" hidden="1">
      <c r="F2319" s="94"/>
      <c r="H2319" s="7">
        <f t="shared" si="93"/>
        <v>0</v>
      </c>
    </row>
    <row r="2320" spans="6:8" ht="12.75" hidden="1">
      <c r="F2320" s="94"/>
      <c r="H2320" s="7">
        <f t="shared" si="93"/>
        <v>0</v>
      </c>
    </row>
    <row r="2321" spans="6:8" ht="12.75" hidden="1">
      <c r="F2321" s="94"/>
      <c r="H2321" s="7">
        <f t="shared" si="93"/>
        <v>0</v>
      </c>
    </row>
    <row r="2322" spans="6:8" ht="12.75" hidden="1">
      <c r="F2322" s="94"/>
      <c r="H2322" s="7">
        <f t="shared" si="93"/>
        <v>0</v>
      </c>
    </row>
    <row r="2323" spans="6:8" ht="12.75" hidden="1">
      <c r="F2323" s="94"/>
      <c r="H2323" s="7">
        <f t="shared" si="93"/>
        <v>0</v>
      </c>
    </row>
    <row r="2324" spans="6:8" ht="12.75" hidden="1">
      <c r="F2324" s="94"/>
      <c r="H2324" s="7">
        <f t="shared" si="93"/>
        <v>0</v>
      </c>
    </row>
    <row r="2325" spans="6:8" ht="12.75" hidden="1">
      <c r="F2325" s="94"/>
      <c r="H2325" s="7">
        <f t="shared" si="93"/>
        <v>0</v>
      </c>
    </row>
    <row r="2326" spans="6:8" ht="12.75" hidden="1">
      <c r="F2326" s="94"/>
      <c r="H2326" s="7">
        <f t="shared" si="93"/>
        <v>0</v>
      </c>
    </row>
    <row r="2327" spans="6:8" ht="12.75" hidden="1">
      <c r="F2327" s="94"/>
      <c r="H2327" s="7">
        <f t="shared" si="93"/>
        <v>0</v>
      </c>
    </row>
    <row r="2328" spans="6:8" ht="12.75" hidden="1">
      <c r="F2328" s="94"/>
      <c r="H2328" s="7">
        <f t="shared" si="93"/>
        <v>0</v>
      </c>
    </row>
    <row r="2329" spans="6:8" ht="12.75" hidden="1">
      <c r="F2329" s="94"/>
      <c r="H2329" s="7">
        <f t="shared" si="93"/>
        <v>0</v>
      </c>
    </row>
    <row r="2330" spans="6:8" ht="12.75" hidden="1">
      <c r="F2330" s="94"/>
      <c r="H2330" s="7">
        <f t="shared" si="93"/>
        <v>0</v>
      </c>
    </row>
    <row r="2331" spans="6:8" ht="12.75" hidden="1">
      <c r="F2331" s="94"/>
      <c r="H2331" s="7">
        <f t="shared" si="93"/>
        <v>0</v>
      </c>
    </row>
    <row r="2332" spans="6:8" ht="12.75" hidden="1">
      <c r="F2332" s="94"/>
      <c r="H2332" s="7">
        <f t="shared" si="93"/>
        <v>0</v>
      </c>
    </row>
    <row r="2333" spans="6:8" ht="12.75" hidden="1">
      <c r="F2333" s="94"/>
      <c r="H2333" s="7">
        <f t="shared" si="93"/>
        <v>0</v>
      </c>
    </row>
    <row r="2334" spans="6:8" ht="12.75" hidden="1">
      <c r="F2334" s="94"/>
      <c r="H2334" s="7">
        <f t="shared" si="93"/>
        <v>0</v>
      </c>
    </row>
    <row r="2335" spans="6:8" ht="12.75" hidden="1">
      <c r="F2335" s="94"/>
      <c r="H2335" s="7">
        <f t="shared" si="93"/>
        <v>0</v>
      </c>
    </row>
    <row r="2336" spans="6:8" ht="12.75" hidden="1">
      <c r="F2336" s="94"/>
      <c r="H2336" s="7">
        <f t="shared" si="93"/>
        <v>0</v>
      </c>
    </row>
    <row r="2337" spans="6:8" ht="12.75" hidden="1">
      <c r="F2337" s="94"/>
      <c r="H2337" s="7">
        <f t="shared" si="93"/>
        <v>0</v>
      </c>
    </row>
    <row r="2338" spans="6:8" ht="12.75" hidden="1">
      <c r="F2338" s="94"/>
      <c r="H2338" s="7">
        <f t="shared" si="93"/>
        <v>0</v>
      </c>
    </row>
    <row r="2339" spans="6:8" ht="12.75" hidden="1">
      <c r="F2339" s="94"/>
      <c r="H2339" s="7">
        <f t="shared" si="93"/>
        <v>0</v>
      </c>
    </row>
    <row r="2340" spans="6:8" ht="12.75" hidden="1">
      <c r="F2340" s="94"/>
      <c r="H2340" s="7">
        <f t="shared" si="93"/>
        <v>0</v>
      </c>
    </row>
    <row r="2341" spans="6:8" ht="12.75" hidden="1">
      <c r="F2341" s="94"/>
      <c r="H2341" s="7">
        <f t="shared" si="93"/>
        <v>0</v>
      </c>
    </row>
    <row r="2342" spans="6:8" ht="12.75" hidden="1">
      <c r="F2342" s="94"/>
      <c r="H2342" s="7">
        <f>H2341-B2342</f>
        <v>0</v>
      </c>
    </row>
    <row r="2343" spans="6:8" ht="12.75" hidden="1">
      <c r="F2343" s="94"/>
      <c r="H2343" s="7">
        <f aca="true" t="shared" si="94" ref="H2343:H2406">H2342-B2343</f>
        <v>0</v>
      </c>
    </row>
    <row r="2344" spans="6:8" ht="12.75" hidden="1">
      <c r="F2344" s="94"/>
      <c r="H2344" s="7">
        <f t="shared" si="94"/>
        <v>0</v>
      </c>
    </row>
    <row r="2345" spans="6:8" ht="12.75" hidden="1">
      <c r="F2345" s="94"/>
      <c r="H2345" s="7">
        <f t="shared" si="94"/>
        <v>0</v>
      </c>
    </row>
    <row r="2346" spans="6:8" ht="12.75" hidden="1">
      <c r="F2346" s="94"/>
      <c r="H2346" s="7">
        <f t="shared" si="94"/>
        <v>0</v>
      </c>
    </row>
    <row r="2347" spans="6:8" ht="12.75" hidden="1">
      <c r="F2347" s="94"/>
      <c r="H2347" s="7">
        <f t="shared" si="94"/>
        <v>0</v>
      </c>
    </row>
    <row r="2348" spans="6:8" ht="12.75" hidden="1">
      <c r="F2348" s="94"/>
      <c r="H2348" s="7">
        <f t="shared" si="94"/>
        <v>0</v>
      </c>
    </row>
    <row r="2349" spans="6:8" ht="12.75" hidden="1">
      <c r="F2349" s="94"/>
      <c r="H2349" s="7">
        <f t="shared" si="94"/>
        <v>0</v>
      </c>
    </row>
    <row r="2350" spans="6:8" ht="12.75" hidden="1">
      <c r="F2350" s="94"/>
      <c r="H2350" s="7">
        <f t="shared" si="94"/>
        <v>0</v>
      </c>
    </row>
    <row r="2351" spans="6:8" ht="12.75" hidden="1">
      <c r="F2351" s="94"/>
      <c r="H2351" s="7">
        <f t="shared" si="94"/>
        <v>0</v>
      </c>
    </row>
    <row r="2352" spans="6:8" ht="12.75" hidden="1">
      <c r="F2352" s="94"/>
      <c r="H2352" s="7">
        <f t="shared" si="94"/>
        <v>0</v>
      </c>
    </row>
    <row r="2353" spans="6:8" ht="12.75" hidden="1">
      <c r="F2353" s="94"/>
      <c r="H2353" s="7">
        <f t="shared" si="94"/>
        <v>0</v>
      </c>
    </row>
    <row r="2354" spans="6:8" ht="12.75" hidden="1">
      <c r="F2354" s="94"/>
      <c r="H2354" s="7">
        <f t="shared" si="94"/>
        <v>0</v>
      </c>
    </row>
    <row r="2355" spans="6:8" ht="12.75" hidden="1">
      <c r="F2355" s="94"/>
      <c r="H2355" s="7">
        <f t="shared" si="94"/>
        <v>0</v>
      </c>
    </row>
    <row r="2356" spans="6:8" ht="12.75" hidden="1">
      <c r="F2356" s="94"/>
      <c r="H2356" s="7">
        <f t="shared" si="94"/>
        <v>0</v>
      </c>
    </row>
    <row r="2357" spans="6:8" ht="12.75" hidden="1">
      <c r="F2357" s="94"/>
      <c r="H2357" s="7">
        <f t="shared" si="94"/>
        <v>0</v>
      </c>
    </row>
    <row r="2358" spans="6:8" ht="12.75" hidden="1">
      <c r="F2358" s="94"/>
      <c r="H2358" s="7">
        <f t="shared" si="94"/>
        <v>0</v>
      </c>
    </row>
    <row r="2359" spans="6:8" ht="12.75" hidden="1">
      <c r="F2359" s="94"/>
      <c r="H2359" s="7">
        <f t="shared" si="94"/>
        <v>0</v>
      </c>
    </row>
    <row r="2360" spans="6:8" ht="12.75" hidden="1">
      <c r="F2360" s="94"/>
      <c r="H2360" s="7">
        <f t="shared" si="94"/>
        <v>0</v>
      </c>
    </row>
    <row r="2361" spans="6:8" ht="12.75" hidden="1">
      <c r="F2361" s="94"/>
      <c r="H2361" s="7">
        <f t="shared" si="94"/>
        <v>0</v>
      </c>
    </row>
    <row r="2362" spans="6:8" ht="12.75" hidden="1">
      <c r="F2362" s="94"/>
      <c r="H2362" s="7">
        <f t="shared" si="94"/>
        <v>0</v>
      </c>
    </row>
    <row r="2363" spans="6:8" ht="12.75" hidden="1">
      <c r="F2363" s="94"/>
      <c r="H2363" s="7">
        <f t="shared" si="94"/>
        <v>0</v>
      </c>
    </row>
    <row r="2364" spans="6:8" ht="12.75" hidden="1">
      <c r="F2364" s="94"/>
      <c r="H2364" s="7">
        <f t="shared" si="94"/>
        <v>0</v>
      </c>
    </row>
    <row r="2365" spans="6:8" ht="12.75" hidden="1">
      <c r="F2365" s="94"/>
      <c r="H2365" s="7">
        <f t="shared" si="94"/>
        <v>0</v>
      </c>
    </row>
    <row r="2366" spans="6:8" ht="12.75" hidden="1">
      <c r="F2366" s="94"/>
      <c r="H2366" s="7">
        <f t="shared" si="94"/>
        <v>0</v>
      </c>
    </row>
    <row r="2367" spans="6:8" ht="12.75" hidden="1">
      <c r="F2367" s="94"/>
      <c r="H2367" s="7">
        <f t="shared" si="94"/>
        <v>0</v>
      </c>
    </row>
    <row r="2368" spans="6:8" ht="12.75" hidden="1">
      <c r="F2368" s="94"/>
      <c r="H2368" s="7">
        <f t="shared" si="94"/>
        <v>0</v>
      </c>
    </row>
    <row r="2369" spans="6:8" ht="12.75" hidden="1">
      <c r="F2369" s="94"/>
      <c r="H2369" s="7">
        <f t="shared" si="94"/>
        <v>0</v>
      </c>
    </row>
    <row r="2370" spans="6:8" ht="12.75" hidden="1">
      <c r="F2370" s="94"/>
      <c r="H2370" s="7">
        <f t="shared" si="94"/>
        <v>0</v>
      </c>
    </row>
    <row r="2371" spans="6:8" ht="12.75" hidden="1">
      <c r="F2371" s="94"/>
      <c r="H2371" s="7">
        <f t="shared" si="94"/>
        <v>0</v>
      </c>
    </row>
    <row r="2372" spans="6:8" ht="12.75" hidden="1">
      <c r="F2372" s="94"/>
      <c r="H2372" s="7">
        <f t="shared" si="94"/>
        <v>0</v>
      </c>
    </row>
    <row r="2373" spans="6:8" ht="12.75" hidden="1">
      <c r="F2373" s="94"/>
      <c r="H2373" s="7">
        <f t="shared" si="94"/>
        <v>0</v>
      </c>
    </row>
    <row r="2374" spans="6:8" ht="12.75" hidden="1">
      <c r="F2374" s="94"/>
      <c r="H2374" s="7">
        <f t="shared" si="94"/>
        <v>0</v>
      </c>
    </row>
    <row r="2375" spans="6:8" ht="12.75" hidden="1">
      <c r="F2375" s="94"/>
      <c r="H2375" s="7">
        <f t="shared" si="94"/>
        <v>0</v>
      </c>
    </row>
    <row r="2376" spans="6:8" ht="12.75" hidden="1">
      <c r="F2376" s="94"/>
      <c r="H2376" s="7">
        <f t="shared" si="94"/>
        <v>0</v>
      </c>
    </row>
    <row r="2377" spans="6:8" ht="12.75" hidden="1">
      <c r="F2377" s="94"/>
      <c r="H2377" s="7">
        <f t="shared" si="94"/>
        <v>0</v>
      </c>
    </row>
    <row r="2378" spans="6:8" ht="12.75" hidden="1">
      <c r="F2378" s="94"/>
      <c r="H2378" s="7">
        <f t="shared" si="94"/>
        <v>0</v>
      </c>
    </row>
    <row r="2379" spans="6:8" ht="12.75" hidden="1">
      <c r="F2379" s="94"/>
      <c r="H2379" s="7">
        <f t="shared" si="94"/>
        <v>0</v>
      </c>
    </row>
    <row r="2380" spans="6:8" ht="12.75" hidden="1">
      <c r="F2380" s="94"/>
      <c r="H2380" s="7">
        <f t="shared" si="94"/>
        <v>0</v>
      </c>
    </row>
    <row r="2381" spans="6:8" ht="12.75" hidden="1">
      <c r="F2381" s="94"/>
      <c r="H2381" s="7">
        <f t="shared" si="94"/>
        <v>0</v>
      </c>
    </row>
    <row r="2382" spans="6:8" ht="12.75" hidden="1">
      <c r="F2382" s="94"/>
      <c r="H2382" s="7">
        <f t="shared" si="94"/>
        <v>0</v>
      </c>
    </row>
    <row r="2383" spans="6:8" ht="12.75" hidden="1">
      <c r="F2383" s="94"/>
      <c r="H2383" s="7">
        <f t="shared" si="94"/>
        <v>0</v>
      </c>
    </row>
    <row r="2384" spans="6:8" ht="12.75" hidden="1">
      <c r="F2384" s="94"/>
      <c r="H2384" s="7">
        <f t="shared" si="94"/>
        <v>0</v>
      </c>
    </row>
    <row r="2385" spans="6:8" ht="12.75" hidden="1">
      <c r="F2385" s="94"/>
      <c r="H2385" s="7">
        <f t="shared" si="94"/>
        <v>0</v>
      </c>
    </row>
    <row r="2386" spans="6:8" ht="12.75" hidden="1">
      <c r="F2386" s="94"/>
      <c r="H2386" s="7">
        <f t="shared" si="94"/>
        <v>0</v>
      </c>
    </row>
    <row r="2387" spans="6:8" ht="12.75" hidden="1">
      <c r="F2387" s="94"/>
      <c r="H2387" s="7">
        <f t="shared" si="94"/>
        <v>0</v>
      </c>
    </row>
    <row r="2388" spans="6:8" ht="12.75" hidden="1">
      <c r="F2388" s="94"/>
      <c r="H2388" s="7">
        <f t="shared" si="94"/>
        <v>0</v>
      </c>
    </row>
    <row r="2389" spans="6:8" ht="12.75" hidden="1">
      <c r="F2389" s="94"/>
      <c r="H2389" s="7">
        <f t="shared" si="94"/>
        <v>0</v>
      </c>
    </row>
    <row r="2390" spans="6:8" ht="12.75" hidden="1">
      <c r="F2390" s="94"/>
      <c r="H2390" s="7">
        <f t="shared" si="94"/>
        <v>0</v>
      </c>
    </row>
    <row r="2391" spans="6:8" ht="12.75" hidden="1">
      <c r="F2391" s="94"/>
      <c r="H2391" s="7">
        <f t="shared" si="94"/>
        <v>0</v>
      </c>
    </row>
    <row r="2392" spans="6:8" ht="12.75" hidden="1">
      <c r="F2392" s="94"/>
      <c r="H2392" s="7">
        <f t="shared" si="94"/>
        <v>0</v>
      </c>
    </row>
    <row r="2393" spans="6:8" ht="12.75" hidden="1">
      <c r="F2393" s="94"/>
      <c r="H2393" s="7">
        <f t="shared" si="94"/>
        <v>0</v>
      </c>
    </row>
    <row r="2394" spans="6:8" ht="12.75" hidden="1">
      <c r="F2394" s="94"/>
      <c r="H2394" s="7">
        <f t="shared" si="94"/>
        <v>0</v>
      </c>
    </row>
    <row r="2395" spans="6:8" ht="12.75" hidden="1">
      <c r="F2395" s="94"/>
      <c r="H2395" s="7">
        <f t="shared" si="94"/>
        <v>0</v>
      </c>
    </row>
    <row r="2396" spans="6:8" ht="12.75" hidden="1">
      <c r="F2396" s="94"/>
      <c r="H2396" s="7">
        <f t="shared" si="94"/>
        <v>0</v>
      </c>
    </row>
    <row r="2397" spans="6:8" ht="12.75" hidden="1">
      <c r="F2397" s="94"/>
      <c r="H2397" s="7">
        <f t="shared" si="94"/>
        <v>0</v>
      </c>
    </row>
    <row r="2398" spans="6:8" ht="12.75" hidden="1">
      <c r="F2398" s="94"/>
      <c r="H2398" s="7">
        <f t="shared" si="94"/>
        <v>0</v>
      </c>
    </row>
    <row r="2399" spans="6:8" ht="12.75" hidden="1">
      <c r="F2399" s="94"/>
      <c r="H2399" s="7">
        <f t="shared" si="94"/>
        <v>0</v>
      </c>
    </row>
    <row r="2400" spans="6:8" ht="12.75" hidden="1">
      <c r="F2400" s="94"/>
      <c r="H2400" s="7">
        <f t="shared" si="94"/>
        <v>0</v>
      </c>
    </row>
    <row r="2401" spans="6:8" ht="12.75" hidden="1">
      <c r="F2401" s="94"/>
      <c r="H2401" s="7">
        <f t="shared" si="94"/>
        <v>0</v>
      </c>
    </row>
    <row r="2402" spans="6:8" ht="12.75" hidden="1">
      <c r="F2402" s="94"/>
      <c r="H2402" s="7">
        <f t="shared" si="94"/>
        <v>0</v>
      </c>
    </row>
    <row r="2403" spans="6:8" ht="12.75" hidden="1">
      <c r="F2403" s="94"/>
      <c r="H2403" s="7">
        <f t="shared" si="94"/>
        <v>0</v>
      </c>
    </row>
    <row r="2404" spans="6:8" ht="12.75" hidden="1">
      <c r="F2404" s="94"/>
      <c r="H2404" s="7">
        <f t="shared" si="94"/>
        <v>0</v>
      </c>
    </row>
    <row r="2405" spans="6:8" ht="12.75" hidden="1">
      <c r="F2405" s="94"/>
      <c r="H2405" s="7">
        <f t="shared" si="94"/>
        <v>0</v>
      </c>
    </row>
    <row r="2406" spans="6:8" ht="12.75" hidden="1">
      <c r="F2406" s="94"/>
      <c r="H2406" s="7">
        <f t="shared" si="94"/>
        <v>0</v>
      </c>
    </row>
    <row r="2407" spans="6:8" ht="12.75" hidden="1">
      <c r="F2407" s="94"/>
      <c r="H2407" s="7">
        <f aca="true" t="shared" si="95" ref="H2407:H2482">H2406-B2407</f>
        <v>0</v>
      </c>
    </row>
    <row r="2408" spans="6:8" ht="12.75" hidden="1">
      <c r="F2408" s="94"/>
      <c r="H2408" s="7">
        <f t="shared" si="95"/>
        <v>0</v>
      </c>
    </row>
    <row r="2409" spans="6:8" ht="12.75" hidden="1">
      <c r="F2409" s="94"/>
      <c r="H2409" s="7">
        <f t="shared" si="95"/>
        <v>0</v>
      </c>
    </row>
    <row r="2410" spans="6:8" ht="12.75" hidden="1">
      <c r="F2410" s="94"/>
      <c r="H2410" s="7">
        <f t="shared" si="95"/>
        <v>0</v>
      </c>
    </row>
    <row r="2411" spans="6:8" ht="12.75" hidden="1">
      <c r="F2411" s="94"/>
      <c r="H2411" s="7">
        <f t="shared" si="95"/>
        <v>0</v>
      </c>
    </row>
    <row r="2412" spans="6:8" ht="12.75" hidden="1">
      <c r="F2412" s="94"/>
      <c r="H2412" s="7">
        <f t="shared" si="95"/>
        <v>0</v>
      </c>
    </row>
    <row r="2413" spans="6:8" ht="12.75" hidden="1">
      <c r="F2413" s="94"/>
      <c r="H2413" s="7">
        <f t="shared" si="95"/>
        <v>0</v>
      </c>
    </row>
    <row r="2414" spans="6:8" ht="12.75" hidden="1">
      <c r="F2414" s="94"/>
      <c r="H2414" s="7">
        <f t="shared" si="95"/>
        <v>0</v>
      </c>
    </row>
    <row r="2415" spans="6:8" ht="12.75" hidden="1">
      <c r="F2415" s="94"/>
      <c r="H2415" s="7">
        <f t="shared" si="95"/>
        <v>0</v>
      </c>
    </row>
    <row r="2416" spans="6:8" ht="12.75" hidden="1">
      <c r="F2416" s="94"/>
      <c r="H2416" s="7">
        <f t="shared" si="95"/>
        <v>0</v>
      </c>
    </row>
    <row r="2417" spans="6:8" ht="12.75" hidden="1">
      <c r="F2417" s="94"/>
      <c r="H2417" s="7">
        <f t="shared" si="95"/>
        <v>0</v>
      </c>
    </row>
    <row r="2418" spans="6:8" ht="12.75" hidden="1">
      <c r="F2418" s="94"/>
      <c r="H2418" s="7">
        <f t="shared" si="95"/>
        <v>0</v>
      </c>
    </row>
    <row r="2419" spans="6:8" ht="12.75" hidden="1">
      <c r="F2419" s="94"/>
      <c r="H2419" s="7">
        <f t="shared" si="95"/>
        <v>0</v>
      </c>
    </row>
    <row r="2420" spans="6:8" ht="12.75" hidden="1">
      <c r="F2420" s="94"/>
      <c r="H2420" s="7">
        <f t="shared" si="95"/>
        <v>0</v>
      </c>
    </row>
    <row r="2421" spans="6:8" ht="12.75" hidden="1">
      <c r="F2421" s="94"/>
      <c r="H2421" s="7">
        <f t="shared" si="95"/>
        <v>0</v>
      </c>
    </row>
    <row r="2422" spans="6:8" ht="12.75" hidden="1">
      <c r="F2422" s="94"/>
      <c r="H2422" s="7">
        <f t="shared" si="95"/>
        <v>0</v>
      </c>
    </row>
    <row r="2423" spans="6:8" ht="12.75" hidden="1">
      <c r="F2423" s="94"/>
      <c r="H2423" s="7">
        <f t="shared" si="95"/>
        <v>0</v>
      </c>
    </row>
    <row r="2424" spans="6:8" ht="12.75" hidden="1">
      <c r="F2424" s="94"/>
      <c r="H2424" s="7">
        <f t="shared" si="95"/>
        <v>0</v>
      </c>
    </row>
    <row r="2425" spans="6:8" ht="12.75" hidden="1">
      <c r="F2425" s="94"/>
      <c r="H2425" s="7">
        <f t="shared" si="95"/>
        <v>0</v>
      </c>
    </row>
    <row r="2426" spans="6:8" ht="12.75" hidden="1">
      <c r="F2426" s="94"/>
      <c r="H2426" s="7">
        <f t="shared" si="95"/>
        <v>0</v>
      </c>
    </row>
    <row r="2427" spans="6:8" ht="12.75" hidden="1">
      <c r="F2427" s="94"/>
      <c r="H2427" s="7">
        <f t="shared" si="95"/>
        <v>0</v>
      </c>
    </row>
    <row r="2428" spans="6:8" ht="12.75" hidden="1">
      <c r="F2428" s="94"/>
      <c r="H2428" s="7">
        <f t="shared" si="95"/>
        <v>0</v>
      </c>
    </row>
    <row r="2429" spans="6:8" ht="12.75" hidden="1">
      <c r="F2429" s="94"/>
      <c r="H2429" s="7">
        <f t="shared" si="95"/>
        <v>0</v>
      </c>
    </row>
    <row r="2430" spans="6:8" ht="12.75" hidden="1">
      <c r="F2430" s="94"/>
      <c r="H2430" s="7">
        <f t="shared" si="95"/>
        <v>0</v>
      </c>
    </row>
    <row r="2431" spans="6:8" ht="12.75" hidden="1">
      <c r="F2431" s="94"/>
      <c r="H2431" s="7">
        <f t="shared" si="95"/>
        <v>0</v>
      </c>
    </row>
    <row r="2432" spans="6:8" ht="12.75" hidden="1">
      <c r="F2432" s="94"/>
      <c r="H2432" s="7">
        <f t="shared" si="95"/>
        <v>0</v>
      </c>
    </row>
    <row r="2433" spans="6:8" ht="12.75" hidden="1">
      <c r="F2433" s="94"/>
      <c r="H2433" s="7">
        <f t="shared" si="95"/>
        <v>0</v>
      </c>
    </row>
    <row r="2434" spans="6:8" ht="12.75" hidden="1">
      <c r="F2434" s="94"/>
      <c r="H2434" s="7">
        <f t="shared" si="95"/>
        <v>0</v>
      </c>
    </row>
    <row r="2435" spans="6:8" ht="12.75" hidden="1">
      <c r="F2435" s="94"/>
      <c r="H2435" s="7">
        <f t="shared" si="95"/>
        <v>0</v>
      </c>
    </row>
    <row r="2436" spans="6:8" ht="12.75" hidden="1">
      <c r="F2436" s="94"/>
      <c r="H2436" s="7">
        <f t="shared" si="95"/>
        <v>0</v>
      </c>
    </row>
    <row r="2437" spans="6:8" ht="12.75" hidden="1">
      <c r="F2437" s="94"/>
      <c r="H2437" s="7">
        <f t="shared" si="95"/>
        <v>0</v>
      </c>
    </row>
    <row r="2438" spans="6:8" ht="12.75" hidden="1">
      <c r="F2438" s="94"/>
      <c r="H2438" s="7">
        <f t="shared" si="95"/>
        <v>0</v>
      </c>
    </row>
    <row r="2439" spans="6:8" ht="12.75" hidden="1">
      <c r="F2439" s="94"/>
      <c r="H2439" s="7">
        <f t="shared" si="95"/>
        <v>0</v>
      </c>
    </row>
    <row r="2440" spans="6:8" ht="12.75" hidden="1">
      <c r="F2440" s="94"/>
      <c r="H2440" s="7">
        <f t="shared" si="95"/>
        <v>0</v>
      </c>
    </row>
    <row r="2441" spans="6:8" ht="12.75" hidden="1">
      <c r="F2441" s="94"/>
      <c r="H2441" s="7">
        <f t="shared" si="95"/>
        <v>0</v>
      </c>
    </row>
    <row r="2442" spans="6:8" ht="12.75" hidden="1">
      <c r="F2442" s="94"/>
      <c r="H2442" s="7">
        <f t="shared" si="95"/>
        <v>0</v>
      </c>
    </row>
    <row r="2443" spans="6:8" ht="12.75" hidden="1">
      <c r="F2443" s="94"/>
      <c r="H2443" s="7">
        <f t="shared" si="95"/>
        <v>0</v>
      </c>
    </row>
    <row r="2444" spans="6:8" ht="12.75" hidden="1">
      <c r="F2444" s="94"/>
      <c r="H2444" s="7">
        <f t="shared" si="95"/>
        <v>0</v>
      </c>
    </row>
    <row r="2445" spans="6:8" ht="12.75" hidden="1">
      <c r="F2445" s="94"/>
      <c r="H2445" s="7">
        <f t="shared" si="95"/>
        <v>0</v>
      </c>
    </row>
    <row r="2446" spans="6:8" ht="12.75" hidden="1">
      <c r="F2446" s="94"/>
      <c r="H2446" s="7">
        <f t="shared" si="95"/>
        <v>0</v>
      </c>
    </row>
    <row r="2447" spans="6:8" ht="12.75" hidden="1">
      <c r="F2447" s="94"/>
      <c r="H2447" s="7">
        <f t="shared" si="95"/>
        <v>0</v>
      </c>
    </row>
    <row r="2448" spans="6:8" ht="12.75" hidden="1">
      <c r="F2448" s="94"/>
      <c r="H2448" s="7">
        <f t="shared" si="95"/>
        <v>0</v>
      </c>
    </row>
    <row r="2449" spans="6:8" ht="12.75" hidden="1">
      <c r="F2449" s="94"/>
      <c r="H2449" s="7">
        <f t="shared" si="95"/>
        <v>0</v>
      </c>
    </row>
    <row r="2450" spans="6:8" ht="12.75" hidden="1">
      <c r="F2450" s="94"/>
      <c r="H2450" s="7">
        <f t="shared" si="95"/>
        <v>0</v>
      </c>
    </row>
    <row r="2451" spans="6:8" ht="12.75" hidden="1">
      <c r="F2451" s="94"/>
      <c r="H2451" s="7">
        <f t="shared" si="95"/>
        <v>0</v>
      </c>
    </row>
    <row r="2452" spans="6:8" ht="12.75" hidden="1">
      <c r="F2452" s="94"/>
      <c r="H2452" s="7">
        <f t="shared" si="95"/>
        <v>0</v>
      </c>
    </row>
    <row r="2453" spans="6:8" ht="12.75" hidden="1">
      <c r="F2453" s="94"/>
      <c r="H2453" s="7">
        <f t="shared" si="95"/>
        <v>0</v>
      </c>
    </row>
    <row r="2454" spans="6:8" ht="12.75" hidden="1">
      <c r="F2454" s="94"/>
      <c r="H2454" s="7">
        <f t="shared" si="95"/>
        <v>0</v>
      </c>
    </row>
    <row r="2455" spans="6:8" ht="12.75" hidden="1">
      <c r="F2455" s="94"/>
      <c r="H2455" s="7">
        <f t="shared" si="95"/>
        <v>0</v>
      </c>
    </row>
    <row r="2456" spans="6:8" ht="12.75" hidden="1">
      <c r="F2456" s="94"/>
      <c r="H2456" s="7">
        <f t="shared" si="95"/>
        <v>0</v>
      </c>
    </row>
    <row r="2457" spans="6:8" ht="12.75" hidden="1">
      <c r="F2457" s="94"/>
      <c r="H2457" s="7">
        <f t="shared" si="95"/>
        <v>0</v>
      </c>
    </row>
    <row r="2458" spans="6:8" ht="12.75" hidden="1">
      <c r="F2458" s="94"/>
      <c r="H2458" s="7">
        <f t="shared" si="95"/>
        <v>0</v>
      </c>
    </row>
    <row r="2459" spans="6:8" ht="12.75" hidden="1">
      <c r="F2459" s="94"/>
      <c r="H2459" s="7">
        <f t="shared" si="95"/>
        <v>0</v>
      </c>
    </row>
    <row r="2460" spans="6:8" ht="12.75" hidden="1">
      <c r="F2460" s="94"/>
      <c r="H2460" s="7">
        <f t="shared" si="95"/>
        <v>0</v>
      </c>
    </row>
    <row r="2461" spans="6:8" ht="12.75" hidden="1">
      <c r="F2461" s="94"/>
      <c r="H2461" s="7">
        <f t="shared" si="95"/>
        <v>0</v>
      </c>
    </row>
    <row r="2462" spans="6:8" ht="12.75" hidden="1">
      <c r="F2462" s="94"/>
      <c r="H2462" s="7">
        <f t="shared" si="95"/>
        <v>0</v>
      </c>
    </row>
    <row r="2463" spans="6:8" ht="12.75" hidden="1">
      <c r="F2463" s="94"/>
      <c r="H2463" s="7">
        <f t="shared" si="95"/>
        <v>0</v>
      </c>
    </row>
    <row r="2464" spans="6:8" ht="12.75" hidden="1">
      <c r="F2464" s="94"/>
      <c r="H2464" s="7">
        <f t="shared" si="95"/>
        <v>0</v>
      </c>
    </row>
    <row r="2465" spans="6:8" ht="12.75" hidden="1">
      <c r="F2465" s="94"/>
      <c r="H2465" s="7">
        <f t="shared" si="95"/>
        <v>0</v>
      </c>
    </row>
    <row r="2466" spans="6:8" ht="12.75" hidden="1">
      <c r="F2466" s="94"/>
      <c r="H2466" s="7">
        <f t="shared" si="95"/>
        <v>0</v>
      </c>
    </row>
    <row r="2467" spans="6:8" ht="12.75" hidden="1">
      <c r="F2467" s="94"/>
      <c r="H2467" s="7">
        <f t="shared" si="95"/>
        <v>0</v>
      </c>
    </row>
    <row r="2468" spans="6:8" ht="12.75" hidden="1">
      <c r="F2468" s="94"/>
      <c r="H2468" s="7">
        <f t="shared" si="95"/>
        <v>0</v>
      </c>
    </row>
    <row r="2469" spans="6:8" ht="12.75" hidden="1">
      <c r="F2469" s="94"/>
      <c r="H2469" s="7">
        <f t="shared" si="95"/>
        <v>0</v>
      </c>
    </row>
    <row r="2470" spans="6:8" ht="12.75" hidden="1">
      <c r="F2470" s="94"/>
      <c r="H2470" s="7">
        <f t="shared" si="95"/>
        <v>0</v>
      </c>
    </row>
    <row r="2471" spans="6:8" ht="12.75" hidden="1">
      <c r="F2471" s="94"/>
      <c r="H2471" s="7">
        <f t="shared" si="95"/>
        <v>0</v>
      </c>
    </row>
    <row r="2472" spans="6:8" ht="12.75" hidden="1">
      <c r="F2472" s="94"/>
      <c r="H2472" s="7">
        <f t="shared" si="95"/>
        <v>0</v>
      </c>
    </row>
    <row r="2473" spans="6:8" ht="12.75" hidden="1">
      <c r="F2473" s="94"/>
      <c r="H2473" s="7">
        <f t="shared" si="95"/>
        <v>0</v>
      </c>
    </row>
    <row r="2474" spans="6:8" ht="12.75" hidden="1">
      <c r="F2474" s="94"/>
      <c r="H2474" s="7">
        <f t="shared" si="95"/>
        <v>0</v>
      </c>
    </row>
    <row r="2475" spans="6:8" ht="12.75" hidden="1">
      <c r="F2475" s="94"/>
      <c r="H2475" s="7">
        <f t="shared" si="95"/>
        <v>0</v>
      </c>
    </row>
    <row r="2476" spans="6:8" ht="12.75" hidden="1">
      <c r="F2476" s="94"/>
      <c r="H2476" s="7">
        <f t="shared" si="95"/>
        <v>0</v>
      </c>
    </row>
    <row r="2477" spans="6:8" ht="12.75" hidden="1">
      <c r="F2477" s="94"/>
      <c r="H2477" s="7">
        <f t="shared" si="95"/>
        <v>0</v>
      </c>
    </row>
    <row r="2478" spans="6:8" ht="12.75" hidden="1">
      <c r="F2478" s="94"/>
      <c r="H2478" s="7">
        <f t="shared" si="95"/>
        <v>0</v>
      </c>
    </row>
    <row r="2479" spans="6:8" ht="12.75" hidden="1">
      <c r="F2479" s="94"/>
      <c r="H2479" s="7">
        <f t="shared" si="95"/>
        <v>0</v>
      </c>
    </row>
    <row r="2480" spans="6:8" ht="12.75" hidden="1">
      <c r="F2480" s="94"/>
      <c r="H2480" s="7">
        <f t="shared" si="95"/>
        <v>0</v>
      </c>
    </row>
    <row r="2481" spans="6:8" ht="12.75" hidden="1">
      <c r="F2481" s="94"/>
      <c r="H2481" s="7">
        <f t="shared" si="95"/>
        <v>0</v>
      </c>
    </row>
    <row r="2482" spans="6:8" ht="12.75" hidden="1">
      <c r="F2482" s="94"/>
      <c r="H2482" s="7">
        <f t="shared" si="95"/>
        <v>0</v>
      </c>
    </row>
    <row r="2483" spans="6:8" ht="12.75" hidden="1">
      <c r="F2483" s="94"/>
      <c r="H2483" s="7">
        <f aca="true" t="shared" si="96" ref="H2483:H2535">H2482-B2483</f>
        <v>0</v>
      </c>
    </row>
    <row r="2484" spans="6:8" ht="12.75" hidden="1">
      <c r="F2484" s="94"/>
      <c r="H2484" s="7">
        <f t="shared" si="96"/>
        <v>0</v>
      </c>
    </row>
    <row r="2485" spans="6:8" ht="12.75" hidden="1">
      <c r="F2485" s="94"/>
      <c r="H2485" s="7">
        <f t="shared" si="96"/>
        <v>0</v>
      </c>
    </row>
    <row r="2486" spans="6:8" ht="12.75" hidden="1">
      <c r="F2486" s="94"/>
      <c r="H2486" s="7">
        <f t="shared" si="96"/>
        <v>0</v>
      </c>
    </row>
    <row r="2487" spans="6:8" ht="12.75" hidden="1">
      <c r="F2487" s="94"/>
      <c r="H2487" s="7">
        <f t="shared" si="96"/>
        <v>0</v>
      </c>
    </row>
    <row r="2488" spans="6:8" ht="12.75" hidden="1">
      <c r="F2488" s="94"/>
      <c r="H2488" s="7">
        <f t="shared" si="96"/>
        <v>0</v>
      </c>
    </row>
    <row r="2489" spans="6:8" ht="12.75" hidden="1">
      <c r="F2489" s="94"/>
      <c r="H2489" s="7">
        <f t="shared" si="96"/>
        <v>0</v>
      </c>
    </row>
    <row r="2490" spans="6:8" ht="12.75" hidden="1">
      <c r="F2490" s="94"/>
      <c r="H2490" s="7">
        <f t="shared" si="96"/>
        <v>0</v>
      </c>
    </row>
    <row r="2491" spans="6:8" ht="12.75" hidden="1">
      <c r="F2491" s="94"/>
      <c r="H2491" s="7">
        <f t="shared" si="96"/>
        <v>0</v>
      </c>
    </row>
    <row r="2492" spans="6:8" ht="12.75" hidden="1">
      <c r="F2492" s="94"/>
      <c r="H2492" s="7">
        <f t="shared" si="96"/>
        <v>0</v>
      </c>
    </row>
    <row r="2493" spans="6:8" ht="12.75" hidden="1">
      <c r="F2493" s="94"/>
      <c r="H2493" s="7">
        <f t="shared" si="96"/>
        <v>0</v>
      </c>
    </row>
    <row r="2494" spans="6:8" ht="12.75" hidden="1">
      <c r="F2494" s="94"/>
      <c r="H2494" s="7">
        <f t="shared" si="96"/>
        <v>0</v>
      </c>
    </row>
    <row r="2495" spans="6:8" ht="12.75" hidden="1">
      <c r="F2495" s="94"/>
      <c r="H2495" s="7">
        <f t="shared" si="96"/>
        <v>0</v>
      </c>
    </row>
    <row r="2496" spans="6:8" ht="12.75" hidden="1">
      <c r="F2496" s="94"/>
      <c r="H2496" s="7">
        <f t="shared" si="96"/>
        <v>0</v>
      </c>
    </row>
    <row r="2497" spans="6:8" ht="12.75" hidden="1">
      <c r="F2497" s="94"/>
      <c r="H2497" s="7">
        <f t="shared" si="96"/>
        <v>0</v>
      </c>
    </row>
    <row r="2498" spans="6:8" ht="12.75" hidden="1">
      <c r="F2498" s="94"/>
      <c r="H2498" s="7">
        <f t="shared" si="96"/>
        <v>0</v>
      </c>
    </row>
    <row r="2499" spans="6:8" ht="12.75" hidden="1">
      <c r="F2499" s="94"/>
      <c r="H2499" s="7">
        <f t="shared" si="96"/>
        <v>0</v>
      </c>
    </row>
    <row r="2500" spans="6:8" ht="12.75" hidden="1">
      <c r="F2500" s="94"/>
      <c r="H2500" s="7">
        <f t="shared" si="96"/>
        <v>0</v>
      </c>
    </row>
    <row r="2501" spans="6:8" ht="12.75" hidden="1">
      <c r="F2501" s="94"/>
      <c r="H2501" s="7">
        <f t="shared" si="96"/>
        <v>0</v>
      </c>
    </row>
    <row r="2502" spans="6:8" ht="12.75" hidden="1">
      <c r="F2502" s="94"/>
      <c r="H2502" s="7">
        <f t="shared" si="96"/>
        <v>0</v>
      </c>
    </row>
    <row r="2503" spans="6:8" ht="12.75" hidden="1">
      <c r="F2503" s="94"/>
      <c r="H2503" s="7">
        <f t="shared" si="96"/>
        <v>0</v>
      </c>
    </row>
    <row r="2504" spans="6:8" ht="12.75" hidden="1">
      <c r="F2504" s="94"/>
      <c r="H2504" s="7">
        <f t="shared" si="96"/>
        <v>0</v>
      </c>
    </row>
    <row r="2505" spans="6:8" ht="12.75" hidden="1">
      <c r="F2505" s="94"/>
      <c r="H2505" s="7">
        <f t="shared" si="96"/>
        <v>0</v>
      </c>
    </row>
    <row r="2506" spans="6:8" ht="12.75" hidden="1">
      <c r="F2506" s="94"/>
      <c r="H2506" s="7">
        <f t="shared" si="96"/>
        <v>0</v>
      </c>
    </row>
    <row r="2507" spans="6:8" ht="12.75" hidden="1">
      <c r="F2507" s="94"/>
      <c r="H2507" s="7">
        <f t="shared" si="96"/>
        <v>0</v>
      </c>
    </row>
    <row r="2508" spans="6:8" ht="12.75" hidden="1">
      <c r="F2508" s="94"/>
      <c r="H2508" s="7">
        <f t="shared" si="96"/>
        <v>0</v>
      </c>
    </row>
    <row r="2509" spans="6:8" ht="12.75" hidden="1">
      <c r="F2509" s="94"/>
      <c r="H2509" s="7">
        <f t="shared" si="96"/>
        <v>0</v>
      </c>
    </row>
    <row r="2510" spans="6:8" ht="12.75" hidden="1">
      <c r="F2510" s="94"/>
      <c r="H2510" s="7">
        <f t="shared" si="96"/>
        <v>0</v>
      </c>
    </row>
    <row r="2511" spans="6:8" ht="12.75" hidden="1">
      <c r="F2511" s="94"/>
      <c r="H2511" s="7">
        <f t="shared" si="96"/>
        <v>0</v>
      </c>
    </row>
    <row r="2512" spans="6:8" ht="12.75" hidden="1">
      <c r="F2512" s="94"/>
      <c r="H2512" s="7">
        <f t="shared" si="96"/>
        <v>0</v>
      </c>
    </row>
    <row r="2513" spans="6:8" ht="12.75" hidden="1">
      <c r="F2513" s="94"/>
      <c r="H2513" s="7">
        <f t="shared" si="96"/>
        <v>0</v>
      </c>
    </row>
    <row r="2514" spans="6:8" ht="12.75" hidden="1">
      <c r="F2514" s="94"/>
      <c r="H2514" s="7">
        <f t="shared" si="96"/>
        <v>0</v>
      </c>
    </row>
    <row r="2515" spans="6:8" ht="12.75" hidden="1">
      <c r="F2515" s="94"/>
      <c r="H2515" s="7">
        <f t="shared" si="96"/>
        <v>0</v>
      </c>
    </row>
    <row r="2516" spans="6:8" ht="12.75" hidden="1">
      <c r="F2516" s="94"/>
      <c r="H2516" s="7">
        <f t="shared" si="96"/>
        <v>0</v>
      </c>
    </row>
    <row r="2517" spans="6:8" ht="12.75" hidden="1">
      <c r="F2517" s="94"/>
      <c r="H2517" s="7">
        <f t="shared" si="96"/>
        <v>0</v>
      </c>
    </row>
    <row r="2518" spans="6:8" ht="12.75" hidden="1">
      <c r="F2518" s="94"/>
      <c r="H2518" s="7">
        <f t="shared" si="96"/>
        <v>0</v>
      </c>
    </row>
    <row r="2519" spans="6:8" ht="12.75" hidden="1">
      <c r="F2519" s="94"/>
      <c r="H2519" s="7">
        <f t="shared" si="96"/>
        <v>0</v>
      </c>
    </row>
    <row r="2520" spans="6:8" ht="12.75" hidden="1">
      <c r="F2520" s="94"/>
      <c r="H2520" s="7">
        <f t="shared" si="96"/>
        <v>0</v>
      </c>
    </row>
    <row r="2521" spans="6:8" ht="12.75" hidden="1">
      <c r="F2521" s="94"/>
      <c r="H2521" s="7">
        <f t="shared" si="96"/>
        <v>0</v>
      </c>
    </row>
    <row r="2522" spans="6:8" ht="12.75" hidden="1">
      <c r="F2522" s="94"/>
      <c r="H2522" s="7">
        <f t="shared" si="96"/>
        <v>0</v>
      </c>
    </row>
    <row r="2523" spans="6:8" ht="12.75" hidden="1">
      <c r="F2523" s="94"/>
      <c r="H2523" s="7">
        <f t="shared" si="96"/>
        <v>0</v>
      </c>
    </row>
    <row r="2524" spans="6:8" ht="12.75" hidden="1">
      <c r="F2524" s="94"/>
      <c r="H2524" s="7">
        <f t="shared" si="96"/>
        <v>0</v>
      </c>
    </row>
    <row r="2525" spans="6:8" ht="12.75" hidden="1">
      <c r="F2525" s="94"/>
      <c r="H2525" s="7">
        <f t="shared" si="96"/>
        <v>0</v>
      </c>
    </row>
    <row r="2526" spans="6:8" ht="12.75" hidden="1">
      <c r="F2526" s="94"/>
      <c r="H2526" s="7">
        <f t="shared" si="96"/>
        <v>0</v>
      </c>
    </row>
    <row r="2527" spans="6:8" ht="12.75" hidden="1">
      <c r="F2527" s="94"/>
      <c r="H2527" s="7">
        <f t="shared" si="96"/>
        <v>0</v>
      </c>
    </row>
    <row r="2528" spans="6:8" ht="12.75" hidden="1">
      <c r="F2528" s="94"/>
      <c r="H2528" s="7">
        <f t="shared" si="96"/>
        <v>0</v>
      </c>
    </row>
    <row r="2529" spans="6:8" ht="12.75" hidden="1">
      <c r="F2529" s="94"/>
      <c r="H2529" s="7">
        <f t="shared" si="96"/>
        <v>0</v>
      </c>
    </row>
    <row r="2530" spans="6:8" ht="12.75" hidden="1">
      <c r="F2530" s="94"/>
      <c r="H2530" s="7">
        <f t="shared" si="96"/>
        <v>0</v>
      </c>
    </row>
    <row r="2531" spans="6:8" ht="12.75" hidden="1">
      <c r="F2531" s="94"/>
      <c r="H2531" s="7">
        <f t="shared" si="96"/>
        <v>0</v>
      </c>
    </row>
    <row r="2532" spans="6:8" ht="12.75" hidden="1">
      <c r="F2532" s="94"/>
      <c r="H2532" s="7">
        <f t="shared" si="96"/>
        <v>0</v>
      </c>
    </row>
    <row r="2533" spans="6:8" ht="12.75" hidden="1">
      <c r="F2533" s="94"/>
      <c r="H2533" s="7">
        <f t="shared" si="96"/>
        <v>0</v>
      </c>
    </row>
    <row r="2534" spans="6:8" ht="12.75" hidden="1">
      <c r="F2534" s="94"/>
      <c r="H2534" s="7">
        <f t="shared" si="96"/>
        <v>0</v>
      </c>
    </row>
    <row r="2535" spans="6:8" ht="12.75" hidden="1">
      <c r="F2535" s="94"/>
      <c r="H2535" s="7">
        <f t="shared" si="96"/>
        <v>0</v>
      </c>
    </row>
    <row r="2536" spans="6:8" ht="12.75" hidden="1">
      <c r="F2536" s="94"/>
      <c r="H2536" s="7">
        <f>H2535-B2536</f>
        <v>0</v>
      </c>
    </row>
    <row r="2537" spans="6:8" ht="12.75" hidden="1">
      <c r="F2537" s="94"/>
      <c r="H2537" s="7">
        <f aca="true" t="shared" si="97" ref="H2537:H2600">H2536-B2537</f>
        <v>0</v>
      </c>
    </row>
    <row r="2538" spans="6:8" ht="12.75" hidden="1">
      <c r="F2538" s="94"/>
      <c r="H2538" s="7">
        <f t="shared" si="97"/>
        <v>0</v>
      </c>
    </row>
    <row r="2539" spans="6:8" ht="12.75" hidden="1">
      <c r="F2539" s="94"/>
      <c r="H2539" s="7">
        <f t="shared" si="97"/>
        <v>0</v>
      </c>
    </row>
    <row r="2540" spans="6:8" ht="12.75" hidden="1">
      <c r="F2540" s="94"/>
      <c r="H2540" s="7">
        <f t="shared" si="97"/>
        <v>0</v>
      </c>
    </row>
    <row r="2541" spans="6:8" ht="12.75" hidden="1">
      <c r="F2541" s="94"/>
      <c r="H2541" s="7">
        <f t="shared" si="97"/>
        <v>0</v>
      </c>
    </row>
    <row r="2542" spans="6:8" ht="12.75" hidden="1">
      <c r="F2542" s="94"/>
      <c r="H2542" s="7">
        <f t="shared" si="97"/>
        <v>0</v>
      </c>
    </row>
    <row r="2543" spans="6:8" ht="12.75" hidden="1">
      <c r="F2543" s="94"/>
      <c r="H2543" s="7">
        <f t="shared" si="97"/>
        <v>0</v>
      </c>
    </row>
    <row r="2544" spans="6:8" ht="12.75" hidden="1">
      <c r="F2544" s="94"/>
      <c r="H2544" s="7">
        <f t="shared" si="97"/>
        <v>0</v>
      </c>
    </row>
    <row r="2545" spans="6:8" ht="12.75" hidden="1">
      <c r="F2545" s="94"/>
      <c r="H2545" s="7">
        <f t="shared" si="97"/>
        <v>0</v>
      </c>
    </row>
    <row r="2546" spans="6:8" ht="12.75" hidden="1">
      <c r="F2546" s="94"/>
      <c r="H2546" s="7">
        <f t="shared" si="97"/>
        <v>0</v>
      </c>
    </row>
    <row r="2547" spans="6:8" ht="12.75" hidden="1">
      <c r="F2547" s="94"/>
      <c r="H2547" s="7">
        <f t="shared" si="97"/>
        <v>0</v>
      </c>
    </row>
    <row r="2548" spans="6:8" ht="12.75" hidden="1">
      <c r="F2548" s="94"/>
      <c r="H2548" s="7">
        <f t="shared" si="97"/>
        <v>0</v>
      </c>
    </row>
    <row r="2549" spans="6:8" ht="12.75" hidden="1">
      <c r="F2549" s="94"/>
      <c r="H2549" s="7">
        <f t="shared" si="97"/>
        <v>0</v>
      </c>
    </row>
    <row r="2550" spans="6:8" ht="12.75" hidden="1">
      <c r="F2550" s="94"/>
      <c r="H2550" s="7">
        <f t="shared" si="97"/>
        <v>0</v>
      </c>
    </row>
    <row r="2551" spans="6:8" ht="12.75" hidden="1">
      <c r="F2551" s="94"/>
      <c r="H2551" s="7">
        <f t="shared" si="97"/>
        <v>0</v>
      </c>
    </row>
    <row r="2552" spans="6:8" ht="12.75" hidden="1">
      <c r="F2552" s="94"/>
      <c r="H2552" s="7">
        <f t="shared" si="97"/>
        <v>0</v>
      </c>
    </row>
    <row r="2553" spans="6:8" ht="12.75" hidden="1">
      <c r="F2553" s="94"/>
      <c r="H2553" s="7">
        <f t="shared" si="97"/>
        <v>0</v>
      </c>
    </row>
    <row r="2554" spans="6:8" ht="12.75" hidden="1">
      <c r="F2554" s="94"/>
      <c r="H2554" s="7">
        <f t="shared" si="97"/>
        <v>0</v>
      </c>
    </row>
    <row r="2555" spans="6:8" ht="12.75" hidden="1">
      <c r="F2555" s="94"/>
      <c r="H2555" s="7">
        <f t="shared" si="97"/>
        <v>0</v>
      </c>
    </row>
    <row r="2556" spans="6:8" ht="12.75" hidden="1">
      <c r="F2556" s="94"/>
      <c r="H2556" s="7">
        <f t="shared" si="97"/>
        <v>0</v>
      </c>
    </row>
    <row r="2557" spans="6:8" ht="12.75" hidden="1">
      <c r="F2557" s="94"/>
      <c r="H2557" s="7">
        <f t="shared" si="97"/>
        <v>0</v>
      </c>
    </row>
    <row r="2558" spans="6:8" ht="12.75" hidden="1">
      <c r="F2558" s="94"/>
      <c r="H2558" s="7">
        <f t="shared" si="97"/>
        <v>0</v>
      </c>
    </row>
    <row r="2559" spans="6:8" ht="12.75" hidden="1">
      <c r="F2559" s="94"/>
      <c r="H2559" s="7">
        <f t="shared" si="97"/>
        <v>0</v>
      </c>
    </row>
    <row r="2560" spans="6:8" ht="12.75" hidden="1">
      <c r="F2560" s="94"/>
      <c r="H2560" s="7">
        <f t="shared" si="97"/>
        <v>0</v>
      </c>
    </row>
    <row r="2561" spans="6:8" ht="12.75" hidden="1">
      <c r="F2561" s="94"/>
      <c r="H2561" s="7">
        <f t="shared" si="97"/>
        <v>0</v>
      </c>
    </row>
    <row r="2562" spans="6:8" ht="12.75" hidden="1">
      <c r="F2562" s="94"/>
      <c r="H2562" s="7">
        <f t="shared" si="97"/>
        <v>0</v>
      </c>
    </row>
    <row r="2563" spans="6:8" ht="12.75" hidden="1">
      <c r="F2563" s="94"/>
      <c r="H2563" s="7">
        <f t="shared" si="97"/>
        <v>0</v>
      </c>
    </row>
    <row r="2564" spans="6:8" ht="12.75" hidden="1">
      <c r="F2564" s="94"/>
      <c r="H2564" s="7">
        <f t="shared" si="97"/>
        <v>0</v>
      </c>
    </row>
    <row r="2565" spans="6:8" ht="12.75" hidden="1">
      <c r="F2565" s="94"/>
      <c r="H2565" s="7">
        <f t="shared" si="97"/>
        <v>0</v>
      </c>
    </row>
    <row r="2566" spans="6:8" ht="12.75" hidden="1">
      <c r="F2566" s="94"/>
      <c r="H2566" s="7">
        <f t="shared" si="97"/>
        <v>0</v>
      </c>
    </row>
    <row r="2567" spans="6:8" ht="12.75" hidden="1">
      <c r="F2567" s="94"/>
      <c r="H2567" s="7">
        <f t="shared" si="97"/>
        <v>0</v>
      </c>
    </row>
    <row r="2568" spans="6:8" ht="12.75" hidden="1">
      <c r="F2568" s="94"/>
      <c r="H2568" s="7">
        <f t="shared" si="97"/>
        <v>0</v>
      </c>
    </row>
    <row r="2569" spans="6:8" ht="12.75" hidden="1">
      <c r="F2569" s="94"/>
      <c r="H2569" s="7">
        <f t="shared" si="97"/>
        <v>0</v>
      </c>
    </row>
    <row r="2570" spans="6:8" ht="12.75" hidden="1">
      <c r="F2570" s="94"/>
      <c r="H2570" s="7">
        <f t="shared" si="97"/>
        <v>0</v>
      </c>
    </row>
    <row r="2571" spans="6:8" ht="12.75" hidden="1">
      <c r="F2571" s="94"/>
      <c r="H2571" s="7">
        <f t="shared" si="97"/>
        <v>0</v>
      </c>
    </row>
    <row r="2572" spans="6:8" ht="12.75" hidden="1">
      <c r="F2572" s="94"/>
      <c r="H2572" s="7">
        <f t="shared" si="97"/>
        <v>0</v>
      </c>
    </row>
    <row r="2573" spans="6:8" ht="12.75" hidden="1">
      <c r="F2573" s="94"/>
      <c r="H2573" s="7">
        <f t="shared" si="97"/>
        <v>0</v>
      </c>
    </row>
    <row r="2574" spans="6:8" ht="12.75" hidden="1">
      <c r="F2574" s="94"/>
      <c r="H2574" s="7">
        <f t="shared" si="97"/>
        <v>0</v>
      </c>
    </row>
    <row r="2575" spans="6:8" ht="12.75" hidden="1">
      <c r="F2575" s="94"/>
      <c r="H2575" s="7">
        <f t="shared" si="97"/>
        <v>0</v>
      </c>
    </row>
    <row r="2576" spans="6:8" ht="12.75" hidden="1">
      <c r="F2576" s="94"/>
      <c r="H2576" s="7">
        <f t="shared" si="97"/>
        <v>0</v>
      </c>
    </row>
    <row r="2577" spans="6:8" ht="12.75" hidden="1">
      <c r="F2577" s="94"/>
      <c r="H2577" s="7">
        <f t="shared" si="97"/>
        <v>0</v>
      </c>
    </row>
    <row r="2578" spans="6:8" ht="12.75" hidden="1">
      <c r="F2578" s="94"/>
      <c r="H2578" s="7">
        <f t="shared" si="97"/>
        <v>0</v>
      </c>
    </row>
    <row r="2579" spans="6:8" ht="12.75" hidden="1">
      <c r="F2579" s="94"/>
      <c r="H2579" s="7">
        <f t="shared" si="97"/>
        <v>0</v>
      </c>
    </row>
    <row r="2580" spans="6:8" ht="12.75" hidden="1">
      <c r="F2580" s="94"/>
      <c r="H2580" s="7">
        <f t="shared" si="97"/>
        <v>0</v>
      </c>
    </row>
    <row r="2581" spans="6:8" ht="12.75" hidden="1">
      <c r="F2581" s="94"/>
      <c r="H2581" s="7">
        <f t="shared" si="97"/>
        <v>0</v>
      </c>
    </row>
    <row r="2582" spans="6:8" ht="12.75" hidden="1">
      <c r="F2582" s="94"/>
      <c r="H2582" s="7">
        <f t="shared" si="97"/>
        <v>0</v>
      </c>
    </row>
    <row r="2583" spans="6:8" ht="12.75" hidden="1">
      <c r="F2583" s="94"/>
      <c r="H2583" s="7">
        <f t="shared" si="97"/>
        <v>0</v>
      </c>
    </row>
    <row r="2584" spans="6:8" ht="12.75" hidden="1">
      <c r="F2584" s="94"/>
      <c r="H2584" s="7">
        <f t="shared" si="97"/>
        <v>0</v>
      </c>
    </row>
    <row r="2585" spans="6:8" ht="12.75" hidden="1">
      <c r="F2585" s="94"/>
      <c r="H2585" s="7">
        <f t="shared" si="97"/>
        <v>0</v>
      </c>
    </row>
    <row r="2586" spans="6:8" ht="12.75" hidden="1">
      <c r="F2586" s="94"/>
      <c r="H2586" s="7">
        <f t="shared" si="97"/>
        <v>0</v>
      </c>
    </row>
    <row r="2587" spans="6:8" ht="12.75" hidden="1">
      <c r="F2587" s="94"/>
      <c r="H2587" s="7">
        <f t="shared" si="97"/>
        <v>0</v>
      </c>
    </row>
    <row r="2588" spans="6:8" ht="12.75" hidden="1">
      <c r="F2588" s="94"/>
      <c r="H2588" s="7">
        <f t="shared" si="97"/>
        <v>0</v>
      </c>
    </row>
    <row r="2589" spans="6:8" ht="12.75" hidden="1">
      <c r="F2589" s="94"/>
      <c r="H2589" s="7">
        <f t="shared" si="97"/>
        <v>0</v>
      </c>
    </row>
    <row r="2590" spans="6:8" ht="12.75" hidden="1">
      <c r="F2590" s="94"/>
      <c r="H2590" s="7">
        <f t="shared" si="97"/>
        <v>0</v>
      </c>
    </row>
    <row r="2591" spans="6:8" ht="12.75" hidden="1">
      <c r="F2591" s="94"/>
      <c r="H2591" s="7">
        <f t="shared" si="97"/>
        <v>0</v>
      </c>
    </row>
    <row r="2592" spans="6:8" ht="12.75" hidden="1">
      <c r="F2592" s="94"/>
      <c r="H2592" s="7">
        <f t="shared" si="97"/>
        <v>0</v>
      </c>
    </row>
    <row r="2593" spans="6:8" ht="12.75" hidden="1">
      <c r="F2593" s="94"/>
      <c r="H2593" s="7">
        <f t="shared" si="97"/>
        <v>0</v>
      </c>
    </row>
    <row r="2594" spans="6:8" ht="12.75" hidden="1">
      <c r="F2594" s="94"/>
      <c r="H2594" s="7">
        <f t="shared" si="97"/>
        <v>0</v>
      </c>
    </row>
    <row r="2595" spans="6:8" ht="12.75" hidden="1">
      <c r="F2595" s="94"/>
      <c r="H2595" s="7">
        <f t="shared" si="97"/>
        <v>0</v>
      </c>
    </row>
    <row r="2596" spans="6:8" ht="12.75" hidden="1">
      <c r="F2596" s="94"/>
      <c r="H2596" s="7">
        <f t="shared" si="97"/>
        <v>0</v>
      </c>
    </row>
    <row r="2597" spans="6:8" ht="12.75" hidden="1">
      <c r="F2597" s="94"/>
      <c r="H2597" s="7">
        <f t="shared" si="97"/>
        <v>0</v>
      </c>
    </row>
    <row r="2598" spans="6:8" ht="12.75" hidden="1">
      <c r="F2598" s="94"/>
      <c r="H2598" s="7">
        <f t="shared" si="97"/>
        <v>0</v>
      </c>
    </row>
    <row r="2599" spans="6:8" ht="12.75" hidden="1">
      <c r="F2599" s="94"/>
      <c r="H2599" s="7">
        <f t="shared" si="97"/>
        <v>0</v>
      </c>
    </row>
    <row r="2600" spans="6:8" ht="12.75" hidden="1">
      <c r="F2600" s="94"/>
      <c r="H2600" s="7">
        <f t="shared" si="97"/>
        <v>0</v>
      </c>
    </row>
    <row r="2601" spans="6:8" ht="12.75" hidden="1">
      <c r="F2601" s="94"/>
      <c r="H2601" s="7">
        <f aca="true" t="shared" si="98" ref="H2601:H2676">H2600-B2601</f>
        <v>0</v>
      </c>
    </row>
    <row r="2602" spans="6:8" ht="12.75" hidden="1">
      <c r="F2602" s="94"/>
      <c r="H2602" s="7">
        <f t="shared" si="98"/>
        <v>0</v>
      </c>
    </row>
    <row r="2603" spans="6:8" ht="12.75" hidden="1">
      <c r="F2603" s="94"/>
      <c r="H2603" s="7">
        <f t="shared" si="98"/>
        <v>0</v>
      </c>
    </row>
    <row r="2604" spans="6:8" ht="12.75" hidden="1">
      <c r="F2604" s="94"/>
      <c r="H2604" s="7">
        <f t="shared" si="98"/>
        <v>0</v>
      </c>
    </row>
    <row r="2605" spans="6:8" ht="12.75" hidden="1">
      <c r="F2605" s="94"/>
      <c r="H2605" s="7">
        <f t="shared" si="98"/>
        <v>0</v>
      </c>
    </row>
    <row r="2606" spans="6:8" ht="12.75" hidden="1">
      <c r="F2606" s="94"/>
      <c r="H2606" s="7">
        <f t="shared" si="98"/>
        <v>0</v>
      </c>
    </row>
    <row r="2607" spans="6:8" ht="12.75" hidden="1">
      <c r="F2607" s="94"/>
      <c r="H2607" s="7">
        <f t="shared" si="98"/>
        <v>0</v>
      </c>
    </row>
    <row r="2608" spans="6:8" ht="12.75" hidden="1">
      <c r="F2608" s="94"/>
      <c r="H2608" s="7">
        <f t="shared" si="98"/>
        <v>0</v>
      </c>
    </row>
    <row r="2609" spans="6:8" ht="12.75" hidden="1">
      <c r="F2609" s="94"/>
      <c r="H2609" s="7">
        <f t="shared" si="98"/>
        <v>0</v>
      </c>
    </row>
    <row r="2610" spans="6:8" ht="12.75" hidden="1">
      <c r="F2610" s="94"/>
      <c r="H2610" s="7">
        <f t="shared" si="98"/>
        <v>0</v>
      </c>
    </row>
    <row r="2611" spans="6:8" ht="12.75" hidden="1">
      <c r="F2611" s="94"/>
      <c r="H2611" s="7">
        <f t="shared" si="98"/>
        <v>0</v>
      </c>
    </row>
    <row r="2612" spans="6:8" ht="12.75" hidden="1">
      <c r="F2612" s="94"/>
      <c r="H2612" s="7">
        <f t="shared" si="98"/>
        <v>0</v>
      </c>
    </row>
    <row r="2613" spans="6:8" ht="12.75" hidden="1">
      <c r="F2613" s="94"/>
      <c r="H2613" s="7">
        <f t="shared" si="98"/>
        <v>0</v>
      </c>
    </row>
    <row r="2614" spans="6:8" ht="12.75" hidden="1">
      <c r="F2614" s="94"/>
      <c r="H2614" s="7">
        <f t="shared" si="98"/>
        <v>0</v>
      </c>
    </row>
    <row r="2615" spans="6:8" ht="12.75" hidden="1">
      <c r="F2615" s="94"/>
      <c r="H2615" s="7">
        <f t="shared" si="98"/>
        <v>0</v>
      </c>
    </row>
    <row r="2616" spans="6:8" ht="12.75" hidden="1">
      <c r="F2616" s="94"/>
      <c r="H2616" s="7">
        <f t="shared" si="98"/>
        <v>0</v>
      </c>
    </row>
    <row r="2617" spans="6:8" ht="12.75" hidden="1">
      <c r="F2617" s="94"/>
      <c r="H2617" s="7">
        <f t="shared" si="98"/>
        <v>0</v>
      </c>
    </row>
    <row r="2618" spans="6:8" ht="12.75" hidden="1">
      <c r="F2618" s="94"/>
      <c r="H2618" s="7">
        <f t="shared" si="98"/>
        <v>0</v>
      </c>
    </row>
    <row r="2619" spans="6:8" ht="12.75" hidden="1">
      <c r="F2619" s="94"/>
      <c r="H2619" s="7">
        <f t="shared" si="98"/>
        <v>0</v>
      </c>
    </row>
    <row r="2620" spans="6:8" ht="12.75" hidden="1">
      <c r="F2620" s="94"/>
      <c r="H2620" s="7">
        <f t="shared" si="98"/>
        <v>0</v>
      </c>
    </row>
    <row r="2621" spans="6:8" ht="12.75" hidden="1">
      <c r="F2621" s="94"/>
      <c r="H2621" s="7">
        <f t="shared" si="98"/>
        <v>0</v>
      </c>
    </row>
    <row r="2622" spans="6:8" ht="12.75" hidden="1">
      <c r="F2622" s="94"/>
      <c r="H2622" s="7">
        <f t="shared" si="98"/>
        <v>0</v>
      </c>
    </row>
    <row r="2623" spans="6:8" ht="12.75" hidden="1">
      <c r="F2623" s="94"/>
      <c r="H2623" s="7">
        <f t="shared" si="98"/>
        <v>0</v>
      </c>
    </row>
    <row r="2624" spans="6:8" ht="12.75" hidden="1">
      <c r="F2624" s="94"/>
      <c r="H2624" s="7">
        <f t="shared" si="98"/>
        <v>0</v>
      </c>
    </row>
    <row r="2625" spans="6:8" ht="12.75" hidden="1">
      <c r="F2625" s="94"/>
      <c r="H2625" s="7">
        <f t="shared" si="98"/>
        <v>0</v>
      </c>
    </row>
    <row r="2626" spans="6:8" ht="12.75" hidden="1">
      <c r="F2626" s="94"/>
      <c r="H2626" s="7">
        <f t="shared" si="98"/>
        <v>0</v>
      </c>
    </row>
    <row r="2627" spans="6:8" ht="12.75" hidden="1">
      <c r="F2627" s="94"/>
      <c r="H2627" s="7">
        <f t="shared" si="98"/>
        <v>0</v>
      </c>
    </row>
    <row r="2628" spans="6:8" ht="12.75" hidden="1">
      <c r="F2628" s="94"/>
      <c r="H2628" s="7">
        <f t="shared" si="98"/>
        <v>0</v>
      </c>
    </row>
    <row r="2629" spans="6:8" ht="12.75" hidden="1">
      <c r="F2629" s="94"/>
      <c r="H2629" s="7">
        <f t="shared" si="98"/>
        <v>0</v>
      </c>
    </row>
    <row r="2630" spans="6:8" ht="12.75" hidden="1">
      <c r="F2630" s="94"/>
      <c r="H2630" s="7">
        <f t="shared" si="98"/>
        <v>0</v>
      </c>
    </row>
    <row r="2631" spans="6:8" ht="12.75" hidden="1">
      <c r="F2631" s="94"/>
      <c r="H2631" s="7">
        <f t="shared" si="98"/>
        <v>0</v>
      </c>
    </row>
    <row r="2632" spans="6:8" ht="12.75" hidden="1">
      <c r="F2632" s="94"/>
      <c r="H2632" s="7">
        <f t="shared" si="98"/>
        <v>0</v>
      </c>
    </row>
    <row r="2633" spans="6:8" ht="12.75" hidden="1">
      <c r="F2633" s="94"/>
      <c r="H2633" s="7">
        <f t="shared" si="98"/>
        <v>0</v>
      </c>
    </row>
    <row r="2634" spans="6:8" ht="12.75" hidden="1">
      <c r="F2634" s="94"/>
      <c r="H2634" s="7">
        <f t="shared" si="98"/>
        <v>0</v>
      </c>
    </row>
    <row r="2635" spans="6:8" ht="12.75" hidden="1">
      <c r="F2635" s="94"/>
      <c r="H2635" s="7">
        <f t="shared" si="98"/>
        <v>0</v>
      </c>
    </row>
    <row r="2636" spans="6:8" ht="12.75" hidden="1">
      <c r="F2636" s="94"/>
      <c r="H2636" s="7">
        <f t="shared" si="98"/>
        <v>0</v>
      </c>
    </row>
    <row r="2637" spans="6:8" ht="12.75" hidden="1">
      <c r="F2637" s="94"/>
      <c r="H2637" s="7">
        <f t="shared" si="98"/>
        <v>0</v>
      </c>
    </row>
    <row r="2638" spans="6:8" ht="12.75" hidden="1">
      <c r="F2638" s="94"/>
      <c r="H2638" s="7">
        <f t="shared" si="98"/>
        <v>0</v>
      </c>
    </row>
    <row r="2639" spans="6:8" ht="12.75" hidden="1">
      <c r="F2639" s="94"/>
      <c r="H2639" s="7">
        <f t="shared" si="98"/>
        <v>0</v>
      </c>
    </row>
    <row r="2640" spans="6:8" ht="12.75" hidden="1">
      <c r="F2640" s="94"/>
      <c r="H2640" s="7">
        <f t="shared" si="98"/>
        <v>0</v>
      </c>
    </row>
    <row r="2641" spans="6:8" ht="12.75" hidden="1">
      <c r="F2641" s="94"/>
      <c r="H2641" s="7">
        <f t="shared" si="98"/>
        <v>0</v>
      </c>
    </row>
    <row r="2642" spans="6:8" ht="12.75" hidden="1">
      <c r="F2642" s="94"/>
      <c r="H2642" s="7">
        <f t="shared" si="98"/>
        <v>0</v>
      </c>
    </row>
    <row r="2643" spans="6:8" ht="12.75" hidden="1">
      <c r="F2643" s="94"/>
      <c r="H2643" s="7">
        <f t="shared" si="98"/>
        <v>0</v>
      </c>
    </row>
    <row r="2644" spans="6:8" ht="12.75" hidden="1">
      <c r="F2644" s="94"/>
      <c r="H2644" s="7">
        <f t="shared" si="98"/>
        <v>0</v>
      </c>
    </row>
    <row r="2645" spans="6:8" ht="12.75" hidden="1">
      <c r="F2645" s="94"/>
      <c r="H2645" s="7">
        <f t="shared" si="98"/>
        <v>0</v>
      </c>
    </row>
    <row r="2646" spans="6:8" ht="12.75" hidden="1">
      <c r="F2646" s="94"/>
      <c r="H2646" s="7">
        <f t="shared" si="98"/>
        <v>0</v>
      </c>
    </row>
    <row r="2647" spans="6:8" ht="12.75" hidden="1">
      <c r="F2647" s="94"/>
      <c r="H2647" s="7">
        <f t="shared" si="98"/>
        <v>0</v>
      </c>
    </row>
    <row r="2648" spans="6:8" ht="12.75" hidden="1">
      <c r="F2648" s="94"/>
      <c r="H2648" s="7">
        <f t="shared" si="98"/>
        <v>0</v>
      </c>
    </row>
    <row r="2649" spans="6:8" ht="12.75" hidden="1">
      <c r="F2649" s="94"/>
      <c r="H2649" s="7">
        <f t="shared" si="98"/>
        <v>0</v>
      </c>
    </row>
    <row r="2650" spans="6:8" ht="12.75" hidden="1">
      <c r="F2650" s="94"/>
      <c r="H2650" s="7">
        <f t="shared" si="98"/>
        <v>0</v>
      </c>
    </row>
    <row r="2651" spans="6:8" ht="12.75" hidden="1">
      <c r="F2651" s="94"/>
      <c r="H2651" s="7">
        <f t="shared" si="98"/>
        <v>0</v>
      </c>
    </row>
    <row r="2652" spans="6:8" ht="12.75" hidden="1">
      <c r="F2652" s="94"/>
      <c r="H2652" s="7">
        <f t="shared" si="98"/>
        <v>0</v>
      </c>
    </row>
    <row r="2653" spans="6:8" ht="12.75" hidden="1">
      <c r="F2653" s="94"/>
      <c r="H2653" s="7">
        <f t="shared" si="98"/>
        <v>0</v>
      </c>
    </row>
    <row r="2654" spans="6:8" ht="12.75" hidden="1">
      <c r="F2654" s="94"/>
      <c r="H2654" s="7">
        <f t="shared" si="98"/>
        <v>0</v>
      </c>
    </row>
    <row r="2655" spans="6:8" ht="12.75" hidden="1">
      <c r="F2655" s="94"/>
      <c r="H2655" s="7">
        <f t="shared" si="98"/>
        <v>0</v>
      </c>
    </row>
    <row r="2656" spans="6:8" ht="12.75" hidden="1">
      <c r="F2656" s="94"/>
      <c r="H2656" s="7">
        <f t="shared" si="98"/>
        <v>0</v>
      </c>
    </row>
    <row r="2657" spans="6:8" ht="12.75" hidden="1">
      <c r="F2657" s="94"/>
      <c r="H2657" s="7">
        <f t="shared" si="98"/>
        <v>0</v>
      </c>
    </row>
    <row r="2658" spans="6:8" ht="12.75" hidden="1">
      <c r="F2658" s="94"/>
      <c r="H2658" s="7">
        <f t="shared" si="98"/>
        <v>0</v>
      </c>
    </row>
    <row r="2659" spans="6:8" ht="12.75" hidden="1">
      <c r="F2659" s="94"/>
      <c r="H2659" s="7">
        <f t="shared" si="98"/>
        <v>0</v>
      </c>
    </row>
    <row r="2660" spans="6:8" ht="12.75" hidden="1">
      <c r="F2660" s="94"/>
      <c r="H2660" s="7">
        <f t="shared" si="98"/>
        <v>0</v>
      </c>
    </row>
    <row r="2661" spans="6:8" ht="12.75" hidden="1">
      <c r="F2661" s="94"/>
      <c r="H2661" s="7">
        <f t="shared" si="98"/>
        <v>0</v>
      </c>
    </row>
    <row r="2662" spans="6:8" ht="12.75" hidden="1">
      <c r="F2662" s="94"/>
      <c r="H2662" s="7">
        <f t="shared" si="98"/>
        <v>0</v>
      </c>
    </row>
    <row r="2663" spans="6:8" ht="12.75" hidden="1">
      <c r="F2663" s="94"/>
      <c r="H2663" s="7">
        <f t="shared" si="98"/>
        <v>0</v>
      </c>
    </row>
    <row r="2664" spans="6:8" ht="12.75" hidden="1">
      <c r="F2664" s="94"/>
      <c r="H2664" s="7">
        <f t="shared" si="98"/>
        <v>0</v>
      </c>
    </row>
    <row r="2665" spans="6:8" ht="12.75" hidden="1">
      <c r="F2665" s="94"/>
      <c r="H2665" s="7">
        <f t="shared" si="98"/>
        <v>0</v>
      </c>
    </row>
    <row r="2666" spans="6:8" ht="12.75" hidden="1">
      <c r="F2666" s="94"/>
      <c r="H2666" s="7">
        <f t="shared" si="98"/>
        <v>0</v>
      </c>
    </row>
    <row r="2667" spans="6:8" ht="12.75" hidden="1">
      <c r="F2667" s="94"/>
      <c r="H2667" s="7">
        <f t="shared" si="98"/>
        <v>0</v>
      </c>
    </row>
    <row r="2668" spans="6:8" ht="12.75" hidden="1">
      <c r="F2668" s="94"/>
      <c r="H2668" s="7">
        <f t="shared" si="98"/>
        <v>0</v>
      </c>
    </row>
    <row r="2669" spans="6:8" ht="12.75" hidden="1">
      <c r="F2669" s="94"/>
      <c r="H2669" s="7">
        <f t="shared" si="98"/>
        <v>0</v>
      </c>
    </row>
    <row r="2670" spans="6:8" ht="12.75" hidden="1">
      <c r="F2670" s="94"/>
      <c r="H2670" s="7">
        <f t="shared" si="98"/>
        <v>0</v>
      </c>
    </row>
    <row r="2671" spans="6:8" ht="12.75" hidden="1">
      <c r="F2671" s="94"/>
      <c r="H2671" s="7">
        <f t="shared" si="98"/>
        <v>0</v>
      </c>
    </row>
    <row r="2672" spans="6:8" ht="12.75" hidden="1">
      <c r="F2672" s="94"/>
      <c r="H2672" s="7">
        <f t="shared" si="98"/>
        <v>0</v>
      </c>
    </row>
    <row r="2673" spans="6:8" ht="12.75" hidden="1">
      <c r="F2673" s="94"/>
      <c r="H2673" s="7">
        <f t="shared" si="98"/>
        <v>0</v>
      </c>
    </row>
    <row r="2674" spans="6:8" ht="12.75" hidden="1">
      <c r="F2674" s="94"/>
      <c r="H2674" s="7">
        <f t="shared" si="98"/>
        <v>0</v>
      </c>
    </row>
    <row r="2675" spans="6:8" ht="12.75" hidden="1">
      <c r="F2675" s="94"/>
      <c r="H2675" s="7">
        <f t="shared" si="98"/>
        <v>0</v>
      </c>
    </row>
    <row r="2676" spans="6:8" ht="12.75" hidden="1">
      <c r="F2676" s="94"/>
      <c r="H2676" s="7">
        <f t="shared" si="98"/>
        <v>0</v>
      </c>
    </row>
    <row r="2677" spans="6:8" ht="12.75" hidden="1">
      <c r="F2677" s="94"/>
      <c r="H2677" s="7">
        <f aca="true" t="shared" si="99" ref="H2677:H2740">H2676-B2677</f>
        <v>0</v>
      </c>
    </row>
    <row r="2678" spans="6:8" ht="12.75" hidden="1">
      <c r="F2678" s="94"/>
      <c r="H2678" s="7">
        <f t="shared" si="99"/>
        <v>0</v>
      </c>
    </row>
    <row r="2679" spans="6:8" ht="12.75" hidden="1">
      <c r="F2679" s="94"/>
      <c r="H2679" s="7">
        <f t="shared" si="99"/>
        <v>0</v>
      </c>
    </row>
    <row r="2680" spans="6:8" ht="12.75" hidden="1">
      <c r="F2680" s="94"/>
      <c r="H2680" s="7">
        <f t="shared" si="99"/>
        <v>0</v>
      </c>
    </row>
    <row r="2681" spans="6:8" ht="12.75" hidden="1">
      <c r="F2681" s="94"/>
      <c r="H2681" s="7">
        <f t="shared" si="99"/>
        <v>0</v>
      </c>
    </row>
    <row r="2682" spans="6:8" ht="12.75" hidden="1">
      <c r="F2682" s="94"/>
      <c r="H2682" s="7">
        <f t="shared" si="99"/>
        <v>0</v>
      </c>
    </row>
    <row r="2683" spans="6:8" ht="12.75" hidden="1">
      <c r="F2683" s="94"/>
      <c r="H2683" s="7">
        <f t="shared" si="99"/>
        <v>0</v>
      </c>
    </row>
    <row r="2684" spans="6:8" ht="12.75" hidden="1">
      <c r="F2684" s="94"/>
      <c r="H2684" s="7">
        <f t="shared" si="99"/>
        <v>0</v>
      </c>
    </row>
    <row r="2685" spans="6:8" ht="12.75" hidden="1">
      <c r="F2685" s="94"/>
      <c r="H2685" s="7">
        <f t="shared" si="99"/>
        <v>0</v>
      </c>
    </row>
    <row r="2686" spans="6:8" ht="12.75" hidden="1">
      <c r="F2686" s="94"/>
      <c r="H2686" s="7">
        <f t="shared" si="99"/>
        <v>0</v>
      </c>
    </row>
    <row r="2687" spans="6:8" ht="12.75" hidden="1">
      <c r="F2687" s="94"/>
      <c r="H2687" s="7">
        <f t="shared" si="99"/>
        <v>0</v>
      </c>
    </row>
    <row r="2688" spans="6:8" ht="12.75" hidden="1">
      <c r="F2688" s="94"/>
      <c r="H2688" s="7">
        <f t="shared" si="99"/>
        <v>0</v>
      </c>
    </row>
    <row r="2689" spans="6:8" ht="12.75" hidden="1">
      <c r="F2689" s="94"/>
      <c r="H2689" s="7">
        <f t="shared" si="99"/>
        <v>0</v>
      </c>
    </row>
    <row r="2690" spans="6:8" ht="12.75" hidden="1">
      <c r="F2690" s="94"/>
      <c r="H2690" s="7">
        <f t="shared" si="99"/>
        <v>0</v>
      </c>
    </row>
    <row r="2691" spans="6:8" ht="12.75" hidden="1">
      <c r="F2691" s="94"/>
      <c r="H2691" s="7">
        <f t="shared" si="99"/>
        <v>0</v>
      </c>
    </row>
    <row r="2692" spans="6:8" ht="12.75" hidden="1">
      <c r="F2692" s="94"/>
      <c r="H2692" s="7">
        <f t="shared" si="99"/>
        <v>0</v>
      </c>
    </row>
    <row r="2693" spans="6:8" ht="12.75" hidden="1">
      <c r="F2693" s="94"/>
      <c r="H2693" s="7">
        <f t="shared" si="99"/>
        <v>0</v>
      </c>
    </row>
    <row r="2694" spans="6:8" ht="12.75" hidden="1">
      <c r="F2694" s="94"/>
      <c r="H2694" s="7">
        <f t="shared" si="99"/>
        <v>0</v>
      </c>
    </row>
    <row r="2695" spans="6:8" ht="12.75" hidden="1">
      <c r="F2695" s="94"/>
      <c r="H2695" s="7">
        <f t="shared" si="99"/>
        <v>0</v>
      </c>
    </row>
    <row r="2696" spans="6:8" ht="12.75" hidden="1">
      <c r="F2696" s="94"/>
      <c r="H2696" s="7">
        <f t="shared" si="99"/>
        <v>0</v>
      </c>
    </row>
    <row r="2697" spans="6:8" ht="12.75" hidden="1">
      <c r="F2697" s="94"/>
      <c r="H2697" s="7">
        <f t="shared" si="99"/>
        <v>0</v>
      </c>
    </row>
    <row r="2698" spans="6:8" ht="12.75" hidden="1">
      <c r="F2698" s="94"/>
      <c r="H2698" s="7">
        <f t="shared" si="99"/>
        <v>0</v>
      </c>
    </row>
    <row r="2699" spans="6:8" ht="12.75" hidden="1">
      <c r="F2699" s="94"/>
      <c r="H2699" s="7">
        <f t="shared" si="99"/>
        <v>0</v>
      </c>
    </row>
    <row r="2700" spans="6:8" ht="12.75" hidden="1">
      <c r="F2700" s="94"/>
      <c r="H2700" s="7">
        <f t="shared" si="99"/>
        <v>0</v>
      </c>
    </row>
    <row r="2701" spans="6:8" ht="12.75" hidden="1">
      <c r="F2701" s="94"/>
      <c r="H2701" s="7">
        <f t="shared" si="99"/>
        <v>0</v>
      </c>
    </row>
    <row r="2702" spans="6:8" ht="12.75" hidden="1">
      <c r="F2702" s="94"/>
      <c r="H2702" s="7">
        <f t="shared" si="99"/>
        <v>0</v>
      </c>
    </row>
    <row r="2703" spans="6:8" ht="12.75" hidden="1">
      <c r="F2703" s="94"/>
      <c r="H2703" s="7">
        <f t="shared" si="99"/>
        <v>0</v>
      </c>
    </row>
    <row r="2704" spans="6:8" ht="12.75" hidden="1">
      <c r="F2704" s="94"/>
      <c r="H2704" s="7">
        <f t="shared" si="99"/>
        <v>0</v>
      </c>
    </row>
    <row r="2705" spans="6:8" ht="12.75" hidden="1">
      <c r="F2705" s="94"/>
      <c r="H2705" s="7">
        <f t="shared" si="99"/>
        <v>0</v>
      </c>
    </row>
    <row r="2706" spans="6:8" ht="12.75" hidden="1">
      <c r="F2706" s="94"/>
      <c r="H2706" s="7">
        <f t="shared" si="99"/>
        <v>0</v>
      </c>
    </row>
    <row r="2707" spans="6:8" ht="12.75" hidden="1">
      <c r="F2707" s="94"/>
      <c r="H2707" s="7">
        <f t="shared" si="99"/>
        <v>0</v>
      </c>
    </row>
    <row r="2708" spans="6:8" ht="12.75" hidden="1">
      <c r="F2708" s="94"/>
      <c r="H2708" s="7">
        <f t="shared" si="99"/>
        <v>0</v>
      </c>
    </row>
    <row r="2709" spans="6:8" ht="12.75" hidden="1">
      <c r="F2709" s="94"/>
      <c r="H2709" s="7">
        <f t="shared" si="99"/>
        <v>0</v>
      </c>
    </row>
    <row r="2710" spans="6:8" ht="12.75" hidden="1">
      <c r="F2710" s="94"/>
      <c r="H2710" s="7">
        <f t="shared" si="99"/>
        <v>0</v>
      </c>
    </row>
    <row r="2711" spans="6:8" ht="12.75" hidden="1">
      <c r="F2711" s="94"/>
      <c r="H2711" s="7">
        <f t="shared" si="99"/>
        <v>0</v>
      </c>
    </row>
    <row r="2712" spans="6:8" ht="12.75" hidden="1">
      <c r="F2712" s="94"/>
      <c r="H2712" s="7">
        <f t="shared" si="99"/>
        <v>0</v>
      </c>
    </row>
    <row r="2713" spans="6:8" ht="12.75" hidden="1">
      <c r="F2713" s="94"/>
      <c r="H2713" s="7">
        <f t="shared" si="99"/>
        <v>0</v>
      </c>
    </row>
    <row r="2714" spans="6:8" ht="12.75" hidden="1">
      <c r="F2714" s="94"/>
      <c r="H2714" s="7">
        <f t="shared" si="99"/>
        <v>0</v>
      </c>
    </row>
    <row r="2715" spans="6:8" ht="12.75" hidden="1">
      <c r="F2715" s="94"/>
      <c r="H2715" s="7">
        <f t="shared" si="99"/>
        <v>0</v>
      </c>
    </row>
    <row r="2716" spans="6:8" ht="12.75" hidden="1">
      <c r="F2716" s="94"/>
      <c r="H2716" s="7">
        <f t="shared" si="99"/>
        <v>0</v>
      </c>
    </row>
    <row r="2717" spans="6:8" ht="12.75" hidden="1">
      <c r="F2717" s="94"/>
      <c r="H2717" s="7">
        <f t="shared" si="99"/>
        <v>0</v>
      </c>
    </row>
    <row r="2718" spans="6:8" ht="12.75" hidden="1">
      <c r="F2718" s="94"/>
      <c r="H2718" s="7">
        <f t="shared" si="99"/>
        <v>0</v>
      </c>
    </row>
    <row r="2719" spans="6:8" ht="12.75" hidden="1">
      <c r="F2719" s="94"/>
      <c r="H2719" s="7">
        <f t="shared" si="99"/>
        <v>0</v>
      </c>
    </row>
    <row r="2720" spans="6:8" ht="12.75" hidden="1">
      <c r="F2720" s="94"/>
      <c r="H2720" s="7">
        <f t="shared" si="99"/>
        <v>0</v>
      </c>
    </row>
    <row r="2721" spans="6:8" ht="12.75" hidden="1">
      <c r="F2721" s="94"/>
      <c r="H2721" s="7">
        <f t="shared" si="99"/>
        <v>0</v>
      </c>
    </row>
    <row r="2722" spans="6:8" ht="12.75" hidden="1">
      <c r="F2722" s="94"/>
      <c r="H2722" s="7">
        <f t="shared" si="99"/>
        <v>0</v>
      </c>
    </row>
    <row r="2723" spans="6:8" ht="12.75" hidden="1">
      <c r="F2723" s="94"/>
      <c r="H2723" s="7">
        <f t="shared" si="99"/>
        <v>0</v>
      </c>
    </row>
    <row r="2724" spans="6:8" ht="12.75" hidden="1">
      <c r="F2724" s="94"/>
      <c r="H2724" s="7">
        <f t="shared" si="99"/>
        <v>0</v>
      </c>
    </row>
    <row r="2725" spans="6:8" ht="12.75" hidden="1">
      <c r="F2725" s="94"/>
      <c r="H2725" s="7">
        <f t="shared" si="99"/>
        <v>0</v>
      </c>
    </row>
    <row r="2726" spans="6:8" ht="12.75" hidden="1">
      <c r="F2726" s="94"/>
      <c r="H2726" s="7">
        <f t="shared" si="99"/>
        <v>0</v>
      </c>
    </row>
    <row r="2727" spans="6:8" ht="12.75" hidden="1">
      <c r="F2727" s="94"/>
      <c r="H2727" s="7">
        <f t="shared" si="99"/>
        <v>0</v>
      </c>
    </row>
    <row r="2728" spans="6:8" ht="12.75" hidden="1">
      <c r="F2728" s="94"/>
      <c r="H2728" s="7">
        <f t="shared" si="99"/>
        <v>0</v>
      </c>
    </row>
    <row r="2729" spans="6:8" ht="12.75" hidden="1">
      <c r="F2729" s="94"/>
      <c r="H2729" s="7">
        <f t="shared" si="99"/>
        <v>0</v>
      </c>
    </row>
    <row r="2730" spans="6:8" ht="12.75" hidden="1">
      <c r="F2730" s="94"/>
      <c r="H2730" s="7">
        <f t="shared" si="99"/>
        <v>0</v>
      </c>
    </row>
    <row r="2731" spans="6:8" ht="12.75" hidden="1">
      <c r="F2731" s="94"/>
      <c r="H2731" s="7">
        <f t="shared" si="99"/>
        <v>0</v>
      </c>
    </row>
    <row r="2732" spans="6:8" ht="12.75" hidden="1">
      <c r="F2732" s="94"/>
      <c r="H2732" s="7">
        <f t="shared" si="99"/>
        <v>0</v>
      </c>
    </row>
    <row r="2733" spans="6:8" ht="12.75" hidden="1">
      <c r="F2733" s="94"/>
      <c r="H2733" s="7">
        <f t="shared" si="99"/>
        <v>0</v>
      </c>
    </row>
    <row r="2734" spans="6:8" ht="12.75" hidden="1">
      <c r="F2734" s="94"/>
      <c r="H2734" s="7">
        <f t="shared" si="99"/>
        <v>0</v>
      </c>
    </row>
    <row r="2735" spans="6:8" ht="12.75" hidden="1">
      <c r="F2735" s="94"/>
      <c r="H2735" s="7">
        <f t="shared" si="99"/>
        <v>0</v>
      </c>
    </row>
    <row r="2736" spans="6:8" ht="12.75" hidden="1">
      <c r="F2736" s="94"/>
      <c r="H2736" s="7">
        <f t="shared" si="99"/>
        <v>0</v>
      </c>
    </row>
    <row r="2737" spans="6:8" ht="12.75" hidden="1">
      <c r="F2737" s="94"/>
      <c r="H2737" s="7">
        <f t="shared" si="99"/>
        <v>0</v>
      </c>
    </row>
    <row r="2738" spans="6:8" ht="12.75" hidden="1">
      <c r="F2738" s="94"/>
      <c r="H2738" s="7">
        <f t="shared" si="99"/>
        <v>0</v>
      </c>
    </row>
    <row r="2739" spans="6:8" ht="12.75" hidden="1">
      <c r="F2739" s="94"/>
      <c r="H2739" s="7">
        <f t="shared" si="99"/>
        <v>0</v>
      </c>
    </row>
    <row r="2740" spans="6:8" ht="12.75" hidden="1">
      <c r="F2740" s="94"/>
      <c r="H2740" s="7">
        <f t="shared" si="99"/>
        <v>0</v>
      </c>
    </row>
    <row r="2741" spans="6:8" ht="12.75" hidden="1">
      <c r="F2741" s="94"/>
      <c r="H2741" s="7">
        <f>H2740-B2741</f>
        <v>0</v>
      </c>
    </row>
    <row r="2742" spans="6:8" ht="12.75" hidden="1">
      <c r="F2742" s="94"/>
      <c r="H2742" s="7">
        <f>H2741-B2742</f>
        <v>0</v>
      </c>
    </row>
    <row r="2743" spans="6:8" ht="12.75" hidden="1">
      <c r="F2743" s="94"/>
      <c r="H2743" s="15">
        <f>H2742-B2743</f>
        <v>0</v>
      </c>
    </row>
    <row r="2744" spans="6:8" ht="13.5" hidden="1" thickBot="1">
      <c r="F2744" s="94"/>
      <c r="H2744" s="10">
        <f>H2743-B2744</f>
        <v>0</v>
      </c>
    </row>
    <row r="2745" spans="2:8" ht="13.5" hidden="1" thickBot="1">
      <c r="B2745" s="10"/>
      <c r="F2745" s="94"/>
      <c r="H2745" s="8"/>
    </row>
    <row r="2746" spans="2:8" ht="13.5" hidden="1" thickBot="1">
      <c r="B2746" s="11">
        <f>SUM(B1790:B2745)</f>
        <v>-14567677</v>
      </c>
      <c r="F2746" s="94"/>
      <c r="H2746" s="8"/>
    </row>
    <row r="2747" spans="2:8" ht="12.75" hidden="1">
      <c r="B2747" s="12"/>
      <c r="F2747" s="94"/>
      <c r="H2747" s="8"/>
    </row>
    <row r="2748" spans="1:9" ht="13.5" hidden="1" thickBot="1">
      <c r="A2748" s="3"/>
      <c r="B2748" s="13"/>
      <c r="C2748" s="3"/>
      <c r="D2748" s="3"/>
      <c r="E2748" s="3"/>
      <c r="F2748" s="141"/>
      <c r="G2748" s="36"/>
      <c r="H2748" s="10"/>
      <c r="I2748" s="6"/>
    </row>
    <row r="2749" ht="12.75" hidden="1">
      <c r="F2749" s="94"/>
    </row>
    <row r="2750" spans="2:6" ht="12.75" hidden="1">
      <c r="B2750" s="9">
        <v>0</v>
      </c>
      <c r="C2750" s="1" t="s">
        <v>0</v>
      </c>
      <c r="E2750" s="1" t="s">
        <v>2</v>
      </c>
      <c r="F2750" s="94"/>
    </row>
    <row r="2751" spans="2:6" ht="12.75" hidden="1">
      <c r="B2751" s="9">
        <v>0</v>
      </c>
      <c r="C2751" s="1" t="s">
        <v>1</v>
      </c>
      <c r="E2751" s="1" t="s">
        <v>2</v>
      </c>
      <c r="F2751" s="94"/>
    </row>
    <row r="2752" spans="2:6" ht="12.75" hidden="1">
      <c r="B2752" s="9"/>
      <c r="F2752" s="94"/>
    </row>
    <row r="2753" spans="2:6" ht="12.75" hidden="1">
      <c r="B2753" s="9"/>
      <c r="F2753" s="94"/>
    </row>
    <row r="2754" spans="2:6" ht="12.75" hidden="1">
      <c r="B2754" s="9">
        <v>0</v>
      </c>
      <c r="F2754" s="94"/>
    </row>
    <row r="2755" spans="2:6" ht="12.75" hidden="1">
      <c r="B2755" s="9">
        <v>0</v>
      </c>
      <c r="F2755" s="94"/>
    </row>
    <row r="2756" spans="2:6" ht="12.75" hidden="1">
      <c r="B2756" s="9">
        <v>0</v>
      </c>
      <c r="F2756" s="94"/>
    </row>
    <row r="2757" spans="2:6" ht="12.75" hidden="1">
      <c r="B2757" s="9">
        <v>0</v>
      </c>
      <c r="F2757" s="94"/>
    </row>
    <row r="2758" spans="2:6" ht="12.75" hidden="1">
      <c r="B2758" s="9">
        <v>0</v>
      </c>
      <c r="F2758" s="94"/>
    </row>
    <row r="2759" spans="2:6" ht="12.75" hidden="1">
      <c r="B2759" s="9">
        <v>0</v>
      </c>
      <c r="F2759" s="94"/>
    </row>
    <row r="2760" spans="2:6" ht="12.75" hidden="1">
      <c r="B2760" s="9">
        <v>0</v>
      </c>
      <c r="F2760" s="94"/>
    </row>
    <row r="2761" spans="2:6" ht="12.75" hidden="1">
      <c r="B2761" s="9">
        <v>0</v>
      </c>
      <c r="F2761" s="94"/>
    </row>
    <row r="2762" spans="2:6" ht="12.75" hidden="1">
      <c r="B2762" s="9">
        <v>0</v>
      </c>
      <c r="F2762" s="94"/>
    </row>
    <row r="2763" spans="2:6" ht="12.75" hidden="1">
      <c r="B2763" s="9">
        <v>0</v>
      </c>
      <c r="F2763" s="94"/>
    </row>
    <row r="2764" spans="2:6" ht="12.75" hidden="1">
      <c r="B2764" s="9">
        <v>0</v>
      </c>
      <c r="F2764" s="94"/>
    </row>
    <row r="2765" spans="2:6" ht="12.75" hidden="1">
      <c r="B2765" s="9">
        <v>0</v>
      </c>
      <c r="F2765" s="94"/>
    </row>
    <row r="2766" spans="2:6" ht="12.75" hidden="1">
      <c r="B2766" s="9">
        <v>0</v>
      </c>
      <c r="F2766" s="94"/>
    </row>
    <row r="2767" spans="2:6" ht="12.75" hidden="1">
      <c r="B2767" s="9">
        <v>0</v>
      </c>
      <c r="F2767" s="94"/>
    </row>
    <row r="2768" ht="12.75" hidden="1">
      <c r="F2768" s="94"/>
    </row>
    <row r="2769" spans="2:6" ht="13.5" hidden="1" thickBot="1">
      <c r="B2769" s="13"/>
      <c r="F2769" s="94"/>
    </row>
    <row r="2770" spans="2:6" ht="13.5" hidden="1" thickBot="1">
      <c r="B2770" s="14"/>
      <c r="F2770" s="94"/>
    </row>
    <row r="2771" ht="12.75" hidden="1">
      <c r="F2771" s="94"/>
    </row>
    <row r="2772" ht="12.75" hidden="1">
      <c r="F2772" s="94"/>
    </row>
    <row r="2773" ht="12.75" hidden="1">
      <c r="F2773" s="94"/>
    </row>
    <row r="2774" ht="12.75" hidden="1">
      <c r="F2774" s="94"/>
    </row>
    <row r="2775" ht="12.75" hidden="1">
      <c r="F2775" s="94"/>
    </row>
    <row r="2776" ht="12.75" hidden="1">
      <c r="F2776" s="94"/>
    </row>
    <row r="2777" ht="12.75" hidden="1">
      <c r="F2777" s="94"/>
    </row>
    <row r="2778" ht="12.75" hidden="1">
      <c r="F2778" s="94"/>
    </row>
    <row r="2779" ht="12.75" hidden="1">
      <c r="F2779" s="94"/>
    </row>
    <row r="2780" ht="12.75" hidden="1">
      <c r="F2780" s="94"/>
    </row>
    <row r="2781" ht="12.75" hidden="1">
      <c r="F2781" s="94"/>
    </row>
    <row r="2782" ht="12.75" hidden="1">
      <c r="F2782" s="94"/>
    </row>
    <row r="2783" ht="12.75" hidden="1">
      <c r="F2783" s="94"/>
    </row>
    <row r="2784" ht="12.75" hidden="1">
      <c r="F2784" s="94"/>
    </row>
    <row r="2785" ht="12.75" hidden="1">
      <c r="F2785" s="94"/>
    </row>
    <row r="2786" ht="12.75" hidden="1">
      <c r="F2786" s="94"/>
    </row>
    <row r="2787" ht="12.75" hidden="1">
      <c r="F2787" s="94"/>
    </row>
    <row r="2788" ht="12.75" hidden="1">
      <c r="F2788" s="94"/>
    </row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/>
    <row r="3276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8"/>
  <sheetViews>
    <sheetView workbookViewId="0" topLeftCell="C1">
      <pane ySplit="5" topLeftCell="BM125" activePane="bottomLeft" state="frozen"/>
      <selection pane="topLeft" activeCell="A1" sqref="A1"/>
      <selection pane="bottomLeft" activeCell="L130" sqref="L130"/>
    </sheetView>
  </sheetViews>
  <sheetFormatPr defaultColWidth="9.140625" defaultRowHeight="12.75" zeroHeight="1"/>
  <cols>
    <col min="1" max="1" width="5.140625" style="1" customWidth="1"/>
    <col min="2" max="2" width="12.1406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5" customWidth="1"/>
    <col min="7" max="7" width="6.8515625" style="35" customWidth="1"/>
    <col min="8" max="8" width="10.140625" style="7" customWidth="1"/>
    <col min="9" max="9" width="9.85156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4"/>
    </row>
    <row r="2" spans="1:9" ht="17.25" customHeight="1">
      <c r="A2" s="19"/>
      <c r="B2" s="320" t="s">
        <v>1137</v>
      </c>
      <c r="C2" s="320"/>
      <c r="D2" s="320"/>
      <c r="E2" s="320"/>
      <c r="F2" s="320"/>
      <c r="G2" s="320"/>
      <c r="H2" s="320"/>
      <c r="I2" s="29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26" t="s">
        <v>5</v>
      </c>
      <c r="G4" s="24" t="s">
        <v>7</v>
      </c>
      <c r="H4" s="27" t="s">
        <v>6</v>
      </c>
      <c r="I4" s="28" t="s">
        <v>8</v>
      </c>
    </row>
    <row r="5" spans="1:13" ht="18.75" customHeight="1">
      <c r="A5" s="31"/>
      <c r="B5" s="31" t="s">
        <v>1136</v>
      </c>
      <c r="C5" s="31"/>
      <c r="D5" s="31"/>
      <c r="E5" s="31"/>
      <c r="F5" s="37"/>
      <c r="G5" s="34"/>
      <c r="H5" s="32">
        <v>0</v>
      </c>
      <c r="I5" s="33">
        <v>470</v>
      </c>
      <c r="K5" t="s">
        <v>11</v>
      </c>
      <c r="L5" t="s">
        <v>12</v>
      </c>
      <c r="M5" s="2">
        <v>470</v>
      </c>
    </row>
    <row r="6" spans="2:13" ht="12.75">
      <c r="B6" s="38"/>
      <c r="C6" s="20"/>
      <c r="D6" s="20"/>
      <c r="E6" s="20"/>
      <c r="F6" s="39"/>
      <c r="I6" s="30"/>
      <c r="M6" s="2">
        <v>470</v>
      </c>
    </row>
    <row r="7" spans="4:13" ht="12.75">
      <c r="D7" s="20"/>
      <c r="I7" s="30"/>
      <c r="M7" s="2">
        <v>470</v>
      </c>
    </row>
    <row r="8" spans="2:13" ht="12.75">
      <c r="B8" s="38"/>
      <c r="D8" s="20"/>
      <c r="G8" s="40"/>
      <c r="I8" s="30"/>
      <c r="M8" s="2">
        <v>470</v>
      </c>
    </row>
    <row r="9" spans="1:13" s="23" customFormat="1" ht="12.75">
      <c r="A9" s="54"/>
      <c r="B9" s="55" t="s">
        <v>13</v>
      </c>
      <c r="C9" s="56"/>
      <c r="D9" s="56" t="s">
        <v>14</v>
      </c>
      <c r="E9" s="56" t="s">
        <v>15</v>
      </c>
      <c r="F9" s="57"/>
      <c r="G9" s="58"/>
      <c r="H9" s="55"/>
      <c r="I9" s="59" t="s">
        <v>16</v>
      </c>
      <c r="J9" s="60"/>
      <c r="K9" s="49"/>
      <c r="M9" s="2">
        <v>470</v>
      </c>
    </row>
    <row r="10" spans="1:13" s="23" customFormat="1" ht="12.75">
      <c r="A10" s="54"/>
      <c r="B10" s="55">
        <v>1823355</v>
      </c>
      <c r="C10" s="61"/>
      <c r="D10" s="56" t="s">
        <v>17</v>
      </c>
      <c r="E10" s="62" t="s">
        <v>18</v>
      </c>
      <c r="F10" s="63"/>
      <c r="G10" s="64"/>
      <c r="H10" s="65">
        <v>1823355</v>
      </c>
      <c r="I10" s="66">
        <v>3879.478723404255</v>
      </c>
      <c r="J10" s="49"/>
      <c r="K10" s="49"/>
      <c r="L10" s="49"/>
      <c r="M10" s="2">
        <v>470</v>
      </c>
    </row>
    <row r="11" spans="1:13" s="23" customFormat="1" ht="12.75">
      <c r="A11" s="54"/>
      <c r="B11" s="55">
        <v>352800</v>
      </c>
      <c r="C11" s="61"/>
      <c r="D11" s="56" t="s">
        <v>19</v>
      </c>
      <c r="E11" s="62" t="s">
        <v>520</v>
      </c>
      <c r="F11" s="63"/>
      <c r="G11" s="64"/>
      <c r="H11" s="65">
        <v>352800</v>
      </c>
      <c r="I11" s="66">
        <v>750.6382978723404</v>
      </c>
      <c r="J11" s="49"/>
      <c r="K11" s="49"/>
      <c r="L11" s="49"/>
      <c r="M11" s="2">
        <v>470</v>
      </c>
    </row>
    <row r="12" spans="1:13" s="23" customFormat="1" ht="12.75">
      <c r="A12" s="54"/>
      <c r="B12" s="55">
        <v>2396020</v>
      </c>
      <c r="C12" s="61"/>
      <c r="D12" s="56" t="s">
        <v>20</v>
      </c>
      <c r="E12" s="62" t="s">
        <v>521</v>
      </c>
      <c r="F12" s="63"/>
      <c r="G12" s="64"/>
      <c r="H12" s="65">
        <v>2396020</v>
      </c>
      <c r="I12" s="66">
        <v>5097.914893617021</v>
      </c>
      <c r="J12" s="49"/>
      <c r="K12" s="49"/>
      <c r="L12" s="49"/>
      <c r="M12" s="2">
        <v>470</v>
      </c>
    </row>
    <row r="13" spans="1:13" s="23" customFormat="1" ht="12.75">
      <c r="A13" s="54"/>
      <c r="B13" s="55">
        <v>1144175</v>
      </c>
      <c r="C13" s="61"/>
      <c r="D13" s="56" t="s">
        <v>21</v>
      </c>
      <c r="E13" s="62" t="s">
        <v>522</v>
      </c>
      <c r="F13" s="63"/>
      <c r="G13" s="64"/>
      <c r="H13" s="65">
        <v>1144175</v>
      </c>
      <c r="I13" s="66">
        <v>2434.4148936170213</v>
      </c>
      <c r="J13" s="49"/>
      <c r="K13" s="49"/>
      <c r="L13" s="49"/>
      <c r="M13" s="2">
        <v>470</v>
      </c>
    </row>
    <row r="14" spans="1:13" s="23" customFormat="1" ht="12.75">
      <c r="A14" s="54"/>
      <c r="B14" s="55">
        <v>170945</v>
      </c>
      <c r="C14" s="61"/>
      <c r="D14" s="56" t="s">
        <v>22</v>
      </c>
      <c r="E14" s="62" t="s">
        <v>1138</v>
      </c>
      <c r="F14" s="63"/>
      <c r="G14" s="64"/>
      <c r="H14" s="65">
        <v>170945</v>
      </c>
      <c r="I14" s="66">
        <v>363.71276595744683</v>
      </c>
      <c r="J14" s="49"/>
      <c r="K14" s="49"/>
      <c r="L14" s="49"/>
      <c r="M14" s="2">
        <v>470</v>
      </c>
    </row>
    <row r="15" spans="1:13" s="23" customFormat="1" ht="12.75">
      <c r="A15" s="54"/>
      <c r="B15" s="55">
        <v>907000</v>
      </c>
      <c r="C15" s="61"/>
      <c r="D15" s="56" t="s">
        <v>23</v>
      </c>
      <c r="E15" s="61" t="s">
        <v>24</v>
      </c>
      <c r="F15" s="63"/>
      <c r="G15" s="64" t="s">
        <v>25</v>
      </c>
      <c r="H15" s="65">
        <v>907000</v>
      </c>
      <c r="I15" s="66">
        <v>1929.787234042553</v>
      </c>
      <c r="J15" s="49"/>
      <c r="K15" s="49"/>
      <c r="L15" s="49"/>
      <c r="M15" s="2">
        <v>470</v>
      </c>
    </row>
    <row r="16" spans="1:13" s="23" customFormat="1" ht="12.75">
      <c r="A16" s="54"/>
      <c r="B16" s="55">
        <v>1579672</v>
      </c>
      <c r="C16" s="61"/>
      <c r="D16" s="56" t="s">
        <v>26</v>
      </c>
      <c r="E16" s="61"/>
      <c r="F16" s="63"/>
      <c r="G16" s="64"/>
      <c r="H16" s="65">
        <v>1579672</v>
      </c>
      <c r="I16" s="66">
        <v>3361.004255319149</v>
      </c>
      <c r="J16" s="49"/>
      <c r="K16" s="49"/>
      <c r="L16" s="49"/>
      <c r="M16" s="2">
        <v>470</v>
      </c>
    </row>
    <row r="17" spans="1:13" ht="12.75">
      <c r="A17" s="67"/>
      <c r="B17" s="55">
        <v>8373967</v>
      </c>
      <c r="C17" s="56" t="s">
        <v>1107</v>
      </c>
      <c r="D17" s="61"/>
      <c r="E17" s="61"/>
      <c r="F17" s="63"/>
      <c r="G17" s="64"/>
      <c r="H17" s="65">
        <v>0</v>
      </c>
      <c r="I17" s="66">
        <v>17816.951063829787</v>
      </c>
      <c r="J17" s="2"/>
      <c r="K17" s="2"/>
      <c r="L17" s="2"/>
      <c r="M17" s="2">
        <v>470</v>
      </c>
    </row>
    <row r="18" spans="2:13" ht="12.75">
      <c r="B18" s="50"/>
      <c r="F18" s="68"/>
      <c r="I18" s="30"/>
      <c r="M18" s="2">
        <v>470</v>
      </c>
    </row>
    <row r="19" spans="1:13" s="77" customFormat="1" ht="13.5" thickBot="1">
      <c r="A19" s="69"/>
      <c r="B19" s="70">
        <v>8373967</v>
      </c>
      <c r="C19" s="71" t="s">
        <v>27</v>
      </c>
      <c r="D19" s="72"/>
      <c r="E19" s="72"/>
      <c r="F19" s="73"/>
      <c r="G19" s="74"/>
      <c r="H19" s="75"/>
      <c r="I19" s="76"/>
      <c r="M19" s="2">
        <v>470</v>
      </c>
    </row>
    <row r="20" spans="4:13" ht="12.75">
      <c r="D20" s="20"/>
      <c r="F20" s="78"/>
      <c r="I20" s="30"/>
      <c r="M20" s="2">
        <v>470</v>
      </c>
    </row>
    <row r="21" spans="4:13" ht="12.75">
      <c r="D21" s="20"/>
      <c r="F21" s="78"/>
      <c r="I21" s="30"/>
      <c r="M21" s="2">
        <v>470</v>
      </c>
    </row>
    <row r="22" spans="1:13" s="77" customFormat="1" ht="13.5" thickBot="1">
      <c r="A22" s="69"/>
      <c r="B22" s="79">
        <v>1823355</v>
      </c>
      <c r="C22" s="69"/>
      <c r="D22" s="80" t="s">
        <v>28</v>
      </c>
      <c r="E22" s="72"/>
      <c r="F22" s="73"/>
      <c r="G22" s="74"/>
      <c r="H22" s="81">
        <v>-1823355</v>
      </c>
      <c r="I22" s="76">
        <v>3879.478723404255</v>
      </c>
      <c r="M22" s="2">
        <v>470</v>
      </c>
    </row>
    <row r="23" spans="6:13" ht="12.75">
      <c r="F23" s="78"/>
      <c r="I23" s="30"/>
      <c r="M23" s="2">
        <v>470</v>
      </c>
    </row>
    <row r="24" spans="6:13" ht="12.75">
      <c r="F24" s="78"/>
      <c r="I24" s="30"/>
      <c r="M24" s="2">
        <v>470</v>
      </c>
    </row>
    <row r="25" spans="1:13" s="89" customFormat="1" ht="12.75">
      <c r="A25" s="19"/>
      <c r="B25" s="271">
        <v>20600</v>
      </c>
      <c r="C25" s="83" t="s">
        <v>29</v>
      </c>
      <c r="D25" s="84" t="s">
        <v>30</v>
      </c>
      <c r="E25" s="83" t="s">
        <v>31</v>
      </c>
      <c r="F25" s="85" t="s">
        <v>32</v>
      </c>
      <c r="G25" s="86" t="s">
        <v>33</v>
      </c>
      <c r="H25" s="87"/>
      <c r="I25" s="88">
        <v>43.829787234042556</v>
      </c>
      <c r="J25" s="88"/>
      <c r="K25" s="88"/>
      <c r="M25" s="2">
        <v>470</v>
      </c>
    </row>
    <row r="26" spans="2:13" ht="12.75">
      <c r="B26" s="214"/>
      <c r="D26" s="20"/>
      <c r="F26" s="78"/>
      <c r="H26" s="7">
        <v>0</v>
      </c>
      <c r="I26" s="30">
        <v>0</v>
      </c>
      <c r="M26" s="2">
        <v>470</v>
      </c>
    </row>
    <row r="27" spans="1:13" s="89" customFormat="1" ht="12.75">
      <c r="A27" s="19"/>
      <c r="B27" s="271">
        <v>33700</v>
      </c>
      <c r="C27" s="83" t="s">
        <v>57</v>
      </c>
      <c r="D27" s="84" t="s">
        <v>58</v>
      </c>
      <c r="E27" s="83" t="s">
        <v>59</v>
      </c>
      <c r="F27" s="85" t="s">
        <v>60</v>
      </c>
      <c r="G27" s="86" t="s">
        <v>61</v>
      </c>
      <c r="H27" s="87"/>
      <c r="I27" s="88">
        <v>71.70212765957447</v>
      </c>
      <c r="J27" s="88"/>
      <c r="K27" s="88"/>
      <c r="M27" s="2">
        <v>470</v>
      </c>
    </row>
    <row r="28" spans="2:13" ht="12.75">
      <c r="B28" s="214"/>
      <c r="D28" s="20"/>
      <c r="F28" s="78"/>
      <c r="H28" s="7">
        <v>0</v>
      </c>
      <c r="I28" s="30">
        <v>0</v>
      </c>
      <c r="M28" s="2">
        <v>470</v>
      </c>
    </row>
    <row r="29" spans="1:13" s="89" customFormat="1" ht="12.75">
      <c r="A29" s="19"/>
      <c r="B29" s="271">
        <v>53300</v>
      </c>
      <c r="C29" s="83" t="s">
        <v>79</v>
      </c>
      <c r="D29" s="84" t="s">
        <v>80</v>
      </c>
      <c r="E29" s="83" t="s">
        <v>81</v>
      </c>
      <c r="F29" s="85" t="s">
        <v>82</v>
      </c>
      <c r="G29" s="86" t="s">
        <v>83</v>
      </c>
      <c r="H29" s="87"/>
      <c r="I29" s="88">
        <v>113.40425531914893</v>
      </c>
      <c r="J29" s="88"/>
      <c r="K29" s="88"/>
      <c r="M29" s="2">
        <v>470</v>
      </c>
    </row>
    <row r="30" spans="2:13" ht="12.75">
      <c r="B30" s="214"/>
      <c r="F30" s="78"/>
      <c r="H30" s="7">
        <v>0</v>
      </c>
      <c r="I30" s="30">
        <v>0</v>
      </c>
      <c r="M30" s="2">
        <v>470</v>
      </c>
    </row>
    <row r="31" spans="1:13" s="89" customFormat="1" ht="12.75">
      <c r="A31" s="19"/>
      <c r="B31" s="271">
        <v>45600</v>
      </c>
      <c r="C31" s="83" t="s">
        <v>106</v>
      </c>
      <c r="D31" s="84" t="s">
        <v>107</v>
      </c>
      <c r="E31" s="83" t="s">
        <v>81</v>
      </c>
      <c r="F31" s="85" t="s">
        <v>108</v>
      </c>
      <c r="G31" s="86" t="s">
        <v>83</v>
      </c>
      <c r="H31" s="87"/>
      <c r="I31" s="88">
        <v>97.02127659574468</v>
      </c>
      <c r="J31" s="88"/>
      <c r="K31" s="88"/>
      <c r="M31" s="2">
        <v>470</v>
      </c>
    </row>
    <row r="32" spans="2:13" ht="12.75">
      <c r="B32" s="214"/>
      <c r="F32" s="78"/>
      <c r="H32" s="7">
        <v>0</v>
      </c>
      <c r="I32" s="30">
        <v>0</v>
      </c>
      <c r="M32" s="2">
        <v>470</v>
      </c>
    </row>
    <row r="33" spans="1:13" s="89" customFormat="1" ht="12.75">
      <c r="A33" s="19"/>
      <c r="B33" s="277">
        <v>76100</v>
      </c>
      <c r="C33" s="83" t="s">
        <v>125</v>
      </c>
      <c r="D33" s="84" t="s">
        <v>58</v>
      </c>
      <c r="E33" s="83" t="s">
        <v>126</v>
      </c>
      <c r="F33" s="85" t="s">
        <v>127</v>
      </c>
      <c r="G33" s="86" t="s">
        <v>128</v>
      </c>
      <c r="H33" s="87"/>
      <c r="I33" s="88">
        <v>161.91489361702128</v>
      </c>
      <c r="J33" s="88"/>
      <c r="K33" s="88"/>
      <c r="M33" s="2">
        <v>470</v>
      </c>
    </row>
    <row r="34" spans="2:13" ht="12.75">
      <c r="B34" s="208"/>
      <c r="F34" s="78"/>
      <c r="H34" s="7">
        <v>0</v>
      </c>
      <c r="I34" s="30">
        <v>0</v>
      </c>
      <c r="M34" s="2">
        <v>470</v>
      </c>
    </row>
    <row r="35" spans="1:13" s="89" customFormat="1" ht="12.75">
      <c r="A35" s="19"/>
      <c r="B35" s="277">
        <v>92000</v>
      </c>
      <c r="C35" s="83" t="s">
        <v>150</v>
      </c>
      <c r="D35" s="84" t="s">
        <v>151</v>
      </c>
      <c r="E35" s="83" t="s">
        <v>59</v>
      </c>
      <c r="F35" s="85" t="s">
        <v>152</v>
      </c>
      <c r="G35" s="86" t="s">
        <v>153</v>
      </c>
      <c r="H35" s="87"/>
      <c r="I35" s="88">
        <v>195.74468085106383</v>
      </c>
      <c r="J35" s="88"/>
      <c r="K35" s="88"/>
      <c r="M35" s="2">
        <v>470</v>
      </c>
    </row>
    <row r="36" spans="2:13" ht="12.75">
      <c r="B36" s="208"/>
      <c r="F36" s="78"/>
      <c r="H36" s="7">
        <v>0</v>
      </c>
      <c r="I36" s="30">
        <v>0</v>
      </c>
      <c r="M36" s="2">
        <v>470</v>
      </c>
    </row>
    <row r="37" spans="1:13" s="89" customFormat="1" ht="12.75">
      <c r="A37" s="19"/>
      <c r="B37" s="277">
        <v>29000</v>
      </c>
      <c r="C37" s="83" t="s">
        <v>205</v>
      </c>
      <c r="D37" s="84" t="s">
        <v>206</v>
      </c>
      <c r="E37" s="83" t="s">
        <v>31</v>
      </c>
      <c r="F37" s="85" t="s">
        <v>207</v>
      </c>
      <c r="G37" s="86" t="s">
        <v>128</v>
      </c>
      <c r="H37" s="87"/>
      <c r="I37" s="88">
        <v>61.702127659574465</v>
      </c>
      <c r="J37" s="88"/>
      <c r="K37" s="88"/>
      <c r="M37" s="2">
        <v>470</v>
      </c>
    </row>
    <row r="38" spans="2:13" ht="12.75">
      <c r="B38" s="208"/>
      <c r="F38" s="78"/>
      <c r="H38" s="7">
        <v>0</v>
      </c>
      <c r="I38" s="30">
        <v>0</v>
      </c>
      <c r="M38" s="2">
        <v>470</v>
      </c>
    </row>
    <row r="39" spans="1:13" s="89" customFormat="1" ht="12.75">
      <c r="A39" s="19"/>
      <c r="B39" s="277">
        <v>77300</v>
      </c>
      <c r="C39" s="83" t="s">
        <v>220</v>
      </c>
      <c r="D39" s="84" t="s">
        <v>221</v>
      </c>
      <c r="E39" s="83" t="s">
        <v>31</v>
      </c>
      <c r="F39" s="85" t="s">
        <v>222</v>
      </c>
      <c r="G39" s="86" t="s">
        <v>33</v>
      </c>
      <c r="H39" s="87"/>
      <c r="I39" s="88">
        <v>164.46808510638297</v>
      </c>
      <c r="J39" s="88"/>
      <c r="K39" s="88"/>
      <c r="M39" s="2">
        <v>470</v>
      </c>
    </row>
    <row r="40" spans="2:13" ht="12.75">
      <c r="B40" s="208"/>
      <c r="F40" s="78"/>
      <c r="H40" s="7">
        <v>0</v>
      </c>
      <c r="I40" s="30">
        <v>0</v>
      </c>
      <c r="M40" s="2">
        <v>470</v>
      </c>
    </row>
    <row r="41" spans="1:13" s="89" customFormat="1" ht="12.75">
      <c r="A41" s="19"/>
      <c r="B41" s="277">
        <v>7000</v>
      </c>
      <c r="C41" s="83" t="s">
        <v>240</v>
      </c>
      <c r="D41" s="84" t="s">
        <v>241</v>
      </c>
      <c r="E41" s="83" t="s">
        <v>59</v>
      </c>
      <c r="F41" s="85" t="s">
        <v>152</v>
      </c>
      <c r="G41" s="86" t="s">
        <v>128</v>
      </c>
      <c r="H41" s="87"/>
      <c r="I41" s="88">
        <v>14.893617021276595</v>
      </c>
      <c r="J41" s="88"/>
      <c r="K41" s="88"/>
      <c r="M41" s="2">
        <v>470</v>
      </c>
    </row>
    <row r="42" spans="2:13" ht="12.75">
      <c r="B42" s="208"/>
      <c r="F42" s="78"/>
      <c r="H42" s="7">
        <v>0</v>
      </c>
      <c r="I42" s="30">
        <v>0</v>
      </c>
      <c r="M42" s="2">
        <v>470</v>
      </c>
    </row>
    <row r="43" spans="1:13" s="89" customFormat="1" ht="12.75">
      <c r="A43" s="19"/>
      <c r="B43" s="277">
        <v>84100</v>
      </c>
      <c r="C43" s="83" t="s">
        <v>247</v>
      </c>
      <c r="D43" s="84" t="s">
        <v>248</v>
      </c>
      <c r="E43" s="83" t="s">
        <v>126</v>
      </c>
      <c r="F43" s="85" t="s">
        <v>249</v>
      </c>
      <c r="G43" s="86" t="s">
        <v>83</v>
      </c>
      <c r="H43" s="87"/>
      <c r="I43" s="88">
        <v>178.93617021276594</v>
      </c>
      <c r="J43" s="88"/>
      <c r="K43" s="88"/>
      <c r="M43" s="2">
        <v>470</v>
      </c>
    </row>
    <row r="44" spans="2:13" ht="12.75">
      <c r="B44" s="208"/>
      <c r="F44" s="78"/>
      <c r="H44" s="7">
        <v>0</v>
      </c>
      <c r="I44" s="30">
        <v>0</v>
      </c>
      <c r="M44" s="2">
        <v>470</v>
      </c>
    </row>
    <row r="45" spans="1:13" s="89" customFormat="1" ht="12.75">
      <c r="A45" s="19"/>
      <c r="B45" s="277">
        <v>32700</v>
      </c>
      <c r="C45" s="83" t="s">
        <v>279</v>
      </c>
      <c r="D45" s="84" t="s">
        <v>280</v>
      </c>
      <c r="E45" s="83" t="s">
        <v>59</v>
      </c>
      <c r="F45" s="85" t="s">
        <v>60</v>
      </c>
      <c r="G45" s="86" t="s">
        <v>61</v>
      </c>
      <c r="H45" s="87"/>
      <c r="I45" s="88">
        <v>69.57446808510639</v>
      </c>
      <c r="J45" s="88"/>
      <c r="K45" s="88"/>
      <c r="M45" s="2">
        <v>470</v>
      </c>
    </row>
    <row r="46" spans="2:13" ht="12.75">
      <c r="B46" s="208"/>
      <c r="F46" s="78"/>
      <c r="H46" s="7">
        <v>0</v>
      </c>
      <c r="I46" s="30">
        <v>0</v>
      </c>
      <c r="M46" s="2">
        <v>470</v>
      </c>
    </row>
    <row r="47" spans="1:13" s="89" customFormat="1" ht="12.75">
      <c r="A47" s="19"/>
      <c r="B47" s="277">
        <v>37000</v>
      </c>
      <c r="C47" s="83" t="s">
        <v>289</v>
      </c>
      <c r="D47" s="84" t="s">
        <v>290</v>
      </c>
      <c r="E47" s="83" t="s">
        <v>59</v>
      </c>
      <c r="F47" s="85" t="s">
        <v>291</v>
      </c>
      <c r="G47" s="86" t="s">
        <v>33</v>
      </c>
      <c r="H47" s="87"/>
      <c r="I47" s="88">
        <v>78.72340425531915</v>
      </c>
      <c r="J47" s="88"/>
      <c r="K47" s="88"/>
      <c r="M47" s="2">
        <v>470</v>
      </c>
    </row>
    <row r="48" spans="2:14" ht="12.75">
      <c r="B48" s="285"/>
      <c r="C48" s="47"/>
      <c r="D48" s="20"/>
      <c r="E48" s="47"/>
      <c r="F48" s="78"/>
      <c r="H48" s="7">
        <v>0</v>
      </c>
      <c r="I48" s="30">
        <v>0</v>
      </c>
      <c r="J48" s="46"/>
      <c r="K48" s="46"/>
      <c r="L48" s="46"/>
      <c r="M48" s="2">
        <v>470</v>
      </c>
      <c r="N48" s="48"/>
    </row>
    <row r="49" spans="1:13" s="89" customFormat="1" ht="12.75">
      <c r="A49" s="19"/>
      <c r="B49" s="277">
        <v>43300</v>
      </c>
      <c r="C49" s="83" t="s">
        <v>302</v>
      </c>
      <c r="D49" s="84" t="s">
        <v>303</v>
      </c>
      <c r="E49" s="83" t="s">
        <v>304</v>
      </c>
      <c r="F49" s="85" t="s">
        <v>305</v>
      </c>
      <c r="G49" s="86" t="s">
        <v>128</v>
      </c>
      <c r="H49" s="87"/>
      <c r="I49" s="88">
        <v>92.12765957446808</v>
      </c>
      <c r="J49" s="88"/>
      <c r="K49" s="88"/>
      <c r="M49" s="2">
        <v>470</v>
      </c>
    </row>
    <row r="50" spans="2:13" ht="12.75">
      <c r="B50" s="208"/>
      <c r="D50" s="20"/>
      <c r="F50" s="78"/>
      <c r="H50" s="7">
        <v>0</v>
      </c>
      <c r="I50" s="30">
        <v>0</v>
      </c>
      <c r="M50" s="2">
        <v>470</v>
      </c>
    </row>
    <row r="51" spans="1:13" s="89" customFormat="1" ht="12.75">
      <c r="A51" s="19"/>
      <c r="B51" s="277">
        <v>24500</v>
      </c>
      <c r="C51" s="83" t="s">
        <v>325</v>
      </c>
      <c r="D51" s="84" t="s">
        <v>326</v>
      </c>
      <c r="E51" s="83" t="s">
        <v>31</v>
      </c>
      <c r="F51" s="85" t="s">
        <v>222</v>
      </c>
      <c r="G51" s="86" t="s">
        <v>33</v>
      </c>
      <c r="H51" s="87"/>
      <c r="I51" s="88">
        <v>52.12765957446808</v>
      </c>
      <c r="J51" s="88"/>
      <c r="K51" s="88"/>
      <c r="M51" s="2">
        <v>470</v>
      </c>
    </row>
    <row r="52" spans="2:13" ht="12.75">
      <c r="B52" s="208"/>
      <c r="D52" s="20"/>
      <c r="F52" s="78"/>
      <c r="H52" s="7">
        <v>0</v>
      </c>
      <c r="I52" s="30">
        <v>0</v>
      </c>
      <c r="M52" s="2">
        <v>470</v>
      </c>
    </row>
    <row r="53" spans="1:13" s="89" customFormat="1" ht="12.75">
      <c r="A53" s="19"/>
      <c r="B53" s="277">
        <v>59400</v>
      </c>
      <c r="C53" s="83" t="s">
        <v>334</v>
      </c>
      <c r="D53" s="84" t="s">
        <v>335</v>
      </c>
      <c r="E53" s="83" t="s">
        <v>336</v>
      </c>
      <c r="F53" s="85" t="s">
        <v>337</v>
      </c>
      <c r="G53" s="86" t="s">
        <v>128</v>
      </c>
      <c r="H53" s="87"/>
      <c r="I53" s="88">
        <v>126.38297872340425</v>
      </c>
      <c r="J53" s="88"/>
      <c r="K53" s="88"/>
      <c r="M53" s="2">
        <v>470</v>
      </c>
    </row>
    <row r="54" spans="2:13" ht="12.75">
      <c r="B54" s="208"/>
      <c r="D54" s="20"/>
      <c r="F54" s="78"/>
      <c r="H54" s="7">
        <v>0</v>
      </c>
      <c r="I54" s="30">
        <v>0</v>
      </c>
      <c r="M54" s="2">
        <v>470</v>
      </c>
    </row>
    <row r="55" spans="1:13" s="89" customFormat="1" ht="12.75">
      <c r="A55" s="19"/>
      <c r="B55" s="277">
        <v>43000</v>
      </c>
      <c r="C55" s="83" t="s">
        <v>359</v>
      </c>
      <c r="D55" s="84" t="s">
        <v>360</v>
      </c>
      <c r="E55" s="83" t="s">
        <v>361</v>
      </c>
      <c r="F55" s="85" t="s">
        <v>82</v>
      </c>
      <c r="G55" s="86" t="s">
        <v>128</v>
      </c>
      <c r="H55" s="87"/>
      <c r="I55" s="88">
        <v>91.48936170212765</v>
      </c>
      <c r="J55" s="88"/>
      <c r="K55" s="88"/>
      <c r="M55" s="2">
        <v>470</v>
      </c>
    </row>
    <row r="56" spans="2:13" ht="12.75">
      <c r="B56" s="208"/>
      <c r="C56" s="20"/>
      <c r="D56" s="20"/>
      <c r="F56" s="78"/>
      <c r="H56" s="7">
        <v>0</v>
      </c>
      <c r="I56" s="30">
        <v>0</v>
      </c>
      <c r="M56" s="2">
        <v>470</v>
      </c>
    </row>
    <row r="57" spans="1:13" s="89" customFormat="1" ht="12.75">
      <c r="A57" s="19"/>
      <c r="B57" s="277">
        <v>3600</v>
      </c>
      <c r="C57" s="83" t="s">
        <v>381</v>
      </c>
      <c r="D57" s="84" t="s">
        <v>382</v>
      </c>
      <c r="E57" s="83" t="s">
        <v>59</v>
      </c>
      <c r="F57" s="85" t="s">
        <v>152</v>
      </c>
      <c r="G57" s="86" t="s">
        <v>83</v>
      </c>
      <c r="H57" s="87"/>
      <c r="I57" s="88">
        <v>7.659574468085107</v>
      </c>
      <c r="J57" s="88"/>
      <c r="K57" s="88"/>
      <c r="M57" s="2">
        <v>470</v>
      </c>
    </row>
    <row r="58" spans="2:13" ht="12.75">
      <c r="B58" s="208"/>
      <c r="D58" s="20"/>
      <c r="F58" s="78"/>
      <c r="H58" s="7">
        <v>0</v>
      </c>
      <c r="I58" s="30">
        <v>0</v>
      </c>
      <c r="M58" s="2">
        <v>470</v>
      </c>
    </row>
    <row r="59" spans="1:13" s="89" customFormat="1" ht="12.75">
      <c r="A59" s="19"/>
      <c r="B59" s="277">
        <v>12000</v>
      </c>
      <c r="C59" s="83" t="s">
        <v>384</v>
      </c>
      <c r="D59" s="84" t="s">
        <v>385</v>
      </c>
      <c r="E59" s="83" t="s">
        <v>386</v>
      </c>
      <c r="F59" s="85" t="s">
        <v>387</v>
      </c>
      <c r="G59" s="86" t="s">
        <v>388</v>
      </c>
      <c r="H59" s="87"/>
      <c r="I59" s="88">
        <v>25.53191489361702</v>
      </c>
      <c r="J59" s="88"/>
      <c r="K59" s="88"/>
      <c r="M59" s="2">
        <v>470</v>
      </c>
    </row>
    <row r="60" spans="2:13" ht="12.75">
      <c r="B60" s="208"/>
      <c r="F60" s="78"/>
      <c r="H60" s="7">
        <v>0</v>
      </c>
      <c r="I60" s="30">
        <v>0</v>
      </c>
      <c r="M60" s="2">
        <v>470</v>
      </c>
    </row>
    <row r="61" spans="1:13" s="89" customFormat="1" ht="12.75">
      <c r="A61" s="19"/>
      <c r="B61" s="277">
        <v>45900</v>
      </c>
      <c r="C61" s="83" t="s">
        <v>393</v>
      </c>
      <c r="D61" s="84" t="s">
        <v>394</v>
      </c>
      <c r="E61" s="83" t="s">
        <v>361</v>
      </c>
      <c r="F61" s="85" t="s">
        <v>82</v>
      </c>
      <c r="G61" s="86" t="s">
        <v>83</v>
      </c>
      <c r="H61" s="87"/>
      <c r="I61" s="88">
        <v>97.65957446808511</v>
      </c>
      <c r="J61" s="88"/>
      <c r="K61" s="88"/>
      <c r="M61" s="2">
        <v>470</v>
      </c>
    </row>
    <row r="62" spans="2:13" ht="12.75">
      <c r="B62" s="208"/>
      <c r="D62" s="20"/>
      <c r="F62" s="78"/>
      <c r="H62" s="7">
        <v>0</v>
      </c>
      <c r="I62" s="30">
        <v>0</v>
      </c>
      <c r="M62" s="2">
        <v>470</v>
      </c>
    </row>
    <row r="63" spans="1:13" s="89" customFormat="1" ht="12.75">
      <c r="A63" s="19"/>
      <c r="B63" s="277">
        <v>27900</v>
      </c>
      <c r="C63" s="83" t="s">
        <v>404</v>
      </c>
      <c r="D63" s="84" t="s">
        <v>394</v>
      </c>
      <c r="E63" s="83" t="s">
        <v>361</v>
      </c>
      <c r="F63" s="85" t="s">
        <v>82</v>
      </c>
      <c r="G63" s="86" t="s">
        <v>128</v>
      </c>
      <c r="H63" s="87"/>
      <c r="I63" s="88">
        <v>59.361702127659576</v>
      </c>
      <c r="J63" s="88"/>
      <c r="K63" s="88"/>
      <c r="M63" s="2">
        <v>470</v>
      </c>
    </row>
    <row r="64" spans="2:13" ht="12.75">
      <c r="B64" s="208"/>
      <c r="D64" s="20"/>
      <c r="F64" s="78"/>
      <c r="H64" s="7">
        <v>0</v>
      </c>
      <c r="I64" s="30">
        <v>0</v>
      </c>
      <c r="M64" s="2">
        <v>470</v>
      </c>
    </row>
    <row r="65" spans="1:13" s="89" customFormat="1" ht="12.75">
      <c r="A65" s="19"/>
      <c r="B65" s="277">
        <v>51500</v>
      </c>
      <c r="C65" s="83" t="s">
        <v>413</v>
      </c>
      <c r="D65" s="84" t="s">
        <v>414</v>
      </c>
      <c r="E65" s="83" t="s">
        <v>31</v>
      </c>
      <c r="F65" s="85" t="s">
        <v>415</v>
      </c>
      <c r="G65" s="86" t="s">
        <v>416</v>
      </c>
      <c r="H65" s="87"/>
      <c r="I65" s="88">
        <v>109.57446808510639</v>
      </c>
      <c r="J65" s="88"/>
      <c r="K65" s="88"/>
      <c r="M65" s="2">
        <v>470</v>
      </c>
    </row>
    <row r="66" spans="2:13" ht="12.75">
      <c r="B66" s="208"/>
      <c r="F66" s="78"/>
      <c r="H66" s="7">
        <v>0</v>
      </c>
      <c r="I66" s="30">
        <v>0</v>
      </c>
      <c r="M66" s="2">
        <v>470</v>
      </c>
    </row>
    <row r="67" spans="1:13" s="89" customFormat="1" ht="12.75">
      <c r="A67" s="19"/>
      <c r="B67" s="277">
        <v>17700</v>
      </c>
      <c r="C67" s="83" t="s">
        <v>431</v>
      </c>
      <c r="D67" s="84" t="s">
        <v>432</v>
      </c>
      <c r="E67" s="83" t="s">
        <v>31</v>
      </c>
      <c r="F67" s="85" t="s">
        <v>433</v>
      </c>
      <c r="G67" s="86" t="s">
        <v>83</v>
      </c>
      <c r="H67" s="87"/>
      <c r="I67" s="88">
        <v>37.659574468085104</v>
      </c>
      <c r="J67" s="88"/>
      <c r="K67" s="88"/>
      <c r="M67" s="2">
        <v>470</v>
      </c>
    </row>
    <row r="68" spans="2:13" ht="12.75">
      <c r="B68" s="208"/>
      <c r="F68" s="78"/>
      <c r="H68" s="7">
        <v>0</v>
      </c>
      <c r="I68" s="30">
        <v>0</v>
      </c>
      <c r="M68" s="2">
        <v>470</v>
      </c>
    </row>
    <row r="69" spans="1:13" s="89" customFormat="1" ht="12.75">
      <c r="A69" s="19"/>
      <c r="B69" s="277">
        <v>40400</v>
      </c>
      <c r="C69" s="83" t="s">
        <v>442</v>
      </c>
      <c r="D69" s="84" t="s">
        <v>443</v>
      </c>
      <c r="E69" s="83" t="s">
        <v>126</v>
      </c>
      <c r="F69" s="85" t="s">
        <v>444</v>
      </c>
      <c r="G69" s="86" t="s">
        <v>128</v>
      </c>
      <c r="H69" s="87"/>
      <c r="I69" s="88">
        <v>85.95744680851064</v>
      </c>
      <c r="J69" s="88"/>
      <c r="K69" s="88"/>
      <c r="M69" s="2">
        <v>470</v>
      </c>
    </row>
    <row r="70" spans="2:13" ht="12.75">
      <c r="B70" s="208"/>
      <c r="F70" s="78"/>
      <c r="H70" s="7">
        <v>0</v>
      </c>
      <c r="I70" s="30">
        <v>0</v>
      </c>
      <c r="M70" s="2">
        <v>470</v>
      </c>
    </row>
    <row r="71" spans="1:13" s="89" customFormat="1" ht="12.75">
      <c r="A71" s="19"/>
      <c r="B71" s="289">
        <v>121200</v>
      </c>
      <c r="C71" s="83" t="s">
        <v>463</v>
      </c>
      <c r="D71" s="84" t="s">
        <v>443</v>
      </c>
      <c r="E71" s="83" t="s">
        <v>464</v>
      </c>
      <c r="F71" s="85" t="s">
        <v>465</v>
      </c>
      <c r="G71" s="86" t="s">
        <v>153</v>
      </c>
      <c r="H71" s="87"/>
      <c r="I71" s="88">
        <v>257.8723404255319</v>
      </c>
      <c r="J71" s="88"/>
      <c r="K71" s="88"/>
      <c r="M71" s="2">
        <v>470</v>
      </c>
    </row>
    <row r="72" spans="2:13" ht="12.75">
      <c r="B72" s="288"/>
      <c r="F72" s="78"/>
      <c r="H72" s="7">
        <v>0</v>
      </c>
      <c r="I72" s="30">
        <v>0</v>
      </c>
      <c r="M72" s="2">
        <v>470</v>
      </c>
    </row>
    <row r="73" spans="1:13" s="89" customFormat="1" ht="12.75">
      <c r="A73" s="19"/>
      <c r="B73" s="289">
        <v>27400</v>
      </c>
      <c r="C73" s="83" t="s">
        <v>490</v>
      </c>
      <c r="D73" s="84" t="s">
        <v>491</v>
      </c>
      <c r="E73" s="83" t="s">
        <v>464</v>
      </c>
      <c r="F73" s="85" t="s">
        <v>492</v>
      </c>
      <c r="G73" s="86" t="s">
        <v>33</v>
      </c>
      <c r="H73" s="87"/>
      <c r="I73" s="88">
        <v>58.297872340425535</v>
      </c>
      <c r="J73" s="88"/>
      <c r="K73" s="88"/>
      <c r="M73" s="2">
        <v>470</v>
      </c>
    </row>
    <row r="74" spans="2:13" ht="12.75">
      <c r="B74" s="288"/>
      <c r="F74" s="78"/>
      <c r="H74" s="7">
        <v>0</v>
      </c>
      <c r="I74" s="30">
        <v>0</v>
      </c>
      <c r="M74" s="2">
        <v>470</v>
      </c>
    </row>
    <row r="75" spans="1:13" s="89" customFormat="1" ht="12.75">
      <c r="A75" s="19"/>
      <c r="B75" s="289">
        <v>7000</v>
      </c>
      <c r="C75" s="83" t="s">
        <v>502</v>
      </c>
      <c r="D75" s="84" t="s">
        <v>503</v>
      </c>
      <c r="E75" s="83" t="s">
        <v>59</v>
      </c>
      <c r="F75" s="85" t="s">
        <v>152</v>
      </c>
      <c r="G75" s="86" t="s">
        <v>83</v>
      </c>
      <c r="H75" s="87"/>
      <c r="I75" s="88">
        <v>14.893617021276595</v>
      </c>
      <c r="J75" s="88"/>
      <c r="K75" s="88"/>
      <c r="M75" s="2">
        <v>470</v>
      </c>
    </row>
    <row r="76" spans="2:13" ht="12.75">
      <c r="B76" s="288"/>
      <c r="F76" s="78"/>
      <c r="H76" s="7">
        <v>0</v>
      </c>
      <c r="I76" s="30">
        <v>0</v>
      </c>
      <c r="M76" s="2">
        <v>470</v>
      </c>
    </row>
    <row r="77" spans="1:13" s="89" customFormat="1" ht="12.75">
      <c r="A77" s="19"/>
      <c r="B77" s="289">
        <v>27500</v>
      </c>
      <c r="C77" s="83" t="s">
        <v>506</v>
      </c>
      <c r="D77" s="84" t="s">
        <v>491</v>
      </c>
      <c r="E77" s="83" t="s">
        <v>31</v>
      </c>
      <c r="F77" s="85" t="s">
        <v>507</v>
      </c>
      <c r="G77" s="86" t="s">
        <v>61</v>
      </c>
      <c r="H77" s="87"/>
      <c r="I77" s="88">
        <v>58.51063829787234</v>
      </c>
      <c r="J77" s="88"/>
      <c r="K77" s="88"/>
      <c r="M77" s="2">
        <v>470</v>
      </c>
    </row>
    <row r="78" spans="2:13" ht="12.75">
      <c r="B78" s="292"/>
      <c r="C78" s="20"/>
      <c r="D78" s="20"/>
      <c r="E78" s="20"/>
      <c r="F78" s="78"/>
      <c r="G78" s="39"/>
      <c r="H78" s="7">
        <v>0</v>
      </c>
      <c r="I78" s="30">
        <v>0</v>
      </c>
      <c r="M78" s="2">
        <v>470</v>
      </c>
    </row>
    <row r="79" spans="1:13" s="89" customFormat="1" ht="12.75">
      <c r="A79" s="19"/>
      <c r="B79" s="289">
        <v>175100</v>
      </c>
      <c r="C79" s="19"/>
      <c r="D79" s="19"/>
      <c r="E79" s="19" t="s">
        <v>519</v>
      </c>
      <c r="F79" s="90"/>
      <c r="G79" s="26"/>
      <c r="H79" s="87">
        <v>0</v>
      </c>
      <c r="I79" s="88">
        <v>372.5531914893617</v>
      </c>
      <c r="M79" s="2">
        <v>470</v>
      </c>
    </row>
    <row r="80" spans="1:13" s="23" customFormat="1" ht="12.75">
      <c r="A80" s="20"/>
      <c r="B80" s="276"/>
      <c r="C80" s="20"/>
      <c r="D80" s="20"/>
      <c r="E80" s="20"/>
      <c r="F80" s="93"/>
      <c r="G80" s="39"/>
      <c r="H80" s="7">
        <v>0</v>
      </c>
      <c r="I80" s="30">
        <v>0</v>
      </c>
      <c r="M80" s="2">
        <v>470</v>
      </c>
    </row>
    <row r="81" spans="1:13" ht="12.75">
      <c r="A81" s="19"/>
      <c r="B81" s="289">
        <v>507555</v>
      </c>
      <c r="C81" s="19" t="s">
        <v>525</v>
      </c>
      <c r="D81" s="19"/>
      <c r="E81" s="19"/>
      <c r="F81" s="117"/>
      <c r="G81" s="26"/>
      <c r="H81" s="87">
        <v>0</v>
      </c>
      <c r="I81" s="88">
        <v>1079.904255319149</v>
      </c>
      <c r="J81" s="89"/>
      <c r="K81" s="89"/>
      <c r="L81" s="89"/>
      <c r="M81" s="2">
        <v>470</v>
      </c>
    </row>
    <row r="82" spans="6:13" ht="12.75">
      <c r="F82" s="94"/>
      <c r="H82" s="7">
        <v>0</v>
      </c>
      <c r="I82" s="30">
        <v>0</v>
      </c>
      <c r="M82" s="2">
        <v>470</v>
      </c>
    </row>
    <row r="83" spans="6:13" ht="12.75">
      <c r="F83" s="94"/>
      <c r="H83" s="7">
        <v>0</v>
      </c>
      <c r="I83" s="30">
        <v>0</v>
      </c>
      <c r="M83" s="2">
        <v>470</v>
      </c>
    </row>
    <row r="84" spans="6:13" ht="12.75">
      <c r="F84" s="94"/>
      <c r="H84" s="7">
        <v>0</v>
      </c>
      <c r="I84" s="30">
        <v>0</v>
      </c>
      <c r="M84" s="2">
        <v>470</v>
      </c>
    </row>
    <row r="85" spans="6:13" ht="12.75">
      <c r="F85" s="94"/>
      <c r="H85" s="7">
        <v>0</v>
      </c>
      <c r="I85" s="30">
        <v>0</v>
      </c>
      <c r="M85" s="2">
        <v>470</v>
      </c>
    </row>
    <row r="86" spans="1:13" ht="13.5" thickBot="1">
      <c r="A86" s="69"/>
      <c r="B86" s="79">
        <v>352800</v>
      </c>
      <c r="C86" s="69"/>
      <c r="D86" s="80" t="s">
        <v>526</v>
      </c>
      <c r="E86" s="72"/>
      <c r="F86" s="118"/>
      <c r="G86" s="74"/>
      <c r="H86" s="75">
        <v>0</v>
      </c>
      <c r="I86" s="76">
        <v>750.6382978723404</v>
      </c>
      <c r="J86" s="77"/>
      <c r="K86" s="77"/>
      <c r="L86" s="77"/>
      <c r="M86" s="2">
        <v>470</v>
      </c>
    </row>
    <row r="87" spans="2:13" ht="12.75">
      <c r="B87" s="38"/>
      <c r="D87" s="20"/>
      <c r="F87" s="94"/>
      <c r="G87" s="40"/>
      <c r="H87" s="7">
        <v>0</v>
      </c>
      <c r="I87" s="30">
        <v>0</v>
      </c>
      <c r="M87" s="2">
        <v>470</v>
      </c>
    </row>
    <row r="88" spans="8:13" ht="12.75">
      <c r="H88" s="7">
        <v>0</v>
      </c>
      <c r="I88" s="30">
        <v>0</v>
      </c>
      <c r="M88" s="2">
        <v>470</v>
      </c>
    </row>
    <row r="89" spans="1:13" s="89" customFormat="1" ht="12.75">
      <c r="A89" s="19"/>
      <c r="B89" s="82">
        <v>172800</v>
      </c>
      <c r="C89" s="83" t="s">
        <v>527</v>
      </c>
      <c r="D89" s="84" t="s">
        <v>58</v>
      </c>
      <c r="E89" s="83" t="s">
        <v>31</v>
      </c>
      <c r="F89" s="85" t="s">
        <v>528</v>
      </c>
      <c r="G89" s="86" t="s">
        <v>529</v>
      </c>
      <c r="H89" s="119"/>
      <c r="I89" s="88">
        <v>367.6595744680851</v>
      </c>
      <c r="J89" s="88"/>
      <c r="K89" s="88"/>
      <c r="M89" s="2">
        <v>470</v>
      </c>
    </row>
    <row r="90" spans="2:13" ht="12.75">
      <c r="B90" s="43"/>
      <c r="C90" s="20"/>
      <c r="D90" s="20"/>
      <c r="E90" s="44"/>
      <c r="F90" s="78"/>
      <c r="G90" s="45"/>
      <c r="H90" s="7">
        <v>0</v>
      </c>
      <c r="I90" s="30">
        <v>0</v>
      </c>
      <c r="M90" s="2">
        <v>470</v>
      </c>
    </row>
    <row r="91" spans="1:13" ht="12.75">
      <c r="A91" s="19"/>
      <c r="B91" s="277">
        <v>180000</v>
      </c>
      <c r="C91" s="19" t="s">
        <v>525</v>
      </c>
      <c r="D91" s="19"/>
      <c r="E91" s="19"/>
      <c r="F91" s="117"/>
      <c r="G91" s="26"/>
      <c r="H91" s="87">
        <v>0</v>
      </c>
      <c r="I91" s="123">
        <v>382.97872340425533</v>
      </c>
      <c r="J91" s="89"/>
      <c r="K91" s="89"/>
      <c r="L91" s="89"/>
      <c r="M91" s="2">
        <v>470</v>
      </c>
    </row>
    <row r="92" spans="8:13" ht="12.75">
      <c r="H92" s="7">
        <v>0</v>
      </c>
      <c r="I92" s="30">
        <v>0</v>
      </c>
      <c r="M92" s="2">
        <v>470</v>
      </c>
    </row>
    <row r="93" spans="8:13" ht="12.75">
      <c r="H93" s="7">
        <v>0</v>
      </c>
      <c r="I93" s="30">
        <v>0</v>
      </c>
      <c r="M93" s="2">
        <v>470</v>
      </c>
    </row>
    <row r="94" spans="8:13" ht="12.75">
      <c r="H94" s="7">
        <v>0</v>
      </c>
      <c r="I94" s="30">
        <v>0</v>
      </c>
      <c r="M94" s="2">
        <v>470</v>
      </c>
    </row>
    <row r="95" spans="8:13" ht="12.75">
      <c r="H95" s="7">
        <v>0</v>
      </c>
      <c r="I95" s="30">
        <v>0</v>
      </c>
      <c r="M95" s="2">
        <v>470</v>
      </c>
    </row>
    <row r="96" spans="1:13" ht="13.5" thickBot="1">
      <c r="A96" s="69"/>
      <c r="B96" s="70">
        <v>2396020</v>
      </c>
      <c r="C96" s="72"/>
      <c r="D96" s="124" t="s">
        <v>552</v>
      </c>
      <c r="E96" s="69"/>
      <c r="F96" s="125"/>
      <c r="G96" s="74"/>
      <c r="H96" s="75">
        <v>-2396020</v>
      </c>
      <c r="I96" s="76">
        <v>5097.914893617021</v>
      </c>
      <c r="J96" s="77"/>
      <c r="K96" s="77"/>
      <c r="L96" s="77"/>
      <c r="M96" s="2">
        <v>470</v>
      </c>
    </row>
    <row r="97" spans="6:13" ht="12.75">
      <c r="F97" s="94"/>
      <c r="H97" s="7">
        <v>0</v>
      </c>
      <c r="I97" s="30">
        <v>0</v>
      </c>
      <c r="M97" s="2">
        <v>470</v>
      </c>
    </row>
    <row r="98" spans="6:13" ht="12.75">
      <c r="F98" s="94"/>
      <c r="H98" s="7">
        <v>0</v>
      </c>
      <c r="I98" s="30">
        <v>0</v>
      </c>
      <c r="M98" s="2">
        <v>470</v>
      </c>
    </row>
    <row r="99" spans="1:13" s="89" customFormat="1" ht="12.75">
      <c r="A99" s="19"/>
      <c r="B99" s="257">
        <v>336200</v>
      </c>
      <c r="C99" s="19" t="s">
        <v>0</v>
      </c>
      <c r="D99" s="19"/>
      <c r="E99" s="19"/>
      <c r="F99" s="121"/>
      <c r="G99" s="26"/>
      <c r="H99" s="87">
        <v>0</v>
      </c>
      <c r="I99" s="88">
        <v>715.3191489361702</v>
      </c>
      <c r="M99" s="2">
        <v>470</v>
      </c>
    </row>
    <row r="100" spans="2:13" ht="12.75">
      <c r="B100" s="255"/>
      <c r="F100" s="94"/>
      <c r="H100" s="7">
        <v>0</v>
      </c>
      <c r="I100" s="30">
        <v>0</v>
      </c>
      <c r="M100" s="2">
        <v>470</v>
      </c>
    </row>
    <row r="101" spans="1:13" s="89" customFormat="1" ht="12.75">
      <c r="A101" s="19"/>
      <c r="B101" s="257">
        <v>3000</v>
      </c>
      <c r="C101" s="19" t="s">
        <v>1</v>
      </c>
      <c r="D101" s="19"/>
      <c r="E101" s="19"/>
      <c r="F101" s="128"/>
      <c r="G101" s="26"/>
      <c r="H101" s="87">
        <v>0</v>
      </c>
      <c r="I101" s="88">
        <v>6.382978723404255</v>
      </c>
      <c r="M101" s="2">
        <v>470</v>
      </c>
    </row>
    <row r="102" spans="1:13" s="23" customFormat="1" ht="12.75">
      <c r="A102" s="20"/>
      <c r="B102" s="258"/>
      <c r="C102" s="20"/>
      <c r="D102" s="20"/>
      <c r="E102" s="20"/>
      <c r="F102" s="122"/>
      <c r="G102" s="39"/>
      <c r="H102" s="7">
        <v>0</v>
      </c>
      <c r="I102" s="30">
        <v>0</v>
      </c>
      <c r="M102" s="2">
        <v>470</v>
      </c>
    </row>
    <row r="103" spans="1:13" s="89" customFormat="1" ht="12.75">
      <c r="A103" s="19"/>
      <c r="B103" s="257">
        <v>117300</v>
      </c>
      <c r="C103" s="19" t="s">
        <v>731</v>
      </c>
      <c r="D103" s="19"/>
      <c r="E103" s="19"/>
      <c r="F103" s="121"/>
      <c r="G103" s="26"/>
      <c r="H103" s="87">
        <v>0</v>
      </c>
      <c r="I103" s="88">
        <v>249.5744680851064</v>
      </c>
      <c r="M103" s="2">
        <v>470</v>
      </c>
    </row>
    <row r="104" spans="1:13" s="23" customFormat="1" ht="12.75">
      <c r="A104" s="20"/>
      <c r="B104" s="258"/>
      <c r="C104" s="20"/>
      <c r="D104" s="20"/>
      <c r="E104" s="20"/>
      <c r="F104" s="120"/>
      <c r="G104" s="40"/>
      <c r="H104" s="7">
        <v>0</v>
      </c>
      <c r="I104" s="30">
        <v>0</v>
      </c>
      <c r="M104" s="2">
        <v>470</v>
      </c>
    </row>
    <row r="105" spans="1:13" s="89" customFormat="1" ht="12.75">
      <c r="A105" s="19"/>
      <c r="B105" s="257">
        <v>157300</v>
      </c>
      <c r="C105" s="19" t="s">
        <v>733</v>
      </c>
      <c r="D105" s="19"/>
      <c r="E105" s="19"/>
      <c r="F105" s="128"/>
      <c r="G105" s="26"/>
      <c r="H105" s="87">
        <v>0</v>
      </c>
      <c r="I105" s="88">
        <v>334.6808510638298</v>
      </c>
      <c r="M105" s="2">
        <v>470</v>
      </c>
    </row>
    <row r="106" spans="1:13" s="23" customFormat="1" ht="12.75">
      <c r="A106" s="20"/>
      <c r="B106" s="258"/>
      <c r="C106" s="20"/>
      <c r="D106" s="20"/>
      <c r="E106" s="20"/>
      <c r="F106" s="122"/>
      <c r="G106" s="39"/>
      <c r="H106" s="7">
        <v>0</v>
      </c>
      <c r="I106" s="30">
        <v>0</v>
      </c>
      <c r="M106" s="2">
        <v>470</v>
      </c>
    </row>
    <row r="107" spans="1:13" s="89" customFormat="1" ht="12.75">
      <c r="A107" s="19"/>
      <c r="B107" s="257">
        <v>102000</v>
      </c>
      <c r="C107" s="19" t="s">
        <v>737</v>
      </c>
      <c r="D107" s="19"/>
      <c r="E107" s="19"/>
      <c r="F107" s="121"/>
      <c r="G107" s="26"/>
      <c r="H107" s="87">
        <v>0</v>
      </c>
      <c r="I107" s="88">
        <v>217.0212765957447</v>
      </c>
      <c r="M107" s="2">
        <v>470</v>
      </c>
    </row>
    <row r="108" spans="1:13" s="23" customFormat="1" ht="12.75">
      <c r="A108" s="20"/>
      <c r="B108" s="258"/>
      <c r="C108" s="20"/>
      <c r="D108" s="20"/>
      <c r="E108" s="20"/>
      <c r="F108" s="122"/>
      <c r="G108" s="39"/>
      <c r="H108" s="7">
        <v>0</v>
      </c>
      <c r="I108" s="30">
        <v>0</v>
      </c>
      <c r="M108" s="2">
        <v>470</v>
      </c>
    </row>
    <row r="109" spans="1:13" s="89" customFormat="1" ht="12.75">
      <c r="A109" s="19"/>
      <c r="B109" s="257">
        <v>74500</v>
      </c>
      <c r="C109" s="19" t="s">
        <v>543</v>
      </c>
      <c r="D109" s="19"/>
      <c r="E109" s="19"/>
      <c r="F109" s="121"/>
      <c r="G109" s="26"/>
      <c r="H109" s="87">
        <v>0</v>
      </c>
      <c r="I109" s="88">
        <v>158.51063829787233</v>
      </c>
      <c r="M109" s="2">
        <v>470</v>
      </c>
    </row>
    <row r="110" spans="1:13" s="23" customFormat="1" ht="12.75">
      <c r="A110" s="20"/>
      <c r="B110" s="258"/>
      <c r="C110" s="20"/>
      <c r="D110" s="20"/>
      <c r="E110" s="20"/>
      <c r="F110" s="120"/>
      <c r="G110" s="39"/>
      <c r="H110" s="7">
        <v>0</v>
      </c>
      <c r="I110" s="30">
        <v>0</v>
      </c>
      <c r="M110" s="2">
        <v>470</v>
      </c>
    </row>
    <row r="111" spans="1:13" s="89" customFormat="1" ht="12.75">
      <c r="A111" s="19"/>
      <c r="B111" s="257">
        <v>11150</v>
      </c>
      <c r="C111" s="19" t="s">
        <v>755</v>
      </c>
      <c r="D111" s="19"/>
      <c r="E111" s="19"/>
      <c r="F111" s="121"/>
      <c r="G111" s="26"/>
      <c r="H111" s="87">
        <v>0</v>
      </c>
      <c r="I111" s="88">
        <v>23.72340425531915</v>
      </c>
      <c r="M111" s="2">
        <v>470</v>
      </c>
    </row>
    <row r="112" spans="1:13" s="23" customFormat="1" ht="12.75">
      <c r="A112" s="20"/>
      <c r="B112" s="38"/>
      <c r="C112" s="20"/>
      <c r="D112" s="20"/>
      <c r="E112" s="20"/>
      <c r="F112" s="120"/>
      <c r="G112" s="39"/>
      <c r="H112" s="7">
        <v>0</v>
      </c>
      <c r="I112" s="30">
        <v>0</v>
      </c>
      <c r="M112" s="2">
        <v>470</v>
      </c>
    </row>
    <row r="113" spans="1:13" s="89" customFormat="1" ht="12.75">
      <c r="A113" s="19"/>
      <c r="B113" s="238">
        <v>765000</v>
      </c>
      <c r="C113" s="19" t="s">
        <v>766</v>
      </c>
      <c r="D113" s="19"/>
      <c r="E113" s="19"/>
      <c r="F113" s="128"/>
      <c r="G113" s="26"/>
      <c r="H113" s="87">
        <v>0</v>
      </c>
      <c r="I113" s="88">
        <v>1627.659574468085</v>
      </c>
      <c r="M113" s="2">
        <v>470</v>
      </c>
    </row>
    <row r="114" spans="2:13" ht="12.75">
      <c r="B114" s="95"/>
      <c r="F114" s="94"/>
      <c r="H114" s="7">
        <v>0</v>
      </c>
      <c r="I114" s="30">
        <v>0</v>
      </c>
      <c r="M114" s="2">
        <v>470</v>
      </c>
    </row>
    <row r="115" spans="1:13" ht="12.75">
      <c r="A115" s="19"/>
      <c r="B115" s="266">
        <v>829570</v>
      </c>
      <c r="C115" s="19" t="s">
        <v>780</v>
      </c>
      <c r="D115" s="19"/>
      <c r="E115" s="19"/>
      <c r="F115" s="121"/>
      <c r="G115" s="26"/>
      <c r="H115" s="87">
        <v>0</v>
      </c>
      <c r="I115" s="88">
        <v>1765.0425531914893</v>
      </c>
      <c r="J115" s="89"/>
      <c r="K115" s="89"/>
      <c r="L115" s="89"/>
      <c r="M115" s="2">
        <v>470</v>
      </c>
    </row>
    <row r="116" spans="6:13" ht="12.75">
      <c r="F116" s="94"/>
      <c r="I116" s="30">
        <v>0</v>
      </c>
      <c r="M116" s="2">
        <v>470</v>
      </c>
    </row>
    <row r="117" spans="6:13" ht="12.75">
      <c r="F117" s="94"/>
      <c r="I117" s="30">
        <v>0</v>
      </c>
      <c r="M117" s="2">
        <v>470</v>
      </c>
    </row>
    <row r="118" spans="6:13" ht="12.75">
      <c r="F118" s="94"/>
      <c r="I118" s="30">
        <v>0</v>
      </c>
      <c r="M118" s="2">
        <v>470</v>
      </c>
    </row>
    <row r="119" spans="6:13" ht="12.75">
      <c r="F119" s="94"/>
      <c r="I119" s="30">
        <v>0</v>
      </c>
      <c r="M119" s="2">
        <v>470</v>
      </c>
    </row>
    <row r="120" spans="1:13" ht="13.5" thickBot="1">
      <c r="A120" s="69"/>
      <c r="B120" s="70">
        <v>1144175</v>
      </c>
      <c r="C120" s="72"/>
      <c r="D120" s="124" t="s">
        <v>21</v>
      </c>
      <c r="E120" s="69"/>
      <c r="F120" s="144"/>
      <c r="G120" s="74"/>
      <c r="H120" s="75">
        <v>-1144175</v>
      </c>
      <c r="I120" s="76">
        <v>2434.4148936170213</v>
      </c>
      <c r="J120" s="77"/>
      <c r="K120" s="77"/>
      <c r="L120" s="77"/>
      <c r="M120" s="2">
        <v>470</v>
      </c>
    </row>
    <row r="121" spans="2:13" ht="12.75">
      <c r="B121" s="41"/>
      <c r="C121" s="42"/>
      <c r="D121" s="20"/>
      <c r="E121" s="42"/>
      <c r="G121" s="40"/>
      <c r="H121" s="7">
        <v>0</v>
      </c>
      <c r="I121" s="30">
        <v>0</v>
      </c>
      <c r="M121" s="2">
        <v>470</v>
      </c>
    </row>
    <row r="122" spans="2:13" ht="12.75">
      <c r="B122" s="43"/>
      <c r="C122" s="20"/>
      <c r="D122" s="20"/>
      <c r="E122" s="44"/>
      <c r="G122" s="45"/>
      <c r="H122" s="7">
        <v>0</v>
      </c>
      <c r="I122" s="30">
        <v>0</v>
      </c>
      <c r="M122" s="2">
        <v>470</v>
      </c>
    </row>
    <row r="123" spans="1:13" ht="12.75">
      <c r="A123" s="19"/>
      <c r="B123" s="257">
        <v>173900</v>
      </c>
      <c r="C123" s="19" t="s">
        <v>0</v>
      </c>
      <c r="D123" s="19"/>
      <c r="E123" s="19"/>
      <c r="F123" s="26"/>
      <c r="G123" s="26"/>
      <c r="H123" s="87">
        <v>0</v>
      </c>
      <c r="I123" s="88">
        <v>370</v>
      </c>
      <c r="J123" s="89"/>
      <c r="K123" s="89"/>
      <c r="L123" s="89"/>
      <c r="M123" s="2">
        <v>470</v>
      </c>
    </row>
    <row r="124" spans="2:13" ht="12.75">
      <c r="B124" s="255"/>
      <c r="H124" s="7">
        <v>0</v>
      </c>
      <c r="I124" s="30">
        <v>0</v>
      </c>
      <c r="M124" s="2">
        <v>470</v>
      </c>
    </row>
    <row r="125" spans="1:13" ht="12.75">
      <c r="A125" s="19"/>
      <c r="B125" s="257">
        <v>108150</v>
      </c>
      <c r="C125" s="19"/>
      <c r="D125" s="19"/>
      <c r="E125" s="19" t="s">
        <v>733</v>
      </c>
      <c r="F125" s="26"/>
      <c r="G125" s="26"/>
      <c r="H125" s="87">
        <v>0</v>
      </c>
      <c r="I125" s="88">
        <v>230.10638297872342</v>
      </c>
      <c r="J125" s="89"/>
      <c r="K125" s="89"/>
      <c r="L125" s="89"/>
      <c r="M125" s="2">
        <v>470</v>
      </c>
    </row>
    <row r="126" spans="8:13" ht="12.75">
      <c r="H126" s="7">
        <v>0</v>
      </c>
      <c r="I126" s="30">
        <v>0</v>
      </c>
      <c r="M126" s="2">
        <v>470</v>
      </c>
    </row>
    <row r="127" spans="8:13" ht="12.75">
      <c r="H127" s="7">
        <v>0</v>
      </c>
      <c r="I127" s="30">
        <v>0</v>
      </c>
      <c r="M127" s="2">
        <v>470</v>
      </c>
    </row>
    <row r="128" spans="1:13" s="89" customFormat="1" ht="12.75">
      <c r="A128" s="1"/>
      <c r="B128" s="7"/>
      <c r="C128" s="1"/>
      <c r="D128" s="1"/>
      <c r="E128" s="1"/>
      <c r="F128" s="35"/>
      <c r="G128" s="35"/>
      <c r="H128" s="7">
        <v>0</v>
      </c>
      <c r="I128" s="30">
        <v>0</v>
      </c>
      <c r="J128"/>
      <c r="K128"/>
      <c r="L128"/>
      <c r="M128" s="2">
        <v>470</v>
      </c>
    </row>
    <row r="129" spans="1:13" ht="12.75">
      <c r="A129" s="19"/>
      <c r="B129" s="287">
        <v>150000</v>
      </c>
      <c r="C129" s="145" t="s">
        <v>854</v>
      </c>
      <c r="D129" s="19"/>
      <c r="E129" s="19"/>
      <c r="F129" s="26"/>
      <c r="G129" s="26"/>
      <c r="H129" s="87">
        <v>-150000</v>
      </c>
      <c r="I129" s="88">
        <v>319.1489361702128</v>
      </c>
      <c r="J129" s="89"/>
      <c r="K129" s="89"/>
      <c r="L129" s="89"/>
      <c r="M129" s="2">
        <v>470</v>
      </c>
    </row>
    <row r="130" spans="1:13" s="23" customFormat="1" ht="12.75">
      <c r="A130" s="20"/>
      <c r="B130" s="319" t="s">
        <v>1157</v>
      </c>
      <c r="C130" s="20"/>
      <c r="D130" s="20"/>
      <c r="E130" s="20"/>
      <c r="F130" s="39"/>
      <c r="G130" s="120"/>
      <c r="H130" s="38"/>
      <c r="I130" s="92">
        <v>0</v>
      </c>
      <c r="M130" s="2">
        <v>470</v>
      </c>
    </row>
    <row r="131" spans="2:13" ht="12.75">
      <c r="B131" s="288"/>
      <c r="H131" s="7">
        <v>0</v>
      </c>
      <c r="I131" s="30">
        <v>0</v>
      </c>
      <c r="M131" s="2">
        <v>470</v>
      </c>
    </row>
    <row r="132" spans="1:13" ht="12.75">
      <c r="A132" s="19"/>
      <c r="B132" s="289">
        <v>45000</v>
      </c>
      <c r="C132" s="19"/>
      <c r="D132" s="19"/>
      <c r="E132" s="153" t="s">
        <v>856</v>
      </c>
      <c r="F132" s="26"/>
      <c r="G132" s="26"/>
      <c r="H132" s="87"/>
      <c r="I132" s="88">
        <v>95.74468085106383</v>
      </c>
      <c r="J132" s="89"/>
      <c r="K132" s="89"/>
      <c r="L132" s="89"/>
      <c r="M132" s="2">
        <v>470</v>
      </c>
    </row>
    <row r="133" spans="2:13" ht="12.75">
      <c r="B133" s="288"/>
      <c r="H133" s="7">
        <v>0</v>
      </c>
      <c r="I133" s="30">
        <v>0</v>
      </c>
      <c r="M133" s="2">
        <v>470</v>
      </c>
    </row>
    <row r="134" spans="1:13" ht="12.75">
      <c r="A134" s="19"/>
      <c r="B134" s="290">
        <v>5000</v>
      </c>
      <c r="C134" s="19"/>
      <c r="D134" s="19"/>
      <c r="E134" s="153" t="s">
        <v>861</v>
      </c>
      <c r="F134" s="26"/>
      <c r="G134" s="26"/>
      <c r="H134" s="87">
        <v>0</v>
      </c>
      <c r="I134" s="88">
        <v>10.638297872340425</v>
      </c>
      <c r="J134" s="89"/>
      <c r="K134" s="89"/>
      <c r="L134" s="89"/>
      <c r="M134" s="2">
        <v>470</v>
      </c>
    </row>
    <row r="135" spans="2:13" ht="12.75">
      <c r="B135" s="291"/>
      <c r="H135" s="7">
        <v>0</v>
      </c>
      <c r="I135" s="30">
        <v>0</v>
      </c>
      <c r="M135" s="2">
        <v>470</v>
      </c>
    </row>
    <row r="136" spans="1:13" ht="12.75">
      <c r="A136" s="19"/>
      <c r="B136" s="289">
        <v>40000</v>
      </c>
      <c r="C136" s="19"/>
      <c r="D136" s="19"/>
      <c r="E136" s="153" t="s">
        <v>862</v>
      </c>
      <c r="F136" s="26"/>
      <c r="G136" s="26"/>
      <c r="H136" s="87">
        <v>0</v>
      </c>
      <c r="I136" s="88">
        <v>85.1063829787234</v>
      </c>
      <c r="J136" s="89"/>
      <c r="K136" s="89"/>
      <c r="L136" s="89"/>
      <c r="M136" s="2">
        <v>470</v>
      </c>
    </row>
    <row r="137" spans="2:13" ht="12.75">
      <c r="B137" s="288"/>
      <c r="H137" s="7">
        <v>0</v>
      </c>
      <c r="I137" s="30">
        <v>0</v>
      </c>
      <c r="M137" s="2">
        <v>470</v>
      </c>
    </row>
    <row r="138" spans="1:13" ht="12.75">
      <c r="A138" s="19"/>
      <c r="B138" s="289">
        <v>50000</v>
      </c>
      <c r="C138" s="19"/>
      <c r="D138" s="19"/>
      <c r="E138" s="153" t="s">
        <v>865</v>
      </c>
      <c r="F138" s="26"/>
      <c r="G138" s="26"/>
      <c r="H138" s="87">
        <v>0</v>
      </c>
      <c r="I138" s="88">
        <v>106.38297872340425</v>
      </c>
      <c r="J138" s="89"/>
      <c r="K138" s="89"/>
      <c r="L138" s="89"/>
      <c r="M138" s="2">
        <v>470</v>
      </c>
    </row>
    <row r="139" spans="2:13" ht="12.75">
      <c r="B139" s="288"/>
      <c r="H139" s="7">
        <v>0</v>
      </c>
      <c r="I139" s="30">
        <v>0</v>
      </c>
      <c r="M139" s="2">
        <v>470</v>
      </c>
    </row>
    <row r="140" spans="1:13" ht="12.75">
      <c r="A140" s="19"/>
      <c r="B140" s="289">
        <v>5000</v>
      </c>
      <c r="C140" s="19"/>
      <c r="D140" s="19"/>
      <c r="E140" s="153" t="s">
        <v>868</v>
      </c>
      <c r="F140" s="26"/>
      <c r="G140" s="26"/>
      <c r="H140" s="87"/>
      <c r="I140" s="88">
        <v>10.638297872340425</v>
      </c>
      <c r="J140" s="89"/>
      <c r="K140" s="89"/>
      <c r="L140" s="89"/>
      <c r="M140" s="2">
        <v>470</v>
      </c>
    </row>
    <row r="141" spans="2:13" ht="12.75">
      <c r="B141" s="288"/>
      <c r="H141" s="7">
        <v>0</v>
      </c>
      <c r="I141" s="30">
        <v>0</v>
      </c>
      <c r="M141" s="2">
        <v>470</v>
      </c>
    </row>
    <row r="142" spans="1:13" ht="12.75">
      <c r="A142" s="19"/>
      <c r="B142" s="289">
        <v>5000</v>
      </c>
      <c r="C142" s="19"/>
      <c r="D142" s="19"/>
      <c r="E142" s="153" t="s">
        <v>869</v>
      </c>
      <c r="F142" s="26"/>
      <c r="G142" s="26"/>
      <c r="H142" s="87"/>
      <c r="I142" s="88">
        <v>10.638297872340425</v>
      </c>
      <c r="J142" s="89"/>
      <c r="K142" s="89"/>
      <c r="L142" s="89"/>
      <c r="M142" s="2">
        <v>470</v>
      </c>
    </row>
    <row r="143" spans="2:13" ht="12.75">
      <c r="B143" s="288"/>
      <c r="H143" s="7">
        <v>0</v>
      </c>
      <c r="I143" s="30">
        <v>0</v>
      </c>
      <c r="M143" s="2">
        <v>470</v>
      </c>
    </row>
    <row r="144" spans="2:13" ht="12.75">
      <c r="B144" s="288"/>
      <c r="H144" s="7">
        <v>0</v>
      </c>
      <c r="I144" s="30">
        <v>0</v>
      </c>
      <c r="M144" s="2">
        <v>470</v>
      </c>
    </row>
    <row r="145" spans="1:13" s="89" customFormat="1" ht="12.75">
      <c r="A145" s="1"/>
      <c r="B145" s="288"/>
      <c r="C145" s="1"/>
      <c r="D145" s="1"/>
      <c r="E145" s="1"/>
      <c r="F145" s="35"/>
      <c r="G145" s="35"/>
      <c r="H145" s="7">
        <v>0</v>
      </c>
      <c r="I145" s="30">
        <v>0</v>
      </c>
      <c r="J145"/>
      <c r="K145"/>
      <c r="L145"/>
      <c r="M145" s="2">
        <v>470</v>
      </c>
    </row>
    <row r="146" spans="1:13" ht="12.75">
      <c r="A146" s="19"/>
      <c r="B146" s="287">
        <v>20000</v>
      </c>
      <c r="C146" s="145" t="s">
        <v>870</v>
      </c>
      <c r="D146" s="19"/>
      <c r="E146" s="19"/>
      <c r="F146" s="26"/>
      <c r="G146" s="26"/>
      <c r="H146" s="87">
        <v>-20000</v>
      </c>
      <c r="I146" s="88">
        <v>42.5531914893617</v>
      </c>
      <c r="J146" s="89"/>
      <c r="K146" s="89"/>
      <c r="L146" s="89"/>
      <c r="M146" s="2">
        <v>470</v>
      </c>
    </row>
    <row r="147" spans="2:13" ht="12.75">
      <c r="B147" s="288"/>
      <c r="H147" s="7">
        <v>0</v>
      </c>
      <c r="I147" s="30">
        <v>0</v>
      </c>
      <c r="M147" s="2">
        <v>470</v>
      </c>
    </row>
    <row r="148" spans="1:13" ht="12.75">
      <c r="A148" s="19"/>
      <c r="B148" s="289">
        <v>5000</v>
      </c>
      <c r="C148" s="19"/>
      <c r="D148" s="19"/>
      <c r="E148" s="19" t="s">
        <v>872</v>
      </c>
      <c r="F148" s="26"/>
      <c r="G148" s="26"/>
      <c r="H148" s="87"/>
      <c r="I148" s="88">
        <v>10.638297872340425</v>
      </c>
      <c r="J148" s="89"/>
      <c r="K148" s="89"/>
      <c r="L148" s="89"/>
      <c r="M148" s="2">
        <v>470</v>
      </c>
    </row>
    <row r="149" spans="2:13" ht="12.75">
      <c r="B149" s="288"/>
      <c r="H149" s="7">
        <v>0</v>
      </c>
      <c r="I149" s="30">
        <v>0</v>
      </c>
      <c r="M149" s="2">
        <v>470</v>
      </c>
    </row>
    <row r="150" spans="1:13" ht="12.75">
      <c r="A150" s="19"/>
      <c r="B150" s="289">
        <v>15000</v>
      </c>
      <c r="C150" s="19"/>
      <c r="D150" s="19"/>
      <c r="E150" s="153" t="s">
        <v>865</v>
      </c>
      <c r="F150" s="26"/>
      <c r="G150" s="26"/>
      <c r="H150" s="87"/>
      <c r="I150" s="88">
        <v>31.914893617021278</v>
      </c>
      <c r="J150" s="89"/>
      <c r="K150" s="89"/>
      <c r="L150" s="89"/>
      <c r="M150" s="2">
        <v>470</v>
      </c>
    </row>
    <row r="151" spans="8:13" ht="12.75">
      <c r="H151" s="7">
        <v>0</v>
      </c>
      <c r="I151" s="30">
        <v>0</v>
      </c>
      <c r="M151" s="2">
        <v>470</v>
      </c>
    </row>
    <row r="152" spans="1:13" ht="12.75">
      <c r="A152" s="19"/>
      <c r="B152" s="261">
        <v>59390</v>
      </c>
      <c r="C152" s="19"/>
      <c r="D152" s="19"/>
      <c r="E152" s="19" t="s">
        <v>755</v>
      </c>
      <c r="F152" s="26"/>
      <c r="G152" s="26"/>
      <c r="H152" s="87">
        <v>0</v>
      </c>
      <c r="I152" s="88">
        <v>126.36170212765957</v>
      </c>
      <c r="J152" s="89"/>
      <c r="K152" s="89"/>
      <c r="L152" s="89"/>
      <c r="M152" s="2">
        <v>470</v>
      </c>
    </row>
    <row r="153" spans="8:13" ht="12.75">
      <c r="H153" s="7">
        <v>0</v>
      </c>
      <c r="I153" s="30">
        <v>0</v>
      </c>
      <c r="M153" s="2">
        <v>470</v>
      </c>
    </row>
    <row r="154" spans="1:13" ht="12.75">
      <c r="A154" s="19"/>
      <c r="B154" s="277">
        <v>632735</v>
      </c>
      <c r="C154" s="19" t="s">
        <v>525</v>
      </c>
      <c r="D154" s="19"/>
      <c r="E154" s="19"/>
      <c r="F154" s="154"/>
      <c r="G154" s="26"/>
      <c r="H154" s="155">
        <v>0</v>
      </c>
      <c r="I154" s="88">
        <v>1346.2446808510638</v>
      </c>
      <c r="J154" s="89"/>
      <c r="K154" s="89"/>
      <c r="L154" s="89"/>
      <c r="M154" s="2">
        <v>470</v>
      </c>
    </row>
    <row r="155" spans="8:13" ht="12.75">
      <c r="H155" s="7">
        <v>0</v>
      </c>
      <c r="I155" s="30">
        <v>0</v>
      </c>
      <c r="M155" s="2">
        <v>470</v>
      </c>
    </row>
    <row r="156" spans="8:13" ht="12.75">
      <c r="H156" s="7">
        <v>0</v>
      </c>
      <c r="I156" s="30">
        <v>0</v>
      </c>
      <c r="M156" s="2">
        <v>470</v>
      </c>
    </row>
    <row r="157" spans="8:13" ht="12.75">
      <c r="H157" s="7">
        <v>0</v>
      </c>
      <c r="I157" s="30">
        <v>0</v>
      </c>
      <c r="M157" s="2">
        <v>470</v>
      </c>
    </row>
    <row r="158" spans="8:13" ht="12.75">
      <c r="H158" s="7">
        <v>0</v>
      </c>
      <c r="I158" s="30">
        <v>0</v>
      </c>
      <c r="M158" s="2">
        <v>470</v>
      </c>
    </row>
    <row r="159" spans="1:13" ht="13.5" thickBot="1">
      <c r="A159" s="72"/>
      <c r="B159" s="269">
        <v>170945</v>
      </c>
      <c r="C159" s="72"/>
      <c r="D159" s="80" t="s">
        <v>22</v>
      </c>
      <c r="E159" s="69"/>
      <c r="F159" s="125"/>
      <c r="G159" s="74"/>
      <c r="H159" s="156">
        <v>-170945</v>
      </c>
      <c r="I159" s="157">
        <v>363.71276595744683</v>
      </c>
      <c r="J159" s="77"/>
      <c r="K159" s="77"/>
      <c r="L159" s="77"/>
      <c r="M159" s="2">
        <v>470</v>
      </c>
    </row>
    <row r="160" spans="2:13" ht="12.75">
      <c r="B160" s="270"/>
      <c r="C160" s="20"/>
      <c r="D160" s="20"/>
      <c r="E160" s="20"/>
      <c r="F160" s="94"/>
      <c r="G160" s="39"/>
      <c r="I160" s="30"/>
      <c r="M160" s="2">
        <v>470</v>
      </c>
    </row>
    <row r="161" spans="2:13" ht="12.75">
      <c r="B161" s="270"/>
      <c r="C161" s="20"/>
      <c r="D161" s="20"/>
      <c r="E161" s="20"/>
      <c r="F161" s="94"/>
      <c r="G161" s="39"/>
      <c r="I161" s="30"/>
      <c r="M161" s="2">
        <v>470</v>
      </c>
    </row>
    <row r="162" spans="1:13" s="89" customFormat="1" ht="12.75">
      <c r="A162" s="19"/>
      <c r="B162" s="271">
        <v>62945</v>
      </c>
      <c r="C162" s="19" t="s">
        <v>899</v>
      </c>
      <c r="D162" s="19"/>
      <c r="E162" s="19"/>
      <c r="F162" s="121" t="s">
        <v>916</v>
      </c>
      <c r="G162" s="26"/>
      <c r="H162" s="87"/>
      <c r="I162" s="88">
        <v>133.9255319148936</v>
      </c>
      <c r="M162" s="2">
        <v>470</v>
      </c>
    </row>
    <row r="163" spans="2:13" ht="12.75">
      <c r="B163" s="214"/>
      <c r="D163" s="20"/>
      <c r="F163" s="94"/>
      <c r="H163" s="7">
        <v>0</v>
      </c>
      <c r="I163" s="30">
        <v>0</v>
      </c>
      <c r="M163" s="2">
        <v>470</v>
      </c>
    </row>
    <row r="164" spans="1:13" s="89" customFormat="1" ht="12.75">
      <c r="A164" s="19"/>
      <c r="B164" s="271">
        <v>20000</v>
      </c>
      <c r="C164" s="19" t="s">
        <v>899</v>
      </c>
      <c r="D164" s="19"/>
      <c r="E164" s="19"/>
      <c r="F164" s="121" t="s">
        <v>925</v>
      </c>
      <c r="G164" s="26"/>
      <c r="H164" s="87"/>
      <c r="I164" s="88">
        <v>42.5531914893617</v>
      </c>
      <c r="M164" s="2">
        <v>470</v>
      </c>
    </row>
    <row r="165" spans="2:13" ht="12.75">
      <c r="B165" s="214"/>
      <c r="D165" s="20"/>
      <c r="F165" s="94"/>
      <c r="H165" s="7">
        <v>0</v>
      </c>
      <c r="I165" s="30">
        <v>0</v>
      </c>
      <c r="M165" s="2">
        <v>470</v>
      </c>
    </row>
    <row r="166" spans="1:13" s="89" customFormat="1" ht="12.75">
      <c r="A166" s="19"/>
      <c r="B166" s="271">
        <v>13000</v>
      </c>
      <c r="C166" s="19" t="s">
        <v>0</v>
      </c>
      <c r="D166" s="19"/>
      <c r="E166" s="19"/>
      <c r="F166" s="121"/>
      <c r="G166" s="26"/>
      <c r="H166" s="87">
        <v>0</v>
      </c>
      <c r="I166" s="88">
        <v>27.659574468085108</v>
      </c>
      <c r="M166" s="2">
        <v>470</v>
      </c>
    </row>
    <row r="167" spans="2:13" ht="12.75">
      <c r="B167" s="214"/>
      <c r="D167" s="20"/>
      <c r="F167" s="94"/>
      <c r="H167" s="7">
        <v>0</v>
      </c>
      <c r="I167" s="30">
        <v>0</v>
      </c>
      <c r="M167" s="2">
        <v>470</v>
      </c>
    </row>
    <row r="168" spans="1:13" ht="12.75">
      <c r="A168" s="19"/>
      <c r="B168" s="271">
        <v>75000</v>
      </c>
      <c r="C168" s="19" t="s">
        <v>1</v>
      </c>
      <c r="D168" s="19"/>
      <c r="E168" s="19"/>
      <c r="F168" s="121"/>
      <c r="G168" s="26"/>
      <c r="H168" s="155">
        <v>0</v>
      </c>
      <c r="I168" s="88">
        <v>159.5744680851064</v>
      </c>
      <c r="J168" s="89"/>
      <c r="K168" s="89"/>
      <c r="L168" s="89"/>
      <c r="M168" s="2">
        <v>470</v>
      </c>
    </row>
    <row r="169" spans="4:13" ht="12.75">
      <c r="D169" s="20"/>
      <c r="F169" s="94"/>
      <c r="H169" s="7">
        <v>0</v>
      </c>
      <c r="I169" s="30">
        <v>0</v>
      </c>
      <c r="M169" s="2">
        <v>470</v>
      </c>
    </row>
    <row r="170" spans="4:13" ht="12.75">
      <c r="D170" s="20"/>
      <c r="F170" s="94"/>
      <c r="H170" s="7">
        <v>0</v>
      </c>
      <c r="I170" s="30">
        <v>0</v>
      </c>
      <c r="M170" s="2">
        <v>470</v>
      </c>
    </row>
    <row r="171" spans="4:13" ht="12.75">
      <c r="D171" s="20"/>
      <c r="F171" s="94"/>
      <c r="H171" s="7">
        <v>0</v>
      </c>
      <c r="I171" s="30">
        <v>0</v>
      </c>
      <c r="M171" s="2">
        <v>470</v>
      </c>
    </row>
    <row r="172" spans="4:13" ht="12.75">
      <c r="D172" s="20"/>
      <c r="F172" s="94"/>
      <c r="H172" s="7">
        <v>0</v>
      </c>
      <c r="I172" s="30">
        <v>0</v>
      </c>
      <c r="M172" s="2">
        <v>470</v>
      </c>
    </row>
    <row r="173" spans="1:13" ht="13.5" thickBot="1">
      <c r="A173" s="72"/>
      <c r="B173" s="259">
        <v>907000</v>
      </c>
      <c r="C173" s="72"/>
      <c r="D173" s="80" t="s">
        <v>23</v>
      </c>
      <c r="E173" s="72"/>
      <c r="F173" s="125"/>
      <c r="G173" s="74"/>
      <c r="H173" s="156">
        <v>-907000</v>
      </c>
      <c r="I173" s="157">
        <v>1929.787234042553</v>
      </c>
      <c r="J173" s="77"/>
      <c r="K173" s="77"/>
      <c r="L173" s="77"/>
      <c r="M173" s="2">
        <v>470</v>
      </c>
    </row>
    <row r="174" spans="2:13" ht="12.75">
      <c r="B174" s="260"/>
      <c r="D174" s="20"/>
      <c r="F174" s="94"/>
      <c r="H174" s="7">
        <v>0</v>
      </c>
      <c r="I174" s="30">
        <v>0</v>
      </c>
      <c r="M174" s="2">
        <v>470</v>
      </c>
    </row>
    <row r="175" spans="2:13" ht="12.75">
      <c r="B175" s="260"/>
      <c r="D175" s="20"/>
      <c r="F175" s="94"/>
      <c r="H175" s="7">
        <v>0</v>
      </c>
      <c r="I175" s="30">
        <v>0</v>
      </c>
      <c r="M175" s="2">
        <v>470</v>
      </c>
    </row>
    <row r="176" spans="1:13" s="89" customFormat="1" ht="12.75">
      <c r="A176" s="19"/>
      <c r="B176" s="261">
        <v>84000</v>
      </c>
      <c r="C176" s="19" t="s">
        <v>0</v>
      </c>
      <c r="D176" s="19"/>
      <c r="E176" s="19"/>
      <c r="F176" s="121"/>
      <c r="G176" s="26"/>
      <c r="H176" s="87">
        <v>0</v>
      </c>
      <c r="I176" s="88">
        <v>178.72340425531914</v>
      </c>
      <c r="M176" s="2">
        <v>470</v>
      </c>
    </row>
    <row r="177" spans="2:13" ht="12.75">
      <c r="B177" s="260"/>
      <c r="F177" s="94"/>
      <c r="H177" s="7">
        <v>0</v>
      </c>
      <c r="I177" s="30">
        <v>0</v>
      </c>
      <c r="M177" s="2">
        <v>470</v>
      </c>
    </row>
    <row r="178" spans="1:13" s="89" customFormat="1" ht="12.75">
      <c r="A178" s="19"/>
      <c r="B178" s="261">
        <v>23000</v>
      </c>
      <c r="C178" s="19" t="s">
        <v>733</v>
      </c>
      <c r="D178" s="19"/>
      <c r="E178" s="19"/>
      <c r="F178" s="121"/>
      <c r="G178" s="26"/>
      <c r="H178" s="87">
        <v>0</v>
      </c>
      <c r="I178" s="88">
        <v>48.93617021276596</v>
      </c>
      <c r="M178" s="2">
        <v>470</v>
      </c>
    </row>
    <row r="179" spans="2:13" ht="12.75">
      <c r="B179" s="262"/>
      <c r="F179" s="94"/>
      <c r="H179" s="7">
        <v>0</v>
      </c>
      <c r="I179" s="30">
        <v>0</v>
      </c>
      <c r="M179" s="2">
        <v>470</v>
      </c>
    </row>
    <row r="180" spans="1:13" ht="12.75">
      <c r="A180" s="19"/>
      <c r="B180" s="261">
        <v>800000</v>
      </c>
      <c r="C180" s="19" t="s">
        <v>525</v>
      </c>
      <c r="D180" s="19"/>
      <c r="E180" s="19"/>
      <c r="F180" s="117"/>
      <c r="G180" s="26"/>
      <c r="H180" s="87">
        <v>0</v>
      </c>
      <c r="I180" s="88">
        <v>1702.127659574468</v>
      </c>
      <c r="J180" s="89"/>
      <c r="K180" s="89"/>
      <c r="L180" s="89"/>
      <c r="M180" s="2">
        <v>470</v>
      </c>
    </row>
    <row r="181" spans="6:13" ht="12.75">
      <c r="F181" s="94"/>
      <c r="H181" s="7">
        <v>0</v>
      </c>
      <c r="I181" s="30">
        <v>0</v>
      </c>
      <c r="M181" s="2">
        <v>470</v>
      </c>
    </row>
    <row r="182" spans="6:13" ht="12.75">
      <c r="F182" s="94"/>
      <c r="H182" s="7">
        <v>0</v>
      </c>
      <c r="I182" s="30">
        <v>0</v>
      </c>
      <c r="M182" s="2">
        <v>470</v>
      </c>
    </row>
    <row r="183" spans="6:13" ht="12.75">
      <c r="F183" s="94"/>
      <c r="H183" s="7">
        <v>0</v>
      </c>
      <c r="I183" s="30">
        <v>0</v>
      </c>
      <c r="M183" s="2">
        <v>470</v>
      </c>
    </row>
    <row r="184" spans="6:13" ht="12.75">
      <c r="F184" s="94"/>
      <c r="H184" s="7">
        <v>0</v>
      </c>
      <c r="I184" s="30">
        <v>0</v>
      </c>
      <c r="M184" s="2">
        <v>470</v>
      </c>
    </row>
    <row r="185" spans="1:13" ht="13.5" thickBot="1">
      <c r="A185" s="72"/>
      <c r="B185" s="79">
        <v>1579672</v>
      </c>
      <c r="C185" s="69"/>
      <c r="D185" s="71" t="s">
        <v>755</v>
      </c>
      <c r="E185" s="69"/>
      <c r="F185" s="125"/>
      <c r="G185" s="74"/>
      <c r="H185" s="156">
        <v>-1579672</v>
      </c>
      <c r="I185" s="76">
        <v>3361.004255319149</v>
      </c>
      <c r="J185" s="77"/>
      <c r="K185" s="77"/>
      <c r="L185" s="77"/>
      <c r="M185" s="2">
        <v>470</v>
      </c>
    </row>
    <row r="186" spans="6:13" ht="12.75">
      <c r="F186" s="94"/>
      <c r="H186" s="7">
        <v>0</v>
      </c>
      <c r="I186" s="30">
        <v>0</v>
      </c>
      <c r="M186" s="2">
        <v>470</v>
      </c>
    </row>
    <row r="187" spans="6:13" ht="12.75">
      <c r="F187" s="94"/>
      <c r="H187" s="7">
        <v>0</v>
      </c>
      <c r="I187" s="30">
        <v>0</v>
      </c>
      <c r="M187" s="2">
        <v>470</v>
      </c>
    </row>
    <row r="188" spans="1:13" s="89" customFormat="1" ht="12.75">
      <c r="A188" s="19"/>
      <c r="B188" s="257">
        <v>152000</v>
      </c>
      <c r="C188" s="19" t="s">
        <v>0</v>
      </c>
      <c r="D188" s="19"/>
      <c r="E188" s="19"/>
      <c r="F188" s="121"/>
      <c r="G188" s="26"/>
      <c r="H188" s="87">
        <v>0</v>
      </c>
      <c r="I188" s="88">
        <v>323.40425531914894</v>
      </c>
      <c r="M188" s="2">
        <v>470</v>
      </c>
    </row>
    <row r="189" spans="2:13" ht="12.75">
      <c r="B189" s="255"/>
      <c r="F189" s="94"/>
      <c r="H189" s="7">
        <v>0</v>
      </c>
      <c r="I189" s="30">
        <v>0</v>
      </c>
      <c r="M189" s="2">
        <v>470</v>
      </c>
    </row>
    <row r="190" spans="1:13" s="89" customFormat="1" ht="12.75">
      <c r="A190" s="19"/>
      <c r="B190" s="257">
        <v>75500</v>
      </c>
      <c r="C190" s="19"/>
      <c r="D190" s="19"/>
      <c r="E190" s="19" t="s">
        <v>733</v>
      </c>
      <c r="F190" s="121"/>
      <c r="G190" s="26"/>
      <c r="H190" s="87">
        <v>0</v>
      </c>
      <c r="I190" s="88">
        <v>160.63829787234042</v>
      </c>
      <c r="M190" s="2">
        <v>470</v>
      </c>
    </row>
    <row r="191" spans="2:13" ht="12.75">
      <c r="B191" s="255"/>
      <c r="F191" s="94"/>
      <c r="H191" s="7">
        <v>0</v>
      </c>
      <c r="I191" s="30">
        <v>0</v>
      </c>
      <c r="M191" s="2">
        <v>470</v>
      </c>
    </row>
    <row r="192" spans="1:13" s="89" customFormat="1" ht="12.75">
      <c r="A192" s="19"/>
      <c r="B192" s="257">
        <v>161035</v>
      </c>
      <c r="C192" s="19"/>
      <c r="D192" s="19"/>
      <c r="E192" s="19" t="s">
        <v>755</v>
      </c>
      <c r="F192" s="121"/>
      <c r="G192" s="26"/>
      <c r="H192" s="87">
        <v>0</v>
      </c>
      <c r="I192" s="88">
        <v>342.6276595744681</v>
      </c>
      <c r="M192" s="2">
        <v>470</v>
      </c>
    </row>
    <row r="193" spans="2:13" ht="12.75">
      <c r="B193" s="255"/>
      <c r="F193" s="94"/>
      <c r="H193" s="7">
        <v>0</v>
      </c>
      <c r="I193" s="30">
        <v>0</v>
      </c>
      <c r="M193" s="2">
        <v>470</v>
      </c>
    </row>
    <row r="194" spans="1:13" s="89" customFormat="1" ht="12.75">
      <c r="A194" s="19"/>
      <c r="B194" s="257">
        <v>45300</v>
      </c>
      <c r="C194" s="19" t="s">
        <v>377</v>
      </c>
      <c r="D194" s="19"/>
      <c r="E194" s="19"/>
      <c r="F194" s="121"/>
      <c r="G194" s="26"/>
      <c r="H194" s="87">
        <v>0</v>
      </c>
      <c r="I194" s="88">
        <v>96.38297872340425</v>
      </c>
      <c r="M194" s="2">
        <v>470</v>
      </c>
    </row>
    <row r="195" spans="6:13" ht="12.75">
      <c r="F195" s="94"/>
      <c r="H195" s="7">
        <v>0</v>
      </c>
      <c r="I195" s="30">
        <v>0</v>
      </c>
      <c r="M195" s="2">
        <v>470</v>
      </c>
    </row>
    <row r="196" spans="1:13" s="89" customFormat="1" ht="12.75">
      <c r="A196" s="19"/>
      <c r="B196" s="266">
        <v>100000</v>
      </c>
      <c r="C196" s="19" t="s">
        <v>1081</v>
      </c>
      <c r="D196" s="19"/>
      <c r="E196" s="19"/>
      <c r="F196" s="121"/>
      <c r="G196" s="26"/>
      <c r="H196" s="87">
        <v>0</v>
      </c>
      <c r="I196" s="88">
        <v>212.7659574468085</v>
      </c>
      <c r="M196" s="2">
        <v>470</v>
      </c>
    </row>
    <row r="197" spans="2:13" ht="12.75">
      <c r="B197" s="265"/>
      <c r="F197" s="94"/>
      <c r="H197" s="7">
        <v>0</v>
      </c>
      <c r="I197" s="30">
        <v>0</v>
      </c>
      <c r="J197" s="23"/>
      <c r="M197" s="2">
        <v>470</v>
      </c>
    </row>
    <row r="198" spans="1:13" s="89" customFormat="1" ht="12.75">
      <c r="A198" s="19"/>
      <c r="B198" s="266">
        <v>256390</v>
      </c>
      <c r="C198" s="19"/>
      <c r="D198" s="19"/>
      <c r="E198" s="19" t="s">
        <v>1083</v>
      </c>
      <c r="F198" s="121"/>
      <c r="G198" s="26"/>
      <c r="H198" s="87">
        <v>0</v>
      </c>
      <c r="I198" s="88">
        <v>545.5106382978723</v>
      </c>
      <c r="M198" s="2">
        <v>470</v>
      </c>
    </row>
    <row r="199" spans="2:13" ht="12.75">
      <c r="B199" s="265"/>
      <c r="F199" s="94"/>
      <c r="H199" s="7">
        <v>0</v>
      </c>
      <c r="I199" s="30">
        <v>0</v>
      </c>
      <c r="M199" s="2">
        <v>470</v>
      </c>
    </row>
    <row r="200" spans="1:13" s="89" customFormat="1" ht="12.75">
      <c r="A200" s="19"/>
      <c r="B200" s="266">
        <v>191915</v>
      </c>
      <c r="C200" s="19"/>
      <c r="D200" s="19"/>
      <c r="E200" s="19" t="s">
        <v>1095</v>
      </c>
      <c r="F200" s="121"/>
      <c r="G200" s="26"/>
      <c r="H200" s="87"/>
      <c r="I200" s="88">
        <v>408.32978723404256</v>
      </c>
      <c r="M200" s="2">
        <v>470</v>
      </c>
    </row>
    <row r="201" spans="2:13" ht="12.75">
      <c r="B201" s="265"/>
      <c r="D201" s="20"/>
      <c r="F201" s="94"/>
      <c r="I201" s="30">
        <v>0</v>
      </c>
      <c r="M201" s="2">
        <v>470</v>
      </c>
    </row>
    <row r="202" spans="1:13" ht="12.75">
      <c r="A202" s="19"/>
      <c r="B202" s="268">
        <v>8348</v>
      </c>
      <c r="C202" s="19" t="s">
        <v>1096</v>
      </c>
      <c r="D202" s="19"/>
      <c r="E202" s="19"/>
      <c r="F202" s="117"/>
      <c r="G202" s="26"/>
      <c r="H202" s="87">
        <v>0</v>
      </c>
      <c r="I202" s="88">
        <v>17.761702127659575</v>
      </c>
      <c r="J202" s="89"/>
      <c r="K202" s="89"/>
      <c r="L202" s="89"/>
      <c r="M202" s="2">
        <v>470</v>
      </c>
    </row>
    <row r="203" spans="2:13" ht="12.75">
      <c r="B203" s="265"/>
      <c r="F203" s="94"/>
      <c r="H203" s="7">
        <v>0</v>
      </c>
      <c r="I203" s="30">
        <v>0</v>
      </c>
      <c r="M203" s="2">
        <v>470</v>
      </c>
    </row>
    <row r="204" spans="1:13" s="89" customFormat="1" ht="12.75">
      <c r="A204" s="19"/>
      <c r="B204" s="266">
        <v>233284</v>
      </c>
      <c r="C204" s="19"/>
      <c r="D204" s="19"/>
      <c r="E204" s="19" t="s">
        <v>1106</v>
      </c>
      <c r="F204" s="121"/>
      <c r="G204" s="26"/>
      <c r="H204" s="87">
        <v>0</v>
      </c>
      <c r="I204" s="88">
        <v>496.34893617021277</v>
      </c>
      <c r="M204" s="2">
        <v>470</v>
      </c>
    </row>
    <row r="205" spans="6:13" ht="12.75">
      <c r="F205" s="94"/>
      <c r="H205" s="7">
        <v>0</v>
      </c>
      <c r="I205" s="30">
        <v>0</v>
      </c>
      <c r="M205" s="2">
        <v>470</v>
      </c>
    </row>
    <row r="206" spans="1:13" ht="12.75">
      <c r="A206" s="19"/>
      <c r="B206" s="254">
        <v>355900</v>
      </c>
      <c r="C206" s="19" t="s">
        <v>525</v>
      </c>
      <c r="D206" s="19"/>
      <c r="E206" s="19"/>
      <c r="F206" s="117"/>
      <c r="G206" s="26"/>
      <c r="H206" s="155">
        <v>0</v>
      </c>
      <c r="I206" s="88">
        <v>757.2340425531914</v>
      </c>
      <c r="J206" s="89"/>
      <c r="K206" s="89"/>
      <c r="L206" s="89"/>
      <c r="M206" s="2">
        <v>470</v>
      </c>
    </row>
    <row r="207" spans="6:13" ht="12.75">
      <c r="F207" s="94"/>
      <c r="H207" s="7">
        <v>0</v>
      </c>
      <c r="I207" s="30">
        <v>0</v>
      </c>
      <c r="M207" s="2">
        <v>470</v>
      </c>
    </row>
    <row r="208" spans="6:13" ht="12.75">
      <c r="F208" s="94"/>
      <c r="H208" s="7">
        <v>0</v>
      </c>
      <c r="I208" s="30">
        <v>0</v>
      </c>
      <c r="M208" s="2">
        <v>470</v>
      </c>
    </row>
    <row r="209" spans="6:13" ht="12.75">
      <c r="F209" s="94"/>
      <c r="H209" s="7">
        <v>0</v>
      </c>
      <c r="I209" s="30">
        <v>0</v>
      </c>
      <c r="M209" s="2">
        <v>470</v>
      </c>
    </row>
    <row r="210" spans="6:13" ht="12.75">
      <c r="F210" s="94"/>
      <c r="H210" s="7">
        <v>0</v>
      </c>
      <c r="I210" s="30">
        <v>0</v>
      </c>
      <c r="M210" s="2">
        <v>470</v>
      </c>
    </row>
    <row r="211" spans="1:13" s="159" customFormat="1" ht="13.5" thickBot="1">
      <c r="A211" s="72"/>
      <c r="B211" s="70">
        <v>8373967</v>
      </c>
      <c r="C211" s="80" t="s">
        <v>1107</v>
      </c>
      <c r="D211" s="72"/>
      <c r="E211" s="69"/>
      <c r="F211" s="125"/>
      <c r="G211" s="74"/>
      <c r="H211" s="156"/>
      <c r="I211" s="157"/>
      <c r="J211" s="158"/>
      <c r="K211" s="77">
        <v>470</v>
      </c>
      <c r="L211" s="77"/>
      <c r="M211" s="2">
        <v>470</v>
      </c>
    </row>
    <row r="212" spans="1:13" s="159" customFormat="1" ht="12.75">
      <c r="A212" s="1"/>
      <c r="B212" s="41"/>
      <c r="C212" s="20"/>
      <c r="D212" s="20"/>
      <c r="E212" s="44"/>
      <c r="F212" s="115"/>
      <c r="G212" s="45"/>
      <c r="H212" s="7"/>
      <c r="I212" s="30"/>
      <c r="J212" s="30"/>
      <c r="K212" s="2">
        <v>470</v>
      </c>
      <c r="L212"/>
      <c r="M212" s="2">
        <v>470</v>
      </c>
    </row>
    <row r="213" spans="1:13" s="159" customFormat="1" ht="12.75">
      <c r="A213" s="20"/>
      <c r="B213" s="160" t="s">
        <v>1108</v>
      </c>
      <c r="C213" s="161" t="s">
        <v>1109</v>
      </c>
      <c r="D213" s="161"/>
      <c r="E213" s="161"/>
      <c r="F213" s="162"/>
      <c r="G213" s="163"/>
      <c r="H213" s="164"/>
      <c r="I213" s="165" t="s">
        <v>16</v>
      </c>
      <c r="J213" s="166"/>
      <c r="K213" s="2">
        <v>470</v>
      </c>
      <c r="L213"/>
      <c r="M213" s="2">
        <v>470</v>
      </c>
    </row>
    <row r="214" spans="1:13" s="89" customFormat="1" ht="12.75">
      <c r="A214" s="167"/>
      <c r="B214" s="168">
        <v>2920625</v>
      </c>
      <c r="C214" s="169" t="s">
        <v>1112</v>
      </c>
      <c r="D214" s="169" t="s">
        <v>1110</v>
      </c>
      <c r="E214" s="169" t="s">
        <v>1111</v>
      </c>
      <c r="F214" s="162"/>
      <c r="G214" s="170"/>
      <c r="H214" s="164">
        <v>-2920625</v>
      </c>
      <c r="I214" s="165">
        <v>6214.095744680851</v>
      </c>
      <c r="J214" s="166"/>
      <c r="K214" s="2">
        <v>470</v>
      </c>
      <c r="L214" s="171"/>
      <c r="M214" s="2">
        <v>470</v>
      </c>
    </row>
    <row r="215" spans="1:13" ht="12.75">
      <c r="A215" s="167"/>
      <c r="B215" s="172">
        <v>2035452</v>
      </c>
      <c r="C215" s="173" t="s">
        <v>1113</v>
      </c>
      <c r="D215" s="174" t="s">
        <v>1110</v>
      </c>
      <c r="E215" s="174" t="s">
        <v>1111</v>
      </c>
      <c r="F215" s="162"/>
      <c r="G215" s="170"/>
      <c r="H215" s="175">
        <v>-4956077</v>
      </c>
      <c r="I215" s="165">
        <v>4330.748936170213</v>
      </c>
      <c r="J215" s="166"/>
      <c r="K215" s="2">
        <v>470</v>
      </c>
      <c r="L215" s="171"/>
      <c r="M215" s="2">
        <v>470</v>
      </c>
    </row>
    <row r="216" spans="1:13" s="184" customFormat="1" ht="12.75">
      <c r="A216" s="177"/>
      <c r="B216" s="178">
        <v>2382135</v>
      </c>
      <c r="C216" s="179" t="s">
        <v>1114</v>
      </c>
      <c r="D216" s="179" t="s">
        <v>1110</v>
      </c>
      <c r="E216" s="179" t="s">
        <v>1111</v>
      </c>
      <c r="F216" s="180"/>
      <c r="G216" s="181"/>
      <c r="H216" s="175">
        <v>-7338212</v>
      </c>
      <c r="I216" s="176">
        <v>5068.372340425532</v>
      </c>
      <c r="J216" s="182"/>
      <c r="K216" s="2">
        <v>470</v>
      </c>
      <c r="L216" s="183"/>
      <c r="M216" s="2">
        <v>470</v>
      </c>
    </row>
    <row r="217" spans="1:13" s="301" customFormat="1" ht="12.75">
      <c r="A217" s="293"/>
      <c r="B217" s="294">
        <v>1035755</v>
      </c>
      <c r="C217" s="295" t="s">
        <v>1156</v>
      </c>
      <c r="D217" s="295" t="s">
        <v>1110</v>
      </c>
      <c r="E217" s="295" t="s">
        <v>1111</v>
      </c>
      <c r="F217" s="296"/>
      <c r="G217" s="297"/>
      <c r="H217" s="175">
        <v>-8373967</v>
      </c>
      <c r="I217" s="176">
        <v>2203.7340425531916</v>
      </c>
      <c r="J217" s="298"/>
      <c r="K217" s="299">
        <v>470</v>
      </c>
      <c r="L217" s="300"/>
      <c r="M217" s="299">
        <v>470</v>
      </c>
    </row>
    <row r="218" spans="1:13" ht="12.75">
      <c r="A218" s="20"/>
      <c r="B218" s="65">
        <v>8373967</v>
      </c>
      <c r="C218" s="185" t="s">
        <v>1115</v>
      </c>
      <c r="D218" s="186"/>
      <c r="E218" s="186"/>
      <c r="F218" s="162"/>
      <c r="G218" s="187"/>
      <c r="H218" s="175">
        <v>-15712179</v>
      </c>
      <c r="I218" s="165">
        <v>17816.951063829787</v>
      </c>
      <c r="J218" s="188"/>
      <c r="K218" s="2">
        <v>470</v>
      </c>
      <c r="M218" s="2">
        <v>470</v>
      </c>
    </row>
    <row r="219" spans="2:13" ht="12.75">
      <c r="B219" s="50"/>
      <c r="F219" s="94"/>
      <c r="I219" s="30"/>
      <c r="K219" s="2"/>
      <c r="M219" s="2"/>
    </row>
    <row r="220" spans="1:13" s="189" customFormat="1" ht="12.75">
      <c r="A220" s="1"/>
      <c r="B220" s="50"/>
      <c r="C220" s="1"/>
      <c r="D220" s="1"/>
      <c r="E220" s="1"/>
      <c r="F220" s="94"/>
      <c r="G220" s="35"/>
      <c r="H220" s="7"/>
      <c r="I220" s="30"/>
      <c r="J220"/>
      <c r="K220"/>
      <c r="L220"/>
      <c r="M220" s="2"/>
    </row>
    <row r="221" spans="1:13" s="189" customFormat="1" ht="12.75">
      <c r="A221" s="167"/>
      <c r="B221" s="41"/>
      <c r="C221" s="167"/>
      <c r="D221" s="167"/>
      <c r="E221" s="167"/>
      <c r="F221" s="116"/>
      <c r="G221" s="190"/>
      <c r="H221" s="7"/>
      <c r="I221" s="191"/>
      <c r="J221" s="191"/>
      <c r="K221" s="192"/>
      <c r="L221" s="193"/>
      <c r="M221" s="192"/>
    </row>
    <row r="222" spans="1:13" s="23" customFormat="1" ht="12.75">
      <c r="A222" s="20"/>
      <c r="B222" s="194">
        <v>2920625</v>
      </c>
      <c r="C222" s="195" t="s">
        <v>1126</v>
      </c>
      <c r="D222" s="195" t="s">
        <v>1127</v>
      </c>
      <c r="E222" s="196"/>
      <c r="F222" s="116"/>
      <c r="G222" s="197"/>
      <c r="H222" s="7"/>
      <c r="I222" s="30">
        <v>6214.095744680851</v>
      </c>
      <c r="J222" s="92"/>
      <c r="K222" s="49">
        <v>470</v>
      </c>
      <c r="M222" s="49">
        <v>470</v>
      </c>
    </row>
    <row r="223" spans="1:13" s="23" customFormat="1" ht="12.75">
      <c r="A223" s="19"/>
      <c r="B223" s="199">
        <v>2920625</v>
      </c>
      <c r="C223" s="200" t="s">
        <v>1126</v>
      </c>
      <c r="D223" s="200" t="s">
        <v>1129</v>
      </c>
      <c r="E223" s="201"/>
      <c r="F223" s="117"/>
      <c r="G223" s="202"/>
      <c r="H223" s="203">
        <v>-2920625</v>
      </c>
      <c r="I223" s="88">
        <v>6214.095744680851</v>
      </c>
      <c r="J223" s="204"/>
      <c r="K223" s="205">
        <v>470</v>
      </c>
      <c r="L223" s="89"/>
      <c r="M223" s="205">
        <v>470</v>
      </c>
    </row>
    <row r="224" spans="1:13" s="23" customFormat="1" ht="12.75">
      <c r="A224" s="1"/>
      <c r="B224" s="50"/>
      <c r="C224" s="1"/>
      <c r="D224" s="1"/>
      <c r="E224" s="1"/>
      <c r="F224" s="94"/>
      <c r="G224" s="35"/>
      <c r="H224" s="7"/>
      <c r="I224" s="30"/>
      <c r="J224"/>
      <c r="K224"/>
      <c r="L224"/>
      <c r="M224" s="2"/>
    </row>
    <row r="225" spans="1:13" s="23" customFormat="1" ht="12.75">
      <c r="A225" s="177"/>
      <c r="B225" s="50"/>
      <c r="C225" s="206"/>
      <c r="D225" s="206"/>
      <c r="E225" s="177"/>
      <c r="F225" s="116"/>
      <c r="G225" s="207"/>
      <c r="H225" s="208"/>
      <c r="I225" s="209"/>
      <c r="J225" s="210"/>
      <c r="K225" s="211"/>
      <c r="L225" s="183"/>
      <c r="M225" s="211"/>
    </row>
    <row r="226" spans="1:13" s="23" customFormat="1" ht="12.75">
      <c r="A226" s="20"/>
      <c r="B226" s="41"/>
      <c r="C226" s="212"/>
      <c r="D226" s="212"/>
      <c r="E226" s="212"/>
      <c r="F226" s="116"/>
      <c r="G226" s="213"/>
      <c r="H226" s="38"/>
      <c r="I226" s="92"/>
      <c r="J226" s="92"/>
      <c r="K226" s="49"/>
      <c r="M226" s="49"/>
    </row>
    <row r="227" spans="1:13" s="23" customFormat="1" ht="12.75">
      <c r="A227" s="167"/>
      <c r="B227" s="214">
        <v>2363440</v>
      </c>
      <c r="C227" s="215" t="s">
        <v>1113</v>
      </c>
      <c r="D227" s="215" t="s">
        <v>1117</v>
      </c>
      <c r="E227" s="167"/>
      <c r="F227" s="116"/>
      <c r="G227" s="190"/>
      <c r="H227" s="198">
        <v>-2363440</v>
      </c>
      <c r="I227" s="216">
        <v>5252.0888888888885</v>
      </c>
      <c r="J227" s="191"/>
      <c r="K227" s="49">
        <v>440</v>
      </c>
      <c r="M227" s="49">
        <v>450</v>
      </c>
    </row>
    <row r="228" spans="1:13" s="23" customFormat="1" ht="12.75">
      <c r="A228" s="167"/>
      <c r="B228" s="214">
        <v>2731850</v>
      </c>
      <c r="C228" s="215" t="s">
        <v>1113</v>
      </c>
      <c r="D228" s="215" t="s">
        <v>1118</v>
      </c>
      <c r="E228" s="167"/>
      <c r="F228" s="116"/>
      <c r="G228" s="190"/>
      <c r="H228" s="198">
        <v>-5095290</v>
      </c>
      <c r="I228" s="216">
        <v>5463.7</v>
      </c>
      <c r="J228" s="191"/>
      <c r="K228" s="49">
        <v>500</v>
      </c>
      <c r="M228" s="49">
        <v>500</v>
      </c>
    </row>
    <row r="229" spans="1:13" s="23" customFormat="1" ht="12.75">
      <c r="A229" s="167"/>
      <c r="B229" s="214">
        <v>2547660</v>
      </c>
      <c r="C229" s="215" t="s">
        <v>1113</v>
      </c>
      <c r="D229" s="215" t="s">
        <v>1119</v>
      </c>
      <c r="E229" s="167"/>
      <c r="F229" s="116"/>
      <c r="G229" s="190"/>
      <c r="H229" s="198">
        <v>-7642950</v>
      </c>
      <c r="I229" s="216">
        <v>4995.411764705882</v>
      </c>
      <c r="J229" s="191"/>
      <c r="K229" s="49">
        <v>510</v>
      </c>
      <c r="M229" s="49">
        <v>510</v>
      </c>
    </row>
    <row r="230" spans="1:13" s="102" customFormat="1" ht="12.75">
      <c r="A230" s="167"/>
      <c r="B230" s="214">
        <v>-22485249</v>
      </c>
      <c r="C230" s="215" t="s">
        <v>1113</v>
      </c>
      <c r="D230" s="215" t="s">
        <v>1116</v>
      </c>
      <c r="E230" s="167"/>
      <c r="F230" s="116"/>
      <c r="G230" s="190"/>
      <c r="H230" s="198">
        <v>14842299</v>
      </c>
      <c r="I230" s="216">
        <v>-46844.26875</v>
      </c>
      <c r="J230" s="191"/>
      <c r="K230" s="49">
        <v>480</v>
      </c>
      <c r="L230" s="23"/>
      <c r="M230" s="49">
        <v>480</v>
      </c>
    </row>
    <row r="231" spans="1:13" s="102" customFormat="1" ht="12.75">
      <c r="A231" s="167"/>
      <c r="B231" s="214">
        <v>2065650</v>
      </c>
      <c r="C231" s="215" t="s">
        <v>1113</v>
      </c>
      <c r="D231" s="215" t="s">
        <v>1120</v>
      </c>
      <c r="E231" s="167"/>
      <c r="F231" s="116"/>
      <c r="G231" s="190"/>
      <c r="H231" s="198">
        <v>12776649</v>
      </c>
      <c r="I231" s="216">
        <v>4303.4375</v>
      </c>
      <c r="J231" s="191"/>
      <c r="K231" s="49">
        <v>480</v>
      </c>
      <c r="L231" s="23"/>
      <c r="M231" s="49">
        <v>480</v>
      </c>
    </row>
    <row r="232" spans="1:13" s="102" customFormat="1" ht="12.75">
      <c r="A232" s="167"/>
      <c r="B232" s="214">
        <v>2717243</v>
      </c>
      <c r="C232" s="215" t="s">
        <v>1113</v>
      </c>
      <c r="D232" s="215" t="s">
        <v>1121</v>
      </c>
      <c r="E232" s="167"/>
      <c r="F232" s="116"/>
      <c r="G232" s="190"/>
      <c r="H232" s="198">
        <v>10059406</v>
      </c>
      <c r="I232" s="216">
        <v>5434.486</v>
      </c>
      <c r="J232" s="191"/>
      <c r="K232" s="49">
        <v>500</v>
      </c>
      <c r="L232" s="23"/>
      <c r="M232" s="49">
        <v>500</v>
      </c>
    </row>
    <row r="233" spans="1:13" s="102" customFormat="1" ht="12.75">
      <c r="A233" s="167"/>
      <c r="B233" s="214">
        <v>2191475</v>
      </c>
      <c r="C233" s="215" t="s">
        <v>1113</v>
      </c>
      <c r="D233" s="215" t="s">
        <v>1128</v>
      </c>
      <c r="E233" s="167"/>
      <c r="F233" s="116"/>
      <c r="G233" s="190"/>
      <c r="H233" s="198">
        <v>7867931</v>
      </c>
      <c r="I233" s="216">
        <v>4255.291262135922</v>
      </c>
      <c r="J233" s="191"/>
      <c r="K233" s="49">
        <v>515</v>
      </c>
      <c r="L233" s="23"/>
      <c r="M233" s="49">
        <v>515</v>
      </c>
    </row>
    <row r="234" spans="1:13" s="102" customFormat="1" ht="12.75">
      <c r="A234" s="167"/>
      <c r="B234" s="214">
        <v>1854890</v>
      </c>
      <c r="C234" s="215" t="s">
        <v>1113</v>
      </c>
      <c r="D234" s="215" t="s">
        <v>1122</v>
      </c>
      <c r="E234" s="167"/>
      <c r="F234" s="116"/>
      <c r="G234" s="190"/>
      <c r="H234" s="198">
        <v>6013041</v>
      </c>
      <c r="I234" s="216">
        <v>3673.0495049504952</v>
      </c>
      <c r="J234" s="191"/>
      <c r="K234" s="49">
        <v>505</v>
      </c>
      <c r="L234" s="23"/>
      <c r="M234" s="49">
        <v>505</v>
      </c>
    </row>
    <row r="235" spans="1:13" s="102" customFormat="1" ht="12.75">
      <c r="A235" s="167"/>
      <c r="B235" s="214">
        <v>810931</v>
      </c>
      <c r="C235" s="215" t="s">
        <v>1113</v>
      </c>
      <c r="D235" s="215" t="s">
        <v>1123</v>
      </c>
      <c r="E235" s="167"/>
      <c r="F235" s="116"/>
      <c r="G235" s="190"/>
      <c r="H235" s="198">
        <v>5202110</v>
      </c>
      <c r="I235" s="216">
        <v>1654.961224489796</v>
      </c>
      <c r="J235" s="191"/>
      <c r="K235" s="49">
        <v>490</v>
      </c>
      <c r="L235" s="23"/>
      <c r="M235" s="49">
        <v>490</v>
      </c>
    </row>
    <row r="236" spans="1:13" s="102" customFormat="1" ht="12.75">
      <c r="A236" s="167"/>
      <c r="B236" s="214">
        <v>1276741</v>
      </c>
      <c r="C236" s="215" t="s">
        <v>1113</v>
      </c>
      <c r="D236" s="215" t="s">
        <v>1124</v>
      </c>
      <c r="E236" s="167"/>
      <c r="F236" s="116"/>
      <c r="G236" s="190"/>
      <c r="H236" s="198">
        <v>3925369</v>
      </c>
      <c r="I236" s="216">
        <v>2687.875789473684</v>
      </c>
      <c r="J236" s="191"/>
      <c r="K236" s="49">
        <v>475</v>
      </c>
      <c r="L236" s="23"/>
      <c r="M236" s="49">
        <v>475</v>
      </c>
    </row>
    <row r="237" spans="1:13" s="102" customFormat="1" ht="12.75">
      <c r="A237" s="167"/>
      <c r="B237" s="214">
        <v>2035452</v>
      </c>
      <c r="C237" s="215" t="s">
        <v>1113</v>
      </c>
      <c r="D237" s="215" t="s">
        <v>1111</v>
      </c>
      <c r="E237" s="167"/>
      <c r="F237" s="116"/>
      <c r="G237" s="190"/>
      <c r="H237" s="198">
        <v>1889917</v>
      </c>
      <c r="I237" s="216">
        <v>4330.748936170213</v>
      </c>
      <c r="J237" s="191"/>
      <c r="K237" s="49">
        <v>470</v>
      </c>
      <c r="L237" s="23"/>
      <c r="M237" s="49">
        <v>470</v>
      </c>
    </row>
    <row r="238" spans="1:13" s="23" customFormat="1" ht="12.75">
      <c r="A238" s="217"/>
      <c r="B238" s="286">
        <v>-1889917</v>
      </c>
      <c r="C238" s="217" t="s">
        <v>1113</v>
      </c>
      <c r="D238" s="217" t="s">
        <v>1125</v>
      </c>
      <c r="E238" s="217"/>
      <c r="F238" s="117"/>
      <c r="G238" s="218"/>
      <c r="H238" s="203">
        <v>-473523</v>
      </c>
      <c r="I238" s="204">
        <v>-4021.1</v>
      </c>
      <c r="J238" s="219"/>
      <c r="K238" s="205">
        <v>470</v>
      </c>
      <c r="L238" s="89"/>
      <c r="M238" s="205">
        <v>470</v>
      </c>
    </row>
    <row r="239" spans="1:13" ht="12.75">
      <c r="A239" s="20"/>
      <c r="B239" s="41"/>
      <c r="C239" s="212"/>
      <c r="D239" s="212"/>
      <c r="E239" s="212"/>
      <c r="F239" s="116"/>
      <c r="G239" s="213"/>
      <c r="H239" s="38"/>
      <c r="I239" s="92"/>
      <c r="J239" s="92"/>
      <c r="K239" s="49"/>
      <c r="L239" s="23"/>
      <c r="M239" s="49"/>
    </row>
    <row r="240" spans="2:6" ht="12.75">
      <c r="B240" s="50"/>
      <c r="F240" s="115"/>
    </row>
    <row r="241" spans="1:13" s="23" customFormat="1" ht="12.75">
      <c r="A241" s="220"/>
      <c r="B241" s="221"/>
      <c r="C241" s="220"/>
      <c r="D241" s="220"/>
      <c r="E241" s="220"/>
      <c r="F241" s="222"/>
      <c r="G241" s="223"/>
      <c r="H241" s="224"/>
      <c r="I241" s="225"/>
      <c r="J241" s="226"/>
      <c r="K241" s="49"/>
      <c r="M241" s="49"/>
    </row>
    <row r="242" spans="1:13" s="236" customFormat="1" ht="12.75">
      <c r="A242" s="227"/>
      <c r="B242" s="228">
        <v>-24453800</v>
      </c>
      <c r="C242" s="229" t="s">
        <v>1114</v>
      </c>
      <c r="D242" s="227" t="s">
        <v>1130</v>
      </c>
      <c r="E242" s="227"/>
      <c r="F242" s="230"/>
      <c r="G242" s="231"/>
      <c r="H242" s="232">
        <v>24453800</v>
      </c>
      <c r="I242" s="233">
        <v>-48423.36633663366</v>
      </c>
      <c r="J242" s="234"/>
      <c r="K242" s="234">
        <v>505</v>
      </c>
      <c r="L242" s="234"/>
      <c r="M242" s="235">
        <v>505</v>
      </c>
    </row>
    <row r="243" spans="1:13" s="236" customFormat="1" ht="12.75">
      <c r="A243" s="227"/>
      <c r="B243" s="228">
        <v>2162305</v>
      </c>
      <c r="C243" s="229" t="s">
        <v>1114</v>
      </c>
      <c r="D243" s="227" t="s">
        <v>1123</v>
      </c>
      <c r="E243" s="227"/>
      <c r="F243" s="230"/>
      <c r="G243" s="231"/>
      <c r="H243" s="232">
        <v>22291495</v>
      </c>
      <c r="I243" s="233">
        <v>4412.867346938776</v>
      </c>
      <c r="J243" s="234"/>
      <c r="K243" s="234">
        <v>490</v>
      </c>
      <c r="L243" s="234"/>
      <c r="M243" s="235">
        <v>490</v>
      </c>
    </row>
    <row r="244" spans="1:13" s="236" customFormat="1" ht="12.75">
      <c r="A244" s="227"/>
      <c r="B244" s="228">
        <v>1077240</v>
      </c>
      <c r="C244" s="229" t="s">
        <v>1114</v>
      </c>
      <c r="D244" s="227" t="s">
        <v>1124</v>
      </c>
      <c r="E244" s="227"/>
      <c r="F244" s="230"/>
      <c r="G244" s="231"/>
      <c r="H244" s="232">
        <v>21214255</v>
      </c>
      <c r="I244" s="233">
        <v>2267.8736842105263</v>
      </c>
      <c r="J244" s="234"/>
      <c r="K244" s="234">
        <v>475</v>
      </c>
      <c r="L244" s="234"/>
      <c r="M244" s="235">
        <v>475</v>
      </c>
    </row>
    <row r="245" spans="1:13" s="236" customFormat="1" ht="12.75">
      <c r="A245" s="227"/>
      <c r="B245" s="228">
        <v>2382135</v>
      </c>
      <c r="C245" s="229" t="s">
        <v>1114</v>
      </c>
      <c r="D245" s="227" t="s">
        <v>1127</v>
      </c>
      <c r="E245" s="227"/>
      <c r="F245" s="230"/>
      <c r="G245" s="231"/>
      <c r="H245" s="232">
        <v>18832120</v>
      </c>
      <c r="I245" s="233">
        <v>5068.372340425532</v>
      </c>
      <c r="J245" s="234"/>
      <c r="K245" s="234">
        <v>470</v>
      </c>
      <c r="L245" s="234"/>
      <c r="M245" s="235">
        <v>470</v>
      </c>
    </row>
    <row r="246" spans="1:13" s="234" customFormat="1" ht="12.75">
      <c r="A246" s="237"/>
      <c r="B246" s="238">
        <v>-18832120</v>
      </c>
      <c r="C246" s="237" t="s">
        <v>1114</v>
      </c>
      <c r="D246" s="237" t="s">
        <v>1125</v>
      </c>
      <c r="E246" s="237"/>
      <c r="F246" s="239"/>
      <c r="G246" s="240"/>
      <c r="H246" s="238">
        <v>40046375</v>
      </c>
      <c r="I246" s="241">
        <v>-40068.34042553192</v>
      </c>
      <c r="J246" s="236"/>
      <c r="K246" s="242">
        <v>470</v>
      </c>
      <c r="L246" s="236"/>
      <c r="M246" s="242">
        <v>470</v>
      </c>
    </row>
    <row r="247" spans="1:13" s="23" customFormat="1" ht="12.75">
      <c r="A247" s="220"/>
      <c r="B247" s="221"/>
      <c r="C247" s="220"/>
      <c r="D247" s="220"/>
      <c r="E247" s="220"/>
      <c r="F247" s="222"/>
      <c r="G247" s="223"/>
      <c r="H247" s="224"/>
      <c r="I247" s="225"/>
      <c r="J247" s="226"/>
      <c r="K247" s="49"/>
      <c r="M247" s="49"/>
    </row>
    <row r="248" spans="6:13" ht="12.75">
      <c r="F248" s="94"/>
      <c r="H248" s="224"/>
      <c r="I248" s="30"/>
      <c r="M248" s="2">
        <v>500</v>
      </c>
    </row>
    <row r="249" spans="6:13" ht="12.75">
      <c r="F249" s="94"/>
      <c r="H249" s="224"/>
      <c r="I249" s="30"/>
      <c r="M249" s="2"/>
    </row>
    <row r="250" spans="1:13" s="313" customFormat="1" ht="12.75">
      <c r="A250" s="304"/>
      <c r="B250" s="302">
        <v>1035755</v>
      </c>
      <c r="C250" s="303" t="s">
        <v>1156</v>
      </c>
      <c r="D250" s="304" t="s">
        <v>1127</v>
      </c>
      <c r="E250" s="304"/>
      <c r="F250" s="307"/>
      <c r="G250" s="308"/>
      <c r="H250" s="309">
        <v>-1035755</v>
      </c>
      <c r="I250" s="310">
        <v>2203.7340425531916</v>
      </c>
      <c r="J250" s="311"/>
      <c r="K250" s="311">
        <v>470</v>
      </c>
      <c r="L250" s="311"/>
      <c r="M250" s="312">
        <v>470</v>
      </c>
    </row>
    <row r="251" spans="1:13" s="311" customFormat="1" ht="12.75">
      <c r="A251" s="306"/>
      <c r="B251" s="305">
        <v>1035755</v>
      </c>
      <c r="C251" s="306" t="s">
        <v>1156</v>
      </c>
      <c r="D251" s="306" t="s">
        <v>1125</v>
      </c>
      <c r="E251" s="306"/>
      <c r="F251" s="314"/>
      <c r="G251" s="315"/>
      <c r="H251" s="305">
        <v>-1035755</v>
      </c>
      <c r="I251" s="316">
        <v>2203.7340425531916</v>
      </c>
      <c r="J251" s="313"/>
      <c r="K251" s="317">
        <v>470</v>
      </c>
      <c r="L251" s="313"/>
      <c r="M251" s="317">
        <v>470</v>
      </c>
    </row>
    <row r="252" spans="6:13" ht="12.75">
      <c r="F252" s="94"/>
      <c r="H252" s="224"/>
      <c r="I252" s="30"/>
      <c r="M252" s="2">
        <v>500</v>
      </c>
    </row>
    <row r="253" spans="6:13" ht="12.75">
      <c r="F253" s="94"/>
      <c r="H253" s="224"/>
      <c r="I253" s="30"/>
      <c r="M253" s="2"/>
    </row>
    <row r="254" spans="6:13" ht="12.75">
      <c r="F254" s="94"/>
      <c r="H254" s="224"/>
      <c r="I254" s="30"/>
      <c r="M254" s="2"/>
    </row>
    <row r="255" spans="1:11" s="247" customFormat="1" ht="12.75">
      <c r="A255" s="195" t="s">
        <v>1131</v>
      </c>
      <c r="B255" s="194"/>
      <c r="C255" s="243" t="s">
        <v>1126</v>
      </c>
      <c r="D255" s="195"/>
      <c r="E255" s="195"/>
      <c r="F255" s="244"/>
      <c r="G255" s="245"/>
      <c r="H255" s="194"/>
      <c r="I255" s="246"/>
      <c r="K255" s="248"/>
    </row>
    <row r="256" spans="1:11" s="247" customFormat="1" ht="12.75">
      <c r="A256" s="195"/>
      <c r="B256" s="194"/>
      <c r="C256" s="195"/>
      <c r="D256" s="195"/>
      <c r="E256" s="195" t="s">
        <v>1132</v>
      </c>
      <c r="F256" s="244"/>
      <c r="G256" s="245"/>
      <c r="H256" s="194"/>
      <c r="I256" s="246"/>
      <c r="K256" s="248"/>
    </row>
    <row r="257" spans="1:13" s="247" customFormat="1" ht="12.75">
      <c r="A257" s="195"/>
      <c r="B257" s="249">
        <v>-7429289</v>
      </c>
      <c r="C257" s="194" t="s">
        <v>1133</v>
      </c>
      <c r="D257" s="195"/>
      <c r="E257" s="195" t="s">
        <v>1155</v>
      </c>
      <c r="F257" s="244"/>
      <c r="G257" s="245"/>
      <c r="H257" s="194">
        <v>7429289</v>
      </c>
      <c r="I257" s="250">
        <v>15962</v>
      </c>
      <c r="K257" s="251"/>
      <c r="M257" s="194">
        <v>465.43597293572236</v>
      </c>
    </row>
    <row r="258" spans="1:13" s="247" customFormat="1" ht="12.75">
      <c r="A258" s="195"/>
      <c r="B258" s="194">
        <v>47364</v>
      </c>
      <c r="C258" s="195" t="s">
        <v>1134</v>
      </c>
      <c r="D258" s="195"/>
      <c r="E258" s="195"/>
      <c r="F258" s="244"/>
      <c r="G258" s="245" t="s">
        <v>422</v>
      </c>
      <c r="H258" s="194">
        <v>7381925</v>
      </c>
      <c r="I258" s="250">
        <v>0.10176264835552042</v>
      </c>
      <c r="K258" s="251"/>
      <c r="M258" s="194">
        <v>465436</v>
      </c>
    </row>
    <row r="259" spans="1:13" s="247" customFormat="1" ht="12.75">
      <c r="A259" s="195"/>
      <c r="B259" s="249">
        <v>-7381925</v>
      </c>
      <c r="C259" s="243" t="s">
        <v>1135</v>
      </c>
      <c r="D259" s="195"/>
      <c r="E259" s="195"/>
      <c r="F259" s="244"/>
      <c r="G259" s="245" t="s">
        <v>422</v>
      </c>
      <c r="H259" s="194">
        <v>0</v>
      </c>
      <c r="I259" s="250">
        <v>-15706.22340425532</v>
      </c>
      <c r="K259" s="248"/>
      <c r="M259" s="247">
        <v>470</v>
      </c>
    </row>
    <row r="260" spans="1:13" s="247" customFormat="1" ht="12.75">
      <c r="A260" s="195"/>
      <c r="B260" s="194"/>
      <c r="C260" s="195"/>
      <c r="D260" s="195"/>
      <c r="E260" s="195"/>
      <c r="F260" s="244"/>
      <c r="G260" s="245"/>
      <c r="H260" s="194"/>
      <c r="I260" s="252"/>
      <c r="M260" s="248"/>
    </row>
    <row r="261" spans="6:13" ht="12.75" hidden="1">
      <c r="F261" s="94"/>
      <c r="I261" s="30"/>
      <c r="M261" s="2">
        <v>500</v>
      </c>
    </row>
    <row r="262" spans="6:13" ht="12.75" hidden="1">
      <c r="F262" s="94"/>
      <c r="H262" s="7">
        <v>0</v>
      </c>
      <c r="I262" s="30">
        <v>0</v>
      </c>
      <c r="M262" s="2">
        <v>500</v>
      </c>
    </row>
    <row r="263" spans="6:13" ht="12.75" hidden="1">
      <c r="F263" s="94"/>
      <c r="H263" s="7">
        <v>0</v>
      </c>
      <c r="I263" s="30">
        <v>0</v>
      </c>
      <c r="M263" s="2">
        <v>500</v>
      </c>
    </row>
    <row r="264" spans="6:13" ht="12.75" hidden="1">
      <c r="F264" s="94"/>
      <c r="H264" s="7">
        <v>0</v>
      </c>
      <c r="I264" s="30">
        <v>0</v>
      </c>
      <c r="M264" s="2">
        <v>500</v>
      </c>
    </row>
    <row r="265" spans="6:13" ht="12.75" hidden="1">
      <c r="F265" s="94"/>
      <c r="H265" s="7">
        <v>0</v>
      </c>
      <c r="I265" s="30">
        <v>0</v>
      </c>
      <c r="M265" s="2">
        <v>500</v>
      </c>
    </row>
    <row r="266" spans="6:13" ht="12.75" hidden="1">
      <c r="F266" s="94"/>
      <c r="H266" s="7">
        <v>0</v>
      </c>
      <c r="I266" s="30">
        <v>0</v>
      </c>
      <c r="M266" s="2">
        <v>500</v>
      </c>
    </row>
    <row r="267" spans="6:13" ht="12.75" hidden="1">
      <c r="F267" s="94"/>
      <c r="H267" s="7">
        <v>0</v>
      </c>
      <c r="I267" s="30">
        <v>0</v>
      </c>
      <c r="M267" s="2">
        <v>500</v>
      </c>
    </row>
    <row r="268" spans="6:13" ht="12.75" hidden="1">
      <c r="F268" s="94"/>
      <c r="H268" s="7">
        <v>0</v>
      </c>
      <c r="I268" s="30">
        <v>0</v>
      </c>
      <c r="M268" s="2">
        <v>500</v>
      </c>
    </row>
    <row r="269" spans="6:13" ht="12.75" hidden="1">
      <c r="F269" s="94"/>
      <c r="H269" s="7">
        <v>0</v>
      </c>
      <c r="I269" s="30">
        <v>0</v>
      </c>
      <c r="M269" s="2">
        <v>500</v>
      </c>
    </row>
    <row r="270" spans="6:13" ht="12.75" hidden="1">
      <c r="F270" s="94"/>
      <c r="H270" s="7">
        <v>0</v>
      </c>
      <c r="I270" s="30">
        <v>0</v>
      </c>
      <c r="M270" s="2">
        <v>500</v>
      </c>
    </row>
    <row r="271" spans="6:13" ht="12.75" hidden="1">
      <c r="F271" s="94"/>
      <c r="H271" s="7">
        <v>0</v>
      </c>
      <c r="I271" s="30">
        <v>0</v>
      </c>
      <c r="M271" s="2">
        <v>500</v>
      </c>
    </row>
    <row r="272" spans="6:13" ht="12.75" hidden="1">
      <c r="F272" s="94"/>
      <c r="H272" s="7">
        <v>0</v>
      </c>
      <c r="I272" s="30">
        <v>0</v>
      </c>
      <c r="M272" s="2">
        <v>500</v>
      </c>
    </row>
    <row r="273" spans="6:13" ht="12.75" hidden="1">
      <c r="F273" s="94"/>
      <c r="H273" s="7">
        <v>0</v>
      </c>
      <c r="I273" s="30">
        <v>0</v>
      </c>
      <c r="M273" s="2">
        <v>500</v>
      </c>
    </row>
    <row r="274" spans="6:13" ht="12.75" hidden="1">
      <c r="F274" s="94"/>
      <c r="H274" s="7">
        <v>0</v>
      </c>
      <c r="I274" s="30">
        <v>0</v>
      </c>
      <c r="M274" s="2">
        <v>500</v>
      </c>
    </row>
    <row r="275" spans="6:13" ht="12.75" hidden="1">
      <c r="F275" s="94"/>
      <c r="H275" s="7">
        <v>0</v>
      </c>
      <c r="I275" s="30">
        <v>0</v>
      </c>
      <c r="M275" s="2">
        <v>500</v>
      </c>
    </row>
    <row r="276" spans="6:13" ht="12.75" hidden="1">
      <c r="F276" s="94"/>
      <c r="H276" s="7">
        <v>0</v>
      </c>
      <c r="I276" s="30">
        <v>0</v>
      </c>
      <c r="M276" s="2">
        <v>500</v>
      </c>
    </row>
    <row r="277" spans="6:13" ht="12.75" hidden="1">
      <c r="F277" s="94"/>
      <c r="H277" s="7">
        <v>0</v>
      </c>
      <c r="I277" s="30">
        <v>0</v>
      </c>
      <c r="M277" s="2">
        <v>500</v>
      </c>
    </row>
    <row r="278" spans="6:13" ht="12.75" hidden="1">
      <c r="F278" s="94"/>
      <c r="H278" s="7">
        <v>0</v>
      </c>
      <c r="I278" s="30">
        <v>0</v>
      </c>
      <c r="M278" s="2">
        <v>500</v>
      </c>
    </row>
    <row r="279" spans="6:13" ht="12.75" hidden="1">
      <c r="F279" s="94"/>
      <c r="H279" s="7">
        <v>0</v>
      </c>
      <c r="I279" s="30">
        <v>0</v>
      </c>
      <c r="M279" s="2">
        <v>500</v>
      </c>
    </row>
    <row r="280" spans="6:13" ht="12.75" hidden="1">
      <c r="F280" s="94"/>
      <c r="H280" s="7">
        <v>0</v>
      </c>
      <c r="I280" s="30">
        <v>0</v>
      </c>
      <c r="M280" s="2">
        <v>500</v>
      </c>
    </row>
    <row r="281" spans="6:13" ht="12.75" hidden="1">
      <c r="F281" s="94"/>
      <c r="H281" s="7">
        <v>0</v>
      </c>
      <c r="I281" s="30">
        <v>0</v>
      </c>
      <c r="M281" s="2">
        <v>500</v>
      </c>
    </row>
    <row r="282" spans="6:13" ht="12.75" hidden="1">
      <c r="F282" s="94"/>
      <c r="H282" s="7">
        <v>0</v>
      </c>
      <c r="I282" s="30">
        <v>0</v>
      </c>
      <c r="M282" s="2">
        <v>500</v>
      </c>
    </row>
    <row r="283" spans="6:13" ht="12.75" hidden="1">
      <c r="F283" s="94"/>
      <c r="H283" s="7">
        <v>0</v>
      </c>
      <c r="I283" s="30">
        <v>0</v>
      </c>
      <c r="M283" s="2">
        <v>500</v>
      </c>
    </row>
    <row r="284" spans="6:13" ht="12.75" hidden="1">
      <c r="F284" s="94"/>
      <c r="H284" s="7">
        <v>0</v>
      </c>
      <c r="I284" s="30">
        <v>0</v>
      </c>
      <c r="M284" s="2">
        <v>500</v>
      </c>
    </row>
    <row r="285" spans="6:13" ht="12.75" hidden="1">
      <c r="F285" s="94"/>
      <c r="H285" s="7">
        <v>0</v>
      </c>
      <c r="I285" s="30">
        <v>0</v>
      </c>
      <c r="M285" s="2">
        <v>500</v>
      </c>
    </row>
    <row r="286" spans="6:13" ht="12.75" hidden="1">
      <c r="F286" s="94"/>
      <c r="H286" s="7">
        <v>0</v>
      </c>
      <c r="I286" s="30">
        <v>0</v>
      </c>
      <c r="M286" s="2">
        <v>500</v>
      </c>
    </row>
    <row r="287" spans="6:13" ht="12.75" hidden="1">
      <c r="F287" s="94"/>
      <c r="H287" s="7">
        <v>0</v>
      </c>
      <c r="I287" s="30">
        <v>0</v>
      </c>
      <c r="M287" s="2">
        <v>500</v>
      </c>
    </row>
    <row r="288" spans="6:13" ht="12.75" hidden="1">
      <c r="F288" s="94"/>
      <c r="H288" s="7">
        <v>0</v>
      </c>
      <c r="I288" s="30">
        <v>0</v>
      </c>
      <c r="M288" s="2">
        <v>500</v>
      </c>
    </row>
    <row r="289" spans="6:13" ht="12.75" hidden="1">
      <c r="F289" s="94"/>
      <c r="H289" s="7">
        <v>0</v>
      </c>
      <c r="I289" s="30">
        <v>0</v>
      </c>
      <c r="M289" s="2">
        <v>500</v>
      </c>
    </row>
    <row r="290" spans="6:13" ht="12.75" hidden="1">
      <c r="F290" s="94"/>
      <c r="H290" s="7">
        <v>0</v>
      </c>
      <c r="I290" s="30">
        <v>0</v>
      </c>
      <c r="M290" s="2">
        <v>500</v>
      </c>
    </row>
    <row r="291" spans="6:13" ht="12.75" hidden="1">
      <c r="F291" s="94"/>
      <c r="H291" s="7">
        <v>0</v>
      </c>
      <c r="I291" s="30">
        <v>0</v>
      </c>
      <c r="M291" s="2">
        <v>500</v>
      </c>
    </row>
    <row r="292" spans="6:13" ht="12.75" hidden="1">
      <c r="F292" s="94"/>
      <c r="H292" s="7">
        <v>0</v>
      </c>
      <c r="I292" s="30">
        <v>0</v>
      </c>
      <c r="M292" s="2">
        <v>500</v>
      </c>
    </row>
    <row r="293" spans="6:13" ht="12.75" hidden="1">
      <c r="F293" s="94"/>
      <c r="H293" s="7">
        <v>0</v>
      </c>
      <c r="I293" s="30">
        <v>0</v>
      </c>
      <c r="M293" s="2">
        <v>500</v>
      </c>
    </row>
    <row r="294" spans="6:13" ht="12.75" hidden="1">
      <c r="F294" s="94"/>
      <c r="H294" s="7">
        <v>0</v>
      </c>
      <c r="I294" s="30">
        <v>0</v>
      </c>
      <c r="M294" s="2">
        <v>500</v>
      </c>
    </row>
    <row r="295" spans="6:13" ht="12.75" hidden="1">
      <c r="F295" s="94"/>
      <c r="H295" s="7">
        <v>0</v>
      </c>
      <c r="I295" s="30">
        <v>0</v>
      </c>
      <c r="M295" s="2">
        <v>500</v>
      </c>
    </row>
    <row r="296" spans="6:13" ht="12.75" hidden="1">
      <c r="F296" s="94"/>
      <c r="H296" s="7">
        <v>0</v>
      </c>
      <c r="I296" s="30">
        <v>0</v>
      </c>
      <c r="M296" s="2">
        <v>500</v>
      </c>
    </row>
    <row r="297" spans="6:13" ht="12.75" hidden="1">
      <c r="F297" s="94"/>
      <c r="H297" s="7">
        <v>0</v>
      </c>
      <c r="I297" s="30">
        <v>0</v>
      </c>
      <c r="M297" s="2">
        <v>500</v>
      </c>
    </row>
    <row r="298" spans="6:13" ht="12.75" hidden="1">
      <c r="F298" s="94"/>
      <c r="H298" s="7">
        <v>0</v>
      </c>
      <c r="I298" s="30">
        <v>0</v>
      </c>
      <c r="M298" s="2">
        <v>500</v>
      </c>
    </row>
    <row r="299" spans="6:13" ht="12.75" hidden="1">
      <c r="F299" s="94"/>
      <c r="H299" s="7">
        <v>0</v>
      </c>
      <c r="I299" s="30">
        <v>0</v>
      </c>
      <c r="M299" s="2">
        <v>500</v>
      </c>
    </row>
    <row r="300" spans="6:13" ht="12.75" hidden="1">
      <c r="F300" s="94"/>
      <c r="H300" s="7">
        <v>0</v>
      </c>
      <c r="I300" s="30">
        <v>0</v>
      </c>
      <c r="M300" s="2">
        <v>500</v>
      </c>
    </row>
    <row r="301" spans="6:13" ht="12.75" hidden="1">
      <c r="F301" s="94"/>
      <c r="H301" s="7">
        <v>0</v>
      </c>
      <c r="I301" s="30">
        <v>0</v>
      </c>
      <c r="M301" s="2">
        <v>500</v>
      </c>
    </row>
    <row r="302" spans="6:13" ht="12.75" hidden="1">
      <c r="F302" s="94"/>
      <c r="H302" s="7">
        <v>0</v>
      </c>
      <c r="I302" s="30">
        <v>0</v>
      </c>
      <c r="M302" s="2">
        <v>500</v>
      </c>
    </row>
    <row r="303" spans="6:13" ht="12.75" hidden="1">
      <c r="F303" s="94"/>
      <c r="H303" s="7">
        <v>0</v>
      </c>
      <c r="I303" s="30">
        <v>0</v>
      </c>
      <c r="M303" s="2">
        <v>500</v>
      </c>
    </row>
    <row r="304" spans="6:13" ht="12.75" hidden="1">
      <c r="F304" s="94"/>
      <c r="H304" s="7">
        <v>0</v>
      </c>
      <c r="I304" s="30">
        <v>0</v>
      </c>
      <c r="M304" s="2">
        <v>500</v>
      </c>
    </row>
    <row r="305" spans="6:13" ht="12.75" hidden="1">
      <c r="F305" s="94"/>
      <c r="H305" s="7">
        <v>0</v>
      </c>
      <c r="I305" s="30">
        <v>0</v>
      </c>
      <c r="M305" s="2">
        <v>500</v>
      </c>
    </row>
    <row r="306" spans="6:13" ht="12.75" hidden="1">
      <c r="F306" s="94"/>
      <c r="H306" s="7">
        <v>0</v>
      </c>
      <c r="I306" s="30">
        <v>0</v>
      </c>
      <c r="M306" s="2">
        <v>500</v>
      </c>
    </row>
    <row r="307" spans="6:13" ht="12.75" hidden="1">
      <c r="F307" s="94"/>
      <c r="H307" s="7">
        <v>0</v>
      </c>
      <c r="I307" s="30">
        <v>0</v>
      </c>
      <c r="M307" s="2">
        <v>500</v>
      </c>
    </row>
    <row r="308" spans="6:13" ht="12.75" hidden="1">
      <c r="F308" s="94"/>
      <c r="H308" s="7">
        <v>0</v>
      </c>
      <c r="I308" s="30">
        <v>0</v>
      </c>
      <c r="M308" s="2">
        <v>500</v>
      </c>
    </row>
    <row r="309" spans="6:13" ht="12.75" hidden="1">
      <c r="F309" s="94"/>
      <c r="H309" s="7">
        <v>0</v>
      </c>
      <c r="I309" s="30">
        <v>0</v>
      </c>
      <c r="M309" s="2">
        <v>500</v>
      </c>
    </row>
    <row r="310" spans="6:13" ht="12.75" hidden="1">
      <c r="F310" s="94"/>
      <c r="H310" s="7">
        <v>0</v>
      </c>
      <c r="I310" s="30">
        <v>0</v>
      </c>
      <c r="M310" s="2">
        <v>500</v>
      </c>
    </row>
    <row r="311" spans="6:13" ht="12.75" hidden="1">
      <c r="F311" s="94"/>
      <c r="H311" s="7">
        <v>0</v>
      </c>
      <c r="I311" s="30">
        <v>0</v>
      </c>
      <c r="M311" s="2">
        <v>500</v>
      </c>
    </row>
    <row r="312" spans="6:13" ht="12.75" hidden="1">
      <c r="F312" s="94"/>
      <c r="H312" s="7">
        <v>0</v>
      </c>
      <c r="I312" s="30">
        <v>0</v>
      </c>
      <c r="M312" s="2">
        <v>500</v>
      </c>
    </row>
    <row r="313" spans="6:13" ht="12.75" hidden="1">
      <c r="F313" s="94"/>
      <c r="H313" s="7">
        <v>0</v>
      </c>
      <c r="I313" s="30">
        <v>0</v>
      </c>
      <c r="M313" s="2">
        <v>500</v>
      </c>
    </row>
    <row r="314" spans="6:13" ht="12.75" hidden="1">
      <c r="F314" s="94"/>
      <c r="H314" s="7">
        <v>0</v>
      </c>
      <c r="I314" s="30">
        <v>0</v>
      </c>
      <c r="M314" s="2">
        <v>500</v>
      </c>
    </row>
    <row r="315" spans="6:13" ht="12.75" hidden="1">
      <c r="F315" s="94"/>
      <c r="H315" s="7">
        <v>0</v>
      </c>
      <c r="I315" s="30">
        <v>0</v>
      </c>
      <c r="M315" s="2">
        <v>500</v>
      </c>
    </row>
    <row r="316" spans="6:13" ht="12.75" hidden="1">
      <c r="F316" s="94"/>
      <c r="H316" s="7">
        <v>0</v>
      </c>
      <c r="I316" s="30">
        <v>0</v>
      </c>
      <c r="M316" s="2">
        <v>500</v>
      </c>
    </row>
    <row r="317" spans="6:13" ht="12.75" hidden="1">
      <c r="F317" s="94"/>
      <c r="H317" s="7">
        <v>0</v>
      </c>
      <c r="I317" s="30">
        <v>0</v>
      </c>
      <c r="M317" s="2">
        <v>500</v>
      </c>
    </row>
    <row r="318" spans="6:13" ht="12.75" hidden="1">
      <c r="F318" s="94"/>
      <c r="H318" s="7">
        <v>0</v>
      </c>
      <c r="I318" s="30">
        <v>0</v>
      </c>
      <c r="M318" s="2">
        <v>500</v>
      </c>
    </row>
    <row r="319" spans="6:13" ht="12.75" hidden="1">
      <c r="F319" s="94"/>
      <c r="H319" s="7">
        <v>0</v>
      </c>
      <c r="I319" s="30">
        <v>0</v>
      </c>
      <c r="M319" s="2">
        <v>500</v>
      </c>
    </row>
    <row r="320" spans="6:13" ht="12.75" hidden="1">
      <c r="F320" s="94"/>
      <c r="H320" s="7">
        <v>0</v>
      </c>
      <c r="I320" s="30">
        <v>0</v>
      </c>
      <c r="M320" s="2">
        <v>500</v>
      </c>
    </row>
    <row r="321" spans="6:13" ht="12.75" hidden="1">
      <c r="F321" s="94"/>
      <c r="H321" s="7">
        <v>0</v>
      </c>
      <c r="I321" s="30">
        <v>0</v>
      </c>
      <c r="M321" s="2">
        <v>500</v>
      </c>
    </row>
    <row r="322" spans="6:13" ht="12.75" hidden="1">
      <c r="F322" s="94"/>
      <c r="H322" s="7">
        <v>0</v>
      </c>
      <c r="I322" s="30">
        <v>0</v>
      </c>
      <c r="M322" s="2">
        <v>500</v>
      </c>
    </row>
    <row r="323" spans="6:13" ht="12.75" hidden="1">
      <c r="F323" s="94"/>
      <c r="H323" s="7">
        <v>0</v>
      </c>
      <c r="I323" s="30">
        <v>0</v>
      </c>
      <c r="M323" s="2">
        <v>500</v>
      </c>
    </row>
    <row r="324" spans="6:13" ht="12.75" hidden="1">
      <c r="F324" s="94"/>
      <c r="H324" s="7">
        <v>0</v>
      </c>
      <c r="I324" s="30">
        <v>0</v>
      </c>
      <c r="M324" s="2">
        <v>500</v>
      </c>
    </row>
    <row r="325" spans="6:13" ht="12.75" hidden="1">
      <c r="F325" s="94"/>
      <c r="H325" s="7">
        <v>0</v>
      </c>
      <c r="I325" s="30">
        <v>0</v>
      </c>
      <c r="M325" s="2">
        <v>500</v>
      </c>
    </row>
    <row r="326" spans="6:13" ht="12.75" hidden="1">
      <c r="F326" s="94"/>
      <c r="H326" s="7">
        <v>0</v>
      </c>
      <c r="I326" s="30">
        <v>0</v>
      </c>
      <c r="M326" s="2">
        <v>500</v>
      </c>
    </row>
    <row r="327" spans="6:13" ht="12.75" hidden="1">
      <c r="F327" s="94"/>
      <c r="H327" s="7">
        <v>0</v>
      </c>
      <c r="I327" s="30">
        <v>0</v>
      </c>
      <c r="M327" s="2">
        <v>500</v>
      </c>
    </row>
    <row r="328" spans="6:13" ht="12.75" hidden="1">
      <c r="F328" s="94"/>
      <c r="H328" s="7">
        <v>0</v>
      </c>
      <c r="I328" s="30">
        <v>0</v>
      </c>
      <c r="M328" s="2">
        <v>500</v>
      </c>
    </row>
    <row r="329" spans="6:13" ht="12.75" hidden="1">
      <c r="F329" s="94"/>
      <c r="H329" s="7">
        <v>0</v>
      </c>
      <c r="I329" s="30">
        <v>0</v>
      </c>
      <c r="M329" s="2">
        <v>500</v>
      </c>
    </row>
    <row r="330" spans="6:13" ht="12.75" hidden="1">
      <c r="F330" s="94"/>
      <c r="H330" s="7">
        <v>0</v>
      </c>
      <c r="I330" s="30">
        <v>0</v>
      </c>
      <c r="M330" s="2">
        <v>500</v>
      </c>
    </row>
    <row r="331" spans="6:13" ht="12.75" hidden="1">
      <c r="F331" s="94"/>
      <c r="H331" s="7">
        <v>0</v>
      </c>
      <c r="I331" s="30">
        <v>0</v>
      </c>
      <c r="M331" s="2">
        <v>500</v>
      </c>
    </row>
    <row r="332" spans="6:13" ht="12.75" hidden="1">
      <c r="F332" s="94"/>
      <c r="H332" s="7">
        <v>0</v>
      </c>
      <c r="I332" s="30">
        <v>0</v>
      </c>
      <c r="M332" s="2">
        <v>500</v>
      </c>
    </row>
    <row r="333" spans="6:13" ht="12.75" hidden="1">
      <c r="F333" s="94"/>
      <c r="H333" s="7">
        <v>0</v>
      </c>
      <c r="I333" s="30">
        <v>0</v>
      </c>
      <c r="M333" s="2">
        <v>500</v>
      </c>
    </row>
    <row r="334" spans="6:13" ht="12.75" hidden="1">
      <c r="F334" s="94"/>
      <c r="H334" s="7">
        <v>0</v>
      </c>
      <c r="I334" s="30">
        <v>0</v>
      </c>
      <c r="M334" s="2">
        <v>500</v>
      </c>
    </row>
    <row r="335" spans="6:13" ht="12.75" hidden="1">
      <c r="F335" s="94"/>
      <c r="H335" s="7">
        <v>0</v>
      </c>
      <c r="I335" s="30">
        <v>0</v>
      </c>
      <c r="M335" s="2">
        <v>500</v>
      </c>
    </row>
    <row r="336" spans="6:13" ht="12.75" hidden="1">
      <c r="F336" s="94"/>
      <c r="H336" s="7">
        <v>0</v>
      </c>
      <c r="I336" s="30">
        <v>0</v>
      </c>
      <c r="M336" s="2">
        <v>500</v>
      </c>
    </row>
    <row r="337" spans="6:13" ht="12.75" hidden="1">
      <c r="F337" s="94"/>
      <c r="H337" s="7">
        <v>0</v>
      </c>
      <c r="I337" s="30">
        <v>0</v>
      </c>
      <c r="M337" s="2">
        <v>500</v>
      </c>
    </row>
    <row r="338" spans="6:13" ht="12.75" hidden="1">
      <c r="F338" s="94"/>
      <c r="H338" s="7">
        <v>0</v>
      </c>
      <c r="I338" s="30">
        <v>0</v>
      </c>
      <c r="M338" s="2">
        <v>500</v>
      </c>
    </row>
    <row r="339" spans="6:13" ht="12.75" hidden="1">
      <c r="F339" s="94"/>
      <c r="H339" s="7">
        <v>0</v>
      </c>
      <c r="I339" s="30">
        <v>0</v>
      </c>
      <c r="M339" s="2">
        <v>500</v>
      </c>
    </row>
    <row r="340" spans="6:13" ht="12.75" hidden="1">
      <c r="F340" s="94"/>
      <c r="H340" s="7">
        <v>0</v>
      </c>
      <c r="I340" s="30">
        <v>0</v>
      </c>
      <c r="M340" s="2">
        <v>500</v>
      </c>
    </row>
    <row r="341" spans="6:13" ht="12.75" hidden="1">
      <c r="F341" s="94"/>
      <c r="H341" s="7">
        <v>0</v>
      </c>
      <c r="I341" s="30">
        <v>0</v>
      </c>
      <c r="M341" s="2">
        <v>500</v>
      </c>
    </row>
    <row r="342" spans="6:13" ht="12.75" hidden="1">
      <c r="F342" s="94"/>
      <c r="H342" s="7">
        <v>0</v>
      </c>
      <c r="I342" s="30">
        <v>0</v>
      </c>
      <c r="M342" s="2">
        <v>500</v>
      </c>
    </row>
    <row r="343" spans="6:13" ht="12.75" hidden="1">
      <c r="F343" s="94"/>
      <c r="H343" s="7">
        <v>0</v>
      </c>
      <c r="I343" s="30">
        <v>0</v>
      </c>
      <c r="M343" s="2">
        <v>500</v>
      </c>
    </row>
    <row r="344" spans="6:13" ht="12.75" hidden="1">
      <c r="F344" s="94"/>
      <c r="I344" s="30"/>
      <c r="M344" s="2">
        <v>500</v>
      </c>
    </row>
    <row r="345" spans="6:13" ht="12.75" hidden="1">
      <c r="F345" s="94"/>
      <c r="I345" s="30"/>
      <c r="M345" s="2">
        <v>500</v>
      </c>
    </row>
    <row r="346" spans="6:13" ht="12.75" hidden="1">
      <c r="F346" s="94"/>
      <c r="I346" s="30"/>
      <c r="M346" s="2">
        <v>500</v>
      </c>
    </row>
    <row r="347" spans="6:13" ht="12.75" hidden="1">
      <c r="F347" s="94"/>
      <c r="I347" s="30"/>
      <c r="M347" s="2">
        <v>500</v>
      </c>
    </row>
    <row r="348" spans="6:13" ht="12.75" hidden="1">
      <c r="F348" s="94"/>
      <c r="I348" s="30"/>
      <c r="M348" s="2">
        <v>500</v>
      </c>
    </row>
    <row r="349" spans="6:13" ht="12.75" hidden="1">
      <c r="F349" s="94"/>
      <c r="I349" s="30"/>
      <c r="M349" s="2">
        <v>500</v>
      </c>
    </row>
    <row r="350" spans="6:13" ht="12.75" hidden="1">
      <c r="F350" s="94"/>
      <c r="I350" s="30"/>
      <c r="M350" s="49">
        <v>500</v>
      </c>
    </row>
    <row r="351" spans="6:13" ht="12.75" hidden="1">
      <c r="F351" s="94"/>
      <c r="I351" s="30"/>
      <c r="M351" s="2">
        <v>500</v>
      </c>
    </row>
    <row r="352" spans="6:13" ht="12.75" hidden="1">
      <c r="F352" s="94"/>
      <c r="I352" s="30"/>
      <c r="M352" s="2">
        <v>500</v>
      </c>
    </row>
    <row r="353" spans="6:13" ht="12.75" hidden="1">
      <c r="F353" s="94"/>
      <c r="I353" s="30"/>
      <c r="M353" s="2">
        <v>500</v>
      </c>
    </row>
    <row r="354" spans="6:13" ht="12.75" hidden="1">
      <c r="F354" s="94"/>
      <c r="I354" s="30"/>
      <c r="M354" s="2">
        <v>500</v>
      </c>
    </row>
    <row r="355" spans="6:13" ht="12.75" hidden="1">
      <c r="F355" s="94"/>
      <c r="I355" s="30"/>
      <c r="M355" s="2">
        <v>500</v>
      </c>
    </row>
    <row r="356" spans="6:13" ht="12.75" hidden="1">
      <c r="F356" s="94"/>
      <c r="I356" s="30"/>
      <c r="M356" s="2">
        <v>500</v>
      </c>
    </row>
    <row r="357" spans="6:13" ht="12.75" hidden="1">
      <c r="F357" s="94"/>
      <c r="H357" s="7">
        <v>0</v>
      </c>
      <c r="I357" s="30">
        <v>0</v>
      </c>
      <c r="M357" s="2">
        <v>500</v>
      </c>
    </row>
    <row r="358" spans="6:13" ht="12.75" hidden="1">
      <c r="F358" s="94"/>
      <c r="H358" s="7">
        <v>0</v>
      </c>
      <c r="I358" s="30">
        <v>0</v>
      </c>
      <c r="M358" s="2">
        <v>500</v>
      </c>
    </row>
    <row r="359" spans="6:13" ht="12.75" hidden="1">
      <c r="F359" s="94"/>
      <c r="H359" s="7">
        <v>0</v>
      </c>
      <c r="I359" s="30">
        <v>0</v>
      </c>
      <c r="M359" s="2">
        <v>500</v>
      </c>
    </row>
    <row r="360" spans="6:8" ht="12.75" hidden="1">
      <c r="F360" s="94"/>
      <c r="H360" s="7">
        <v>0</v>
      </c>
    </row>
    <row r="361" spans="6:8" ht="12.75" hidden="1">
      <c r="F361" s="94"/>
      <c r="H361" s="7">
        <v>0</v>
      </c>
    </row>
    <row r="362" spans="6:8" ht="12.75" hidden="1">
      <c r="F362" s="94"/>
      <c r="H362" s="7">
        <v>0</v>
      </c>
    </row>
    <row r="363" spans="6:8" ht="12.75" hidden="1">
      <c r="F363" s="94"/>
      <c r="H363" s="7">
        <v>0</v>
      </c>
    </row>
    <row r="364" spans="6:8" ht="12.75" hidden="1">
      <c r="F364" s="94"/>
      <c r="H364" s="7">
        <v>0</v>
      </c>
    </row>
    <row r="365" spans="6:8" ht="12.75" hidden="1">
      <c r="F365" s="94"/>
      <c r="H365" s="7">
        <v>0</v>
      </c>
    </row>
    <row r="366" spans="6:8" ht="12.75" hidden="1">
      <c r="F366" s="94"/>
      <c r="H366" s="7">
        <v>0</v>
      </c>
    </row>
    <row r="367" spans="6:8" ht="12.75" hidden="1">
      <c r="F367" s="94"/>
      <c r="H367" s="7">
        <v>0</v>
      </c>
    </row>
    <row r="368" spans="6:8" ht="12.75" hidden="1">
      <c r="F368" s="94"/>
      <c r="H368" s="7">
        <v>0</v>
      </c>
    </row>
    <row r="369" spans="6:8" ht="12.75" hidden="1">
      <c r="F369" s="94"/>
      <c r="H369" s="7">
        <v>0</v>
      </c>
    </row>
    <row r="370" spans="6:8" ht="12.75" hidden="1">
      <c r="F370" s="94"/>
      <c r="H370" s="7">
        <v>0</v>
      </c>
    </row>
    <row r="371" spans="6:8" ht="12.75" hidden="1">
      <c r="F371" s="94"/>
      <c r="H371" s="7">
        <v>0</v>
      </c>
    </row>
    <row r="372" spans="6:8" ht="12.75" hidden="1">
      <c r="F372" s="94"/>
      <c r="H372" s="7">
        <v>0</v>
      </c>
    </row>
    <row r="373" spans="6:8" ht="12.75" hidden="1">
      <c r="F373" s="94"/>
      <c r="H373" s="7">
        <v>0</v>
      </c>
    </row>
    <row r="374" spans="6:8" ht="12.75" hidden="1">
      <c r="F374" s="94"/>
      <c r="H374" s="7">
        <v>0</v>
      </c>
    </row>
    <row r="375" spans="6:8" ht="12.75" hidden="1">
      <c r="F375" s="94"/>
      <c r="H375" s="7">
        <v>0</v>
      </c>
    </row>
    <row r="376" spans="6:8" ht="12.75" hidden="1">
      <c r="F376" s="94"/>
      <c r="H376" s="7">
        <v>0</v>
      </c>
    </row>
    <row r="377" spans="6:8" ht="12.75" hidden="1">
      <c r="F377" s="94"/>
      <c r="H377" s="7">
        <v>0</v>
      </c>
    </row>
    <row r="378" spans="6:8" ht="12.75" hidden="1">
      <c r="F378" s="94"/>
      <c r="H378" s="7">
        <v>0</v>
      </c>
    </row>
    <row r="379" spans="6:8" ht="12.75" hidden="1">
      <c r="F379" s="94"/>
      <c r="H379" s="7">
        <v>0</v>
      </c>
    </row>
    <row r="380" spans="6:8" ht="12.75" hidden="1">
      <c r="F380" s="94"/>
      <c r="H380" s="7">
        <v>0</v>
      </c>
    </row>
    <row r="381" spans="6:8" ht="12.75" hidden="1">
      <c r="F381" s="94"/>
      <c r="H381" s="7">
        <v>0</v>
      </c>
    </row>
    <row r="382" spans="6:8" ht="12.75" hidden="1">
      <c r="F382" s="94"/>
      <c r="H382" s="7">
        <v>0</v>
      </c>
    </row>
    <row r="383" spans="6:8" ht="12.75" hidden="1">
      <c r="F383" s="94"/>
      <c r="H383" s="7">
        <v>0</v>
      </c>
    </row>
    <row r="384" spans="6:8" ht="12.75" hidden="1">
      <c r="F384" s="94"/>
      <c r="H384" s="7">
        <v>0</v>
      </c>
    </row>
    <row r="385" spans="6:8" ht="12.75" hidden="1">
      <c r="F385" s="94"/>
      <c r="H385" s="7">
        <v>0</v>
      </c>
    </row>
    <row r="386" spans="6:8" ht="12.75" hidden="1">
      <c r="F386" s="94"/>
      <c r="H386" s="7">
        <v>0</v>
      </c>
    </row>
    <row r="387" spans="6:8" ht="12.75" hidden="1">
      <c r="F387" s="94"/>
      <c r="H387" s="7">
        <v>0</v>
      </c>
    </row>
    <row r="388" spans="6:8" ht="12.75" hidden="1">
      <c r="F388" s="94"/>
      <c r="H388" s="7">
        <v>0</v>
      </c>
    </row>
    <row r="389" spans="6:8" ht="12.75" hidden="1">
      <c r="F389" s="94"/>
      <c r="H389" s="7">
        <v>0</v>
      </c>
    </row>
    <row r="390" spans="6:8" ht="12.75" hidden="1">
      <c r="F390" s="94"/>
      <c r="H390" s="7">
        <v>0</v>
      </c>
    </row>
    <row r="391" spans="6:8" ht="12.75" hidden="1">
      <c r="F391" s="94"/>
      <c r="H391" s="7">
        <v>0</v>
      </c>
    </row>
    <row r="392" spans="6:8" ht="12.75" hidden="1">
      <c r="F392" s="94"/>
      <c r="H392" s="7">
        <v>0</v>
      </c>
    </row>
    <row r="393" spans="6:8" ht="12.75" hidden="1">
      <c r="F393" s="94"/>
      <c r="H393" s="7">
        <v>0</v>
      </c>
    </row>
    <row r="394" spans="6:8" ht="12.75" hidden="1">
      <c r="F394" s="94"/>
      <c r="H394" s="7">
        <v>0</v>
      </c>
    </row>
    <row r="395" spans="6:8" ht="12.75" hidden="1">
      <c r="F395" s="94"/>
      <c r="H395" s="7">
        <v>0</v>
      </c>
    </row>
    <row r="396" spans="6:8" ht="12.75" hidden="1">
      <c r="F396" s="94"/>
      <c r="H396" s="7">
        <v>0</v>
      </c>
    </row>
    <row r="397" spans="6:8" ht="12.75" hidden="1">
      <c r="F397" s="94"/>
      <c r="H397" s="7">
        <v>0</v>
      </c>
    </row>
    <row r="398" spans="6:8" ht="12.75" hidden="1">
      <c r="F398" s="94"/>
      <c r="H398" s="7">
        <v>0</v>
      </c>
    </row>
    <row r="399" spans="6:8" ht="12.75" hidden="1">
      <c r="F399" s="94"/>
      <c r="H399" s="7">
        <v>0</v>
      </c>
    </row>
    <row r="400" spans="6:8" ht="12.75" hidden="1">
      <c r="F400" s="94"/>
      <c r="H400" s="7">
        <v>0</v>
      </c>
    </row>
    <row r="401" spans="6:8" ht="12.75" hidden="1">
      <c r="F401" s="94"/>
      <c r="H401" s="7">
        <v>0</v>
      </c>
    </row>
    <row r="402" spans="6:8" ht="12.75" hidden="1">
      <c r="F402" s="94"/>
      <c r="H402" s="7">
        <v>0</v>
      </c>
    </row>
    <row r="403" spans="6:8" ht="12.75" hidden="1">
      <c r="F403" s="94"/>
      <c r="H403" s="7">
        <v>0</v>
      </c>
    </row>
    <row r="404" spans="6:8" ht="12.75" hidden="1">
      <c r="F404" s="94"/>
      <c r="H404" s="7">
        <v>0</v>
      </c>
    </row>
    <row r="405" spans="6:8" ht="12.75" hidden="1">
      <c r="F405" s="94"/>
      <c r="H405" s="7">
        <v>0</v>
      </c>
    </row>
    <row r="406" spans="6:8" ht="12.75" hidden="1">
      <c r="F406" s="94"/>
      <c r="H406" s="7">
        <v>0</v>
      </c>
    </row>
    <row r="407" spans="6:8" ht="12.75" hidden="1">
      <c r="F407" s="94"/>
      <c r="H407" s="7">
        <v>0</v>
      </c>
    </row>
    <row r="408" spans="6:8" ht="12.75" hidden="1">
      <c r="F408" s="94"/>
      <c r="H408" s="7">
        <v>0</v>
      </c>
    </row>
    <row r="409" spans="6:8" ht="12.75" hidden="1">
      <c r="F409" s="94"/>
      <c r="H409" s="7">
        <v>0</v>
      </c>
    </row>
    <row r="410" spans="6:8" ht="12.75" hidden="1">
      <c r="F410" s="94"/>
      <c r="H410" s="7">
        <v>0</v>
      </c>
    </row>
    <row r="411" spans="6:8" ht="12.75" hidden="1">
      <c r="F411" s="94"/>
      <c r="H411" s="7">
        <v>0</v>
      </c>
    </row>
    <row r="412" spans="6:8" ht="12.75" hidden="1">
      <c r="F412" s="94"/>
      <c r="H412" s="7">
        <v>0</v>
      </c>
    </row>
    <row r="413" spans="6:8" ht="12.75" hidden="1">
      <c r="F413" s="94"/>
      <c r="H413" s="7">
        <v>0</v>
      </c>
    </row>
    <row r="414" spans="6:8" ht="12.75" hidden="1">
      <c r="F414" s="94"/>
      <c r="H414" s="7">
        <v>0</v>
      </c>
    </row>
    <row r="415" spans="6:8" ht="12.75" hidden="1">
      <c r="F415" s="94"/>
      <c r="H415" s="7">
        <v>0</v>
      </c>
    </row>
    <row r="416" spans="6:8" ht="12.75" hidden="1">
      <c r="F416" s="94"/>
      <c r="H416" s="7">
        <v>0</v>
      </c>
    </row>
    <row r="417" spans="6:8" ht="12.75" hidden="1">
      <c r="F417" s="94"/>
      <c r="H417" s="7">
        <v>0</v>
      </c>
    </row>
    <row r="418" spans="6:8" ht="12.75" hidden="1">
      <c r="F418" s="94"/>
      <c r="H418" s="7">
        <v>0</v>
      </c>
    </row>
    <row r="419" spans="6:8" ht="12.75" hidden="1">
      <c r="F419" s="94"/>
      <c r="H419" s="7">
        <v>0</v>
      </c>
    </row>
    <row r="420" spans="6:8" ht="12.75" hidden="1">
      <c r="F420" s="94"/>
      <c r="H420" s="7">
        <v>0</v>
      </c>
    </row>
    <row r="421" spans="6:8" ht="12.75" hidden="1">
      <c r="F421" s="94"/>
      <c r="H421" s="7">
        <v>0</v>
      </c>
    </row>
    <row r="422" spans="6:8" ht="12.75" hidden="1">
      <c r="F422" s="94"/>
      <c r="H422" s="7">
        <v>0</v>
      </c>
    </row>
    <row r="423" spans="6:8" ht="12.75" hidden="1">
      <c r="F423" s="94"/>
      <c r="H423" s="7">
        <v>0</v>
      </c>
    </row>
    <row r="424" spans="6:8" ht="12.75" hidden="1">
      <c r="F424" s="94"/>
      <c r="H424" s="7">
        <v>0</v>
      </c>
    </row>
    <row r="425" spans="6:8" ht="12.75" hidden="1">
      <c r="F425" s="94"/>
      <c r="H425" s="7">
        <v>0</v>
      </c>
    </row>
    <row r="426" spans="6:8" ht="12.75" hidden="1">
      <c r="F426" s="94"/>
      <c r="H426" s="7">
        <v>0</v>
      </c>
    </row>
    <row r="427" spans="6:8" ht="12.75" hidden="1">
      <c r="F427" s="94"/>
      <c r="H427" s="7">
        <v>0</v>
      </c>
    </row>
    <row r="428" spans="6:8" ht="12.75" hidden="1">
      <c r="F428" s="94"/>
      <c r="H428" s="7">
        <v>0</v>
      </c>
    </row>
    <row r="429" spans="6:8" ht="12.75" hidden="1">
      <c r="F429" s="94"/>
      <c r="H429" s="7">
        <v>0</v>
      </c>
    </row>
    <row r="430" spans="6:8" ht="12.75" hidden="1">
      <c r="F430" s="94"/>
      <c r="H430" s="7">
        <v>0</v>
      </c>
    </row>
    <row r="431" spans="6:8" ht="12.75" hidden="1">
      <c r="F431" s="94"/>
      <c r="H431" s="7">
        <v>0</v>
      </c>
    </row>
    <row r="432" spans="6:8" ht="12.75" hidden="1">
      <c r="F432" s="94"/>
      <c r="H432" s="7">
        <v>0</v>
      </c>
    </row>
    <row r="433" spans="6:8" ht="12.75" hidden="1">
      <c r="F433" s="94"/>
      <c r="H433" s="7">
        <v>0</v>
      </c>
    </row>
    <row r="434" spans="6:8" ht="12.75" hidden="1">
      <c r="F434" s="94"/>
      <c r="H434" s="7">
        <v>0</v>
      </c>
    </row>
    <row r="435" spans="6:8" ht="12.75" hidden="1">
      <c r="F435" s="94"/>
      <c r="H435" s="7">
        <v>0</v>
      </c>
    </row>
    <row r="436" spans="6:8" ht="12.75" hidden="1">
      <c r="F436" s="94"/>
      <c r="H436" s="7">
        <v>0</v>
      </c>
    </row>
    <row r="437" spans="6:8" ht="12.75" hidden="1">
      <c r="F437" s="94"/>
      <c r="H437" s="7">
        <v>0</v>
      </c>
    </row>
    <row r="438" spans="6:8" ht="12.75" hidden="1">
      <c r="F438" s="94"/>
      <c r="H438" s="7">
        <v>0</v>
      </c>
    </row>
    <row r="439" spans="6:8" ht="12.75" hidden="1">
      <c r="F439" s="94"/>
      <c r="H439" s="7">
        <v>0</v>
      </c>
    </row>
    <row r="440" spans="6:8" ht="12.75" hidden="1">
      <c r="F440" s="94"/>
      <c r="H440" s="7">
        <v>0</v>
      </c>
    </row>
    <row r="441" spans="6:8" ht="12.75" hidden="1">
      <c r="F441" s="94"/>
      <c r="H441" s="7">
        <v>0</v>
      </c>
    </row>
    <row r="442" spans="6:8" ht="12.75" hidden="1">
      <c r="F442" s="94"/>
      <c r="H442" s="7">
        <v>0</v>
      </c>
    </row>
    <row r="443" spans="6:8" ht="12.75" hidden="1">
      <c r="F443" s="94"/>
      <c r="H443" s="7">
        <v>0</v>
      </c>
    </row>
    <row r="444" spans="6:8" ht="12.75" hidden="1">
      <c r="F444" s="94"/>
      <c r="H444" s="7">
        <v>0</v>
      </c>
    </row>
    <row r="445" spans="6:8" ht="12.75" hidden="1">
      <c r="F445" s="94"/>
      <c r="H445" s="7">
        <v>0</v>
      </c>
    </row>
    <row r="446" spans="6:8" ht="12.75" hidden="1">
      <c r="F446" s="94"/>
      <c r="H446" s="7">
        <v>0</v>
      </c>
    </row>
    <row r="447" spans="6:8" ht="12.75" hidden="1">
      <c r="F447" s="94"/>
      <c r="H447" s="7">
        <v>0</v>
      </c>
    </row>
    <row r="448" spans="6:8" ht="12.75" hidden="1">
      <c r="F448" s="94"/>
      <c r="H448" s="7">
        <v>0</v>
      </c>
    </row>
    <row r="449" spans="6:8" ht="12.75" hidden="1">
      <c r="F449" s="94"/>
      <c r="H449" s="7">
        <v>0</v>
      </c>
    </row>
    <row r="450" spans="6:8" ht="12.75" hidden="1">
      <c r="F450" s="94"/>
      <c r="H450" s="7">
        <v>0</v>
      </c>
    </row>
    <row r="451" spans="6:8" ht="12.75" hidden="1">
      <c r="F451" s="94"/>
      <c r="H451" s="7">
        <v>0</v>
      </c>
    </row>
    <row r="452" spans="6:8" ht="12.75" hidden="1">
      <c r="F452" s="94"/>
      <c r="H452" s="7">
        <v>0</v>
      </c>
    </row>
    <row r="453" spans="6:8" ht="12.75" hidden="1">
      <c r="F453" s="94"/>
      <c r="H453" s="7">
        <v>0</v>
      </c>
    </row>
    <row r="454" spans="6:8" ht="12.75" hidden="1">
      <c r="F454" s="94"/>
      <c r="H454" s="7">
        <v>0</v>
      </c>
    </row>
    <row r="455" spans="6:8" ht="12.75" hidden="1">
      <c r="F455" s="94"/>
      <c r="H455" s="7">
        <v>0</v>
      </c>
    </row>
    <row r="456" spans="6:8" ht="12.75" hidden="1">
      <c r="F456" s="94"/>
      <c r="H456" s="7">
        <v>0</v>
      </c>
    </row>
    <row r="457" spans="6:8" ht="12.75" hidden="1">
      <c r="F457" s="94"/>
      <c r="H457" s="7">
        <v>0</v>
      </c>
    </row>
    <row r="458" spans="6:8" ht="12.75" hidden="1">
      <c r="F458" s="94"/>
      <c r="H458" s="7">
        <v>0</v>
      </c>
    </row>
    <row r="459" spans="6:8" ht="12.75" hidden="1">
      <c r="F459" s="94"/>
      <c r="H459" s="7">
        <v>0</v>
      </c>
    </row>
    <row r="460" spans="6:8" ht="12.75" hidden="1">
      <c r="F460" s="94"/>
      <c r="H460" s="7">
        <v>0</v>
      </c>
    </row>
    <row r="461" spans="6:8" ht="12.75" hidden="1">
      <c r="F461" s="94"/>
      <c r="H461" s="7">
        <v>0</v>
      </c>
    </row>
    <row r="462" spans="6:8" ht="12.75" hidden="1">
      <c r="F462" s="94"/>
      <c r="H462" s="7">
        <v>0</v>
      </c>
    </row>
    <row r="463" spans="6:8" ht="12.75" hidden="1">
      <c r="F463" s="94"/>
      <c r="H463" s="7">
        <v>0</v>
      </c>
    </row>
    <row r="464" spans="6:8" ht="12.75" hidden="1">
      <c r="F464" s="94"/>
      <c r="H464" s="7">
        <v>0</v>
      </c>
    </row>
    <row r="465" spans="6:8" ht="12.75" hidden="1">
      <c r="F465" s="94"/>
      <c r="H465" s="7">
        <v>0</v>
      </c>
    </row>
    <row r="466" spans="6:8" ht="12.75" hidden="1">
      <c r="F466" s="94"/>
      <c r="H466" s="7">
        <v>0</v>
      </c>
    </row>
    <row r="467" spans="6:8" ht="12.75" hidden="1">
      <c r="F467" s="94"/>
      <c r="H467" s="7">
        <v>0</v>
      </c>
    </row>
    <row r="468" spans="6:8" ht="12.75" hidden="1">
      <c r="F468" s="94"/>
      <c r="H468" s="7">
        <v>0</v>
      </c>
    </row>
    <row r="469" spans="6:8" ht="12.75" hidden="1">
      <c r="F469" s="94"/>
      <c r="H469" s="7">
        <v>0</v>
      </c>
    </row>
    <row r="470" spans="6:8" ht="12.75" hidden="1">
      <c r="F470" s="94"/>
      <c r="H470" s="7">
        <v>0</v>
      </c>
    </row>
    <row r="471" spans="6:8" ht="12.75" hidden="1">
      <c r="F471" s="94"/>
      <c r="H471" s="7">
        <v>0</v>
      </c>
    </row>
    <row r="472" spans="6:8" ht="12.75" hidden="1">
      <c r="F472" s="94"/>
      <c r="H472" s="7">
        <v>0</v>
      </c>
    </row>
    <row r="473" spans="6:8" ht="12.75" hidden="1">
      <c r="F473" s="94"/>
      <c r="H473" s="7">
        <v>0</v>
      </c>
    </row>
    <row r="474" spans="6:8" ht="12.75" hidden="1">
      <c r="F474" s="94"/>
      <c r="H474" s="7">
        <v>0</v>
      </c>
    </row>
    <row r="475" spans="6:8" ht="12.75" hidden="1">
      <c r="F475" s="94"/>
      <c r="H475" s="7">
        <v>0</v>
      </c>
    </row>
    <row r="476" spans="6:8" ht="12.75" hidden="1">
      <c r="F476" s="94"/>
      <c r="H476" s="7">
        <v>0</v>
      </c>
    </row>
    <row r="477" spans="6:8" ht="12.75" hidden="1">
      <c r="F477" s="94"/>
      <c r="H477" s="7">
        <v>0</v>
      </c>
    </row>
    <row r="478" spans="6:8" ht="12.75" hidden="1">
      <c r="F478" s="94"/>
      <c r="H478" s="7">
        <v>0</v>
      </c>
    </row>
    <row r="479" spans="6:8" ht="12.75" hidden="1">
      <c r="F479" s="94"/>
      <c r="H479" s="7">
        <v>0</v>
      </c>
    </row>
    <row r="480" spans="6:8" ht="12.75" hidden="1">
      <c r="F480" s="94"/>
      <c r="H480" s="7">
        <v>0</v>
      </c>
    </row>
    <row r="481" spans="6:8" ht="12.75" hidden="1">
      <c r="F481" s="94"/>
      <c r="H481" s="7">
        <v>0</v>
      </c>
    </row>
    <row r="482" spans="6:8" ht="12.75" hidden="1">
      <c r="F482" s="94"/>
      <c r="H482" s="7">
        <v>0</v>
      </c>
    </row>
    <row r="483" spans="6:8" ht="12.75" hidden="1">
      <c r="F483" s="94"/>
      <c r="H483" s="7">
        <v>0</v>
      </c>
    </row>
    <row r="484" spans="6:8" ht="12.75" hidden="1">
      <c r="F484" s="94"/>
      <c r="H484" s="7">
        <v>0</v>
      </c>
    </row>
    <row r="485" spans="6:8" ht="12.75" hidden="1">
      <c r="F485" s="94"/>
      <c r="H485" s="7">
        <v>0</v>
      </c>
    </row>
    <row r="486" spans="6:8" ht="12.75" hidden="1">
      <c r="F486" s="94"/>
      <c r="H486" s="7">
        <v>0</v>
      </c>
    </row>
    <row r="487" spans="6:8" ht="12.75" hidden="1">
      <c r="F487" s="94"/>
      <c r="H487" s="7">
        <v>0</v>
      </c>
    </row>
    <row r="488" spans="6:8" ht="12.75" hidden="1">
      <c r="F488" s="94"/>
      <c r="H488" s="7">
        <v>0</v>
      </c>
    </row>
    <row r="489" spans="6:8" ht="12.75" hidden="1">
      <c r="F489" s="94"/>
      <c r="H489" s="7">
        <v>0</v>
      </c>
    </row>
    <row r="490" spans="6:8" ht="12.75" hidden="1">
      <c r="F490" s="94"/>
      <c r="H490" s="7">
        <v>0</v>
      </c>
    </row>
    <row r="491" spans="6:8" ht="12.75" hidden="1">
      <c r="F491" s="94"/>
      <c r="H491" s="7">
        <v>0</v>
      </c>
    </row>
    <row r="492" spans="6:8" ht="12.75" hidden="1">
      <c r="F492" s="94"/>
      <c r="H492" s="7">
        <v>0</v>
      </c>
    </row>
    <row r="493" spans="6:8" ht="12.75" hidden="1">
      <c r="F493" s="94"/>
      <c r="H493" s="7">
        <v>0</v>
      </c>
    </row>
    <row r="494" spans="6:8" ht="12.75" hidden="1">
      <c r="F494" s="94"/>
      <c r="H494" s="7">
        <v>0</v>
      </c>
    </row>
    <row r="495" spans="6:8" ht="12.75" hidden="1">
      <c r="F495" s="94"/>
      <c r="H495" s="7">
        <v>0</v>
      </c>
    </row>
    <row r="496" spans="6:8" ht="12.75" hidden="1">
      <c r="F496" s="94"/>
      <c r="H496" s="7">
        <v>0</v>
      </c>
    </row>
    <row r="497" spans="6:8" ht="12.75" hidden="1">
      <c r="F497" s="94"/>
      <c r="H497" s="7">
        <v>0</v>
      </c>
    </row>
    <row r="498" spans="6:8" ht="12.75" hidden="1">
      <c r="F498" s="94"/>
      <c r="H498" s="7">
        <v>0</v>
      </c>
    </row>
    <row r="499" spans="6:8" ht="12.75" hidden="1">
      <c r="F499" s="94"/>
      <c r="H499" s="7">
        <v>0</v>
      </c>
    </row>
    <row r="500" spans="6:8" ht="12.75" hidden="1">
      <c r="F500" s="94"/>
      <c r="H500" s="7">
        <v>0</v>
      </c>
    </row>
    <row r="501" spans="6:8" ht="12.75" hidden="1">
      <c r="F501" s="94"/>
      <c r="H501" s="7">
        <v>0</v>
      </c>
    </row>
    <row r="502" spans="6:8" ht="12.75" hidden="1">
      <c r="F502" s="94"/>
      <c r="H502" s="7">
        <v>0</v>
      </c>
    </row>
    <row r="503" spans="6:8" ht="12.75" hidden="1">
      <c r="F503" s="94"/>
      <c r="H503" s="7">
        <v>0</v>
      </c>
    </row>
    <row r="504" spans="6:8" ht="12.75" hidden="1">
      <c r="F504" s="94"/>
      <c r="H504" s="7">
        <v>0</v>
      </c>
    </row>
    <row r="505" spans="6:8" ht="12.75" hidden="1">
      <c r="F505" s="94"/>
      <c r="H505" s="7">
        <v>0</v>
      </c>
    </row>
    <row r="506" spans="6:8" ht="12.75" hidden="1">
      <c r="F506" s="94"/>
      <c r="H506" s="7">
        <v>0</v>
      </c>
    </row>
    <row r="507" spans="6:8" ht="12.75" hidden="1">
      <c r="F507" s="94"/>
      <c r="H507" s="7">
        <v>0</v>
      </c>
    </row>
    <row r="508" spans="6:8" ht="12.75" hidden="1">
      <c r="F508" s="94"/>
      <c r="H508" s="7">
        <v>0</v>
      </c>
    </row>
    <row r="509" spans="6:8" ht="12.75" hidden="1">
      <c r="F509" s="94"/>
      <c r="H509" s="7">
        <v>0</v>
      </c>
    </row>
    <row r="510" spans="6:8" ht="12.75" hidden="1">
      <c r="F510" s="94"/>
      <c r="H510" s="7">
        <v>0</v>
      </c>
    </row>
    <row r="511" spans="6:8" ht="12.75" hidden="1">
      <c r="F511" s="94"/>
      <c r="H511" s="7">
        <v>0</v>
      </c>
    </row>
    <row r="512" spans="6:8" ht="12.75" hidden="1">
      <c r="F512" s="94"/>
      <c r="H512" s="7">
        <v>0</v>
      </c>
    </row>
    <row r="513" spans="6:8" ht="12.75" hidden="1">
      <c r="F513" s="94"/>
      <c r="H513" s="7">
        <v>0</v>
      </c>
    </row>
    <row r="514" spans="6:8" ht="12.75" hidden="1">
      <c r="F514" s="94"/>
      <c r="H514" s="7">
        <v>0</v>
      </c>
    </row>
    <row r="515" spans="6:8" ht="12.75" hidden="1">
      <c r="F515" s="94"/>
      <c r="H515" s="7">
        <v>0</v>
      </c>
    </row>
    <row r="516" spans="6:8" ht="12.75" hidden="1">
      <c r="F516" s="94"/>
      <c r="H516" s="7">
        <v>0</v>
      </c>
    </row>
    <row r="517" spans="6:8" ht="12.75" hidden="1">
      <c r="F517" s="94"/>
      <c r="H517" s="7">
        <v>0</v>
      </c>
    </row>
    <row r="518" spans="6:8" ht="12.75" hidden="1">
      <c r="F518" s="94"/>
      <c r="H518" s="7">
        <v>0</v>
      </c>
    </row>
    <row r="519" spans="6:8" ht="12.75" hidden="1">
      <c r="F519" s="94"/>
      <c r="H519" s="7">
        <v>0</v>
      </c>
    </row>
    <row r="520" spans="6:8" ht="12.75" hidden="1">
      <c r="F520" s="94"/>
      <c r="H520" s="7">
        <v>0</v>
      </c>
    </row>
    <row r="521" spans="6:8" ht="12.75" hidden="1">
      <c r="F521" s="94"/>
      <c r="H521" s="7">
        <v>0</v>
      </c>
    </row>
    <row r="522" spans="6:8" ht="12.75" hidden="1">
      <c r="F522" s="94"/>
      <c r="H522" s="7">
        <v>0</v>
      </c>
    </row>
    <row r="523" spans="6:8" ht="12.75" hidden="1">
      <c r="F523" s="94"/>
      <c r="H523" s="7">
        <v>0</v>
      </c>
    </row>
    <row r="524" spans="6:8" ht="12.75" hidden="1">
      <c r="F524" s="94"/>
      <c r="H524" s="7">
        <v>0</v>
      </c>
    </row>
    <row r="525" spans="6:8" ht="12.75" hidden="1">
      <c r="F525" s="94"/>
      <c r="H525" s="7">
        <v>0</v>
      </c>
    </row>
    <row r="526" spans="6:8" ht="12.75" hidden="1">
      <c r="F526" s="94"/>
      <c r="H526" s="7">
        <v>0</v>
      </c>
    </row>
    <row r="527" spans="6:8" ht="12.75" hidden="1">
      <c r="F527" s="94"/>
      <c r="H527" s="7">
        <v>0</v>
      </c>
    </row>
    <row r="528" spans="6:8" ht="12.75" hidden="1">
      <c r="F528" s="94"/>
      <c r="H528" s="7">
        <v>0</v>
      </c>
    </row>
    <row r="529" spans="6:8" ht="12.75" hidden="1">
      <c r="F529" s="94"/>
      <c r="H529" s="7">
        <v>0</v>
      </c>
    </row>
    <row r="530" spans="6:8" ht="12.75" hidden="1">
      <c r="F530" s="94"/>
      <c r="H530" s="7">
        <v>0</v>
      </c>
    </row>
    <row r="531" spans="6:8" ht="12.75" hidden="1">
      <c r="F531" s="94"/>
      <c r="H531" s="7">
        <v>0</v>
      </c>
    </row>
    <row r="532" spans="6:8" ht="12.75" hidden="1">
      <c r="F532" s="94"/>
      <c r="H532" s="7">
        <v>0</v>
      </c>
    </row>
    <row r="533" spans="6:8" ht="12.75" hidden="1">
      <c r="F533" s="94"/>
      <c r="H533" s="7">
        <v>0</v>
      </c>
    </row>
    <row r="534" spans="6:8" ht="12.75" hidden="1">
      <c r="F534" s="94"/>
      <c r="H534" s="7">
        <v>0</v>
      </c>
    </row>
    <row r="535" spans="6:8" ht="12.75" hidden="1">
      <c r="F535" s="94"/>
      <c r="H535" s="7">
        <v>0</v>
      </c>
    </row>
    <row r="536" spans="6:8" ht="12.75" hidden="1">
      <c r="F536" s="94"/>
      <c r="H536" s="7">
        <v>0</v>
      </c>
    </row>
    <row r="537" spans="6:8" ht="12.75" hidden="1">
      <c r="F537" s="94"/>
      <c r="H537" s="7">
        <v>0</v>
      </c>
    </row>
    <row r="538" spans="6:8" ht="12.75" hidden="1">
      <c r="F538" s="94"/>
      <c r="H538" s="7">
        <v>0</v>
      </c>
    </row>
    <row r="539" spans="6:8" ht="12.75" hidden="1">
      <c r="F539" s="94"/>
      <c r="H539" s="7">
        <v>0</v>
      </c>
    </row>
    <row r="540" spans="6:8" ht="12.75" hidden="1">
      <c r="F540" s="94"/>
      <c r="H540" s="7">
        <v>0</v>
      </c>
    </row>
    <row r="541" spans="6:8" ht="12.75" hidden="1">
      <c r="F541" s="94"/>
      <c r="H541" s="7">
        <v>0</v>
      </c>
    </row>
    <row r="542" spans="6:8" ht="12.75" hidden="1">
      <c r="F542" s="94"/>
      <c r="H542" s="7">
        <v>0</v>
      </c>
    </row>
    <row r="543" spans="6:8" ht="12.75" hidden="1">
      <c r="F543" s="94"/>
      <c r="H543" s="7">
        <v>0</v>
      </c>
    </row>
    <row r="544" spans="6:8" ht="12.75" hidden="1">
      <c r="F544" s="94"/>
      <c r="H544" s="7">
        <v>0</v>
      </c>
    </row>
    <row r="545" spans="6:8" ht="12.75" hidden="1">
      <c r="F545" s="94"/>
      <c r="H545" s="7">
        <v>0</v>
      </c>
    </row>
    <row r="546" spans="6:8" ht="12.75" hidden="1">
      <c r="F546" s="94"/>
      <c r="H546" s="7">
        <v>0</v>
      </c>
    </row>
    <row r="547" spans="6:8" ht="12.75" hidden="1">
      <c r="F547" s="94"/>
      <c r="H547" s="7">
        <v>0</v>
      </c>
    </row>
    <row r="548" spans="6:8" ht="12.75" hidden="1">
      <c r="F548" s="94"/>
      <c r="H548" s="7">
        <v>0</v>
      </c>
    </row>
    <row r="549" spans="6:8" ht="12.75" hidden="1">
      <c r="F549" s="94"/>
      <c r="H549" s="7">
        <v>0</v>
      </c>
    </row>
    <row r="550" spans="6:8" ht="12.75" hidden="1">
      <c r="F550" s="94"/>
      <c r="H550" s="7">
        <v>0</v>
      </c>
    </row>
    <row r="551" spans="6:8" ht="12.75" hidden="1">
      <c r="F551" s="94"/>
      <c r="H551" s="7">
        <v>0</v>
      </c>
    </row>
    <row r="552" spans="6:8" ht="12.75" hidden="1">
      <c r="F552" s="94"/>
      <c r="H552" s="7">
        <v>0</v>
      </c>
    </row>
    <row r="553" spans="6:8" ht="12.75" hidden="1">
      <c r="F553" s="94"/>
      <c r="H553" s="7">
        <v>0</v>
      </c>
    </row>
    <row r="554" spans="6:8" ht="12.75" hidden="1">
      <c r="F554" s="94"/>
      <c r="H554" s="7">
        <v>0</v>
      </c>
    </row>
    <row r="555" spans="6:8" ht="12.75" hidden="1">
      <c r="F555" s="94"/>
      <c r="H555" s="7">
        <v>0</v>
      </c>
    </row>
    <row r="556" spans="6:8" ht="12.75" hidden="1">
      <c r="F556" s="94"/>
      <c r="H556" s="7">
        <v>0</v>
      </c>
    </row>
    <row r="557" spans="6:8" ht="12.75" hidden="1">
      <c r="F557" s="94"/>
      <c r="H557" s="7">
        <v>0</v>
      </c>
    </row>
    <row r="558" spans="6:8" ht="12.75" hidden="1">
      <c r="F558" s="94"/>
      <c r="H558" s="7">
        <v>0</v>
      </c>
    </row>
    <row r="559" spans="6:8" ht="12.75" hidden="1">
      <c r="F559" s="94"/>
      <c r="H559" s="7">
        <v>0</v>
      </c>
    </row>
    <row r="560" spans="6:8" ht="12.75" hidden="1">
      <c r="F560" s="94"/>
      <c r="H560" s="7">
        <v>0</v>
      </c>
    </row>
    <row r="561" spans="6:8" ht="12.75" hidden="1">
      <c r="F561" s="94"/>
      <c r="H561" s="7">
        <v>0</v>
      </c>
    </row>
    <row r="562" spans="6:8" ht="12.75" hidden="1">
      <c r="F562" s="94"/>
      <c r="H562" s="7">
        <v>0</v>
      </c>
    </row>
    <row r="563" spans="6:8" ht="12.75" hidden="1">
      <c r="F563" s="94"/>
      <c r="H563" s="7">
        <v>0</v>
      </c>
    </row>
    <row r="564" spans="6:8" ht="12.75" hidden="1">
      <c r="F564" s="94"/>
      <c r="H564" s="7">
        <v>0</v>
      </c>
    </row>
    <row r="565" spans="6:8" ht="12.75" hidden="1">
      <c r="F565" s="94"/>
      <c r="H565" s="7">
        <v>0</v>
      </c>
    </row>
    <row r="566" spans="6:8" ht="12.75" hidden="1">
      <c r="F566" s="94"/>
      <c r="H566" s="7">
        <v>0</v>
      </c>
    </row>
    <row r="567" spans="6:8" ht="12.75" hidden="1">
      <c r="F567" s="94"/>
      <c r="H567" s="7">
        <v>0</v>
      </c>
    </row>
    <row r="568" spans="6:8" ht="12.75" hidden="1">
      <c r="F568" s="94"/>
      <c r="H568" s="7">
        <v>0</v>
      </c>
    </row>
    <row r="569" spans="6:8" ht="12.75" hidden="1">
      <c r="F569" s="94"/>
      <c r="H569" s="7">
        <v>0</v>
      </c>
    </row>
    <row r="570" spans="6:8" ht="12.75" hidden="1">
      <c r="F570" s="94"/>
      <c r="H570" s="7">
        <v>0</v>
      </c>
    </row>
    <row r="571" spans="6:8" ht="12.75" hidden="1">
      <c r="F571" s="94"/>
      <c r="H571" s="7">
        <v>0</v>
      </c>
    </row>
    <row r="572" spans="6:8" ht="12.75" hidden="1">
      <c r="F572" s="94"/>
      <c r="H572" s="7">
        <v>0</v>
      </c>
    </row>
    <row r="573" spans="6:8" ht="12.75" hidden="1">
      <c r="F573" s="94"/>
      <c r="H573" s="7">
        <v>0</v>
      </c>
    </row>
    <row r="574" spans="6:8" ht="12.75" hidden="1">
      <c r="F574" s="94"/>
      <c r="H574" s="7">
        <v>0</v>
      </c>
    </row>
    <row r="575" spans="6:8" ht="12.75" hidden="1">
      <c r="F575" s="94"/>
      <c r="H575" s="7">
        <v>0</v>
      </c>
    </row>
    <row r="576" spans="6:8" ht="12.75" hidden="1">
      <c r="F576" s="94"/>
      <c r="H576" s="7">
        <v>0</v>
      </c>
    </row>
    <row r="577" spans="6:8" ht="12.75" hidden="1">
      <c r="F577" s="94"/>
      <c r="H577" s="7">
        <v>0</v>
      </c>
    </row>
    <row r="578" spans="6:8" ht="12.75" hidden="1">
      <c r="F578" s="94"/>
      <c r="H578" s="7">
        <v>0</v>
      </c>
    </row>
    <row r="579" spans="6:8" ht="12.75" hidden="1">
      <c r="F579" s="94"/>
      <c r="H579" s="7">
        <v>0</v>
      </c>
    </row>
    <row r="580" spans="6:8" ht="12.75" hidden="1">
      <c r="F580" s="94"/>
      <c r="H580" s="7">
        <v>0</v>
      </c>
    </row>
    <row r="581" spans="6:8" ht="12.75" hidden="1">
      <c r="F581" s="94"/>
      <c r="H581" s="7">
        <v>0</v>
      </c>
    </row>
    <row r="582" spans="6:8" ht="12.75" hidden="1">
      <c r="F582" s="94"/>
      <c r="H582" s="7">
        <v>0</v>
      </c>
    </row>
    <row r="583" spans="6:8" ht="12.75" hidden="1">
      <c r="F583" s="94"/>
      <c r="H583" s="7">
        <v>0</v>
      </c>
    </row>
    <row r="584" spans="6:8" ht="12.75" hidden="1">
      <c r="F584" s="94"/>
      <c r="H584" s="7">
        <v>0</v>
      </c>
    </row>
    <row r="585" spans="6:8" ht="12.75" hidden="1">
      <c r="F585" s="94"/>
      <c r="H585" s="7">
        <v>0</v>
      </c>
    </row>
    <row r="586" spans="6:8" ht="12.75" hidden="1">
      <c r="F586" s="94"/>
      <c r="H586" s="7">
        <v>0</v>
      </c>
    </row>
    <row r="587" spans="6:8" ht="12.75" hidden="1">
      <c r="F587" s="94"/>
      <c r="H587" s="7">
        <v>0</v>
      </c>
    </row>
    <row r="588" spans="6:8" ht="12.75" hidden="1">
      <c r="F588" s="94"/>
      <c r="H588" s="7">
        <v>0</v>
      </c>
    </row>
    <row r="589" spans="6:8" ht="12.75" hidden="1">
      <c r="F589" s="94"/>
      <c r="H589" s="7">
        <v>0</v>
      </c>
    </row>
    <row r="590" spans="6:8" ht="12.75" hidden="1">
      <c r="F590" s="94"/>
      <c r="H590" s="7">
        <v>0</v>
      </c>
    </row>
    <row r="591" spans="6:8" ht="12.75" hidden="1">
      <c r="F591" s="94"/>
      <c r="H591" s="7">
        <v>0</v>
      </c>
    </row>
    <row r="592" spans="6:8" ht="12.75" hidden="1">
      <c r="F592" s="94"/>
      <c r="H592" s="7">
        <v>0</v>
      </c>
    </row>
    <row r="593" spans="6:8" ht="12.75" hidden="1">
      <c r="F593" s="94"/>
      <c r="H593" s="7">
        <v>0</v>
      </c>
    </row>
    <row r="594" spans="6:8" ht="12.75" hidden="1">
      <c r="F594" s="94"/>
      <c r="H594" s="7">
        <v>0</v>
      </c>
    </row>
    <row r="595" spans="6:8" ht="12.75" hidden="1">
      <c r="F595" s="94"/>
      <c r="H595" s="7">
        <v>0</v>
      </c>
    </row>
    <row r="596" spans="6:8" ht="12.75" hidden="1">
      <c r="F596" s="94"/>
      <c r="H596" s="7">
        <v>0</v>
      </c>
    </row>
    <row r="597" spans="6:8" ht="12.75" hidden="1">
      <c r="F597" s="94"/>
      <c r="H597" s="7">
        <v>0</v>
      </c>
    </row>
    <row r="598" spans="6:8" ht="12.75" hidden="1">
      <c r="F598" s="94"/>
      <c r="H598" s="7">
        <v>0</v>
      </c>
    </row>
    <row r="599" spans="6:8" ht="12.75" hidden="1">
      <c r="F599" s="94"/>
      <c r="H599" s="7">
        <v>0</v>
      </c>
    </row>
    <row r="600" spans="6:8" ht="12.75" hidden="1">
      <c r="F600" s="94"/>
      <c r="H600" s="7">
        <v>0</v>
      </c>
    </row>
    <row r="601" spans="6:8" ht="12.75" hidden="1">
      <c r="F601" s="94"/>
      <c r="H601" s="7">
        <v>0</v>
      </c>
    </row>
    <row r="602" spans="6:8" ht="12.75" hidden="1">
      <c r="F602" s="94"/>
      <c r="H602" s="7">
        <v>0</v>
      </c>
    </row>
    <row r="603" spans="6:8" ht="12.75" hidden="1">
      <c r="F603" s="94"/>
      <c r="H603" s="7">
        <v>0</v>
      </c>
    </row>
    <row r="604" spans="6:8" ht="12.75" hidden="1">
      <c r="F604" s="94"/>
      <c r="H604" s="7">
        <v>0</v>
      </c>
    </row>
    <row r="605" spans="6:8" ht="12.75" hidden="1">
      <c r="F605" s="94"/>
      <c r="H605" s="7">
        <v>0</v>
      </c>
    </row>
    <row r="606" spans="6:8" ht="12.75" hidden="1">
      <c r="F606" s="94"/>
      <c r="H606" s="7">
        <v>0</v>
      </c>
    </row>
    <row r="607" spans="6:8" ht="12.75" hidden="1">
      <c r="F607" s="94"/>
      <c r="H607" s="7">
        <v>0</v>
      </c>
    </row>
    <row r="608" spans="6:8" ht="12.75" hidden="1">
      <c r="F608" s="94"/>
      <c r="H608" s="7">
        <v>0</v>
      </c>
    </row>
    <row r="609" spans="6:8" ht="12.75" hidden="1">
      <c r="F609" s="94"/>
      <c r="H609" s="7">
        <v>0</v>
      </c>
    </row>
    <row r="610" spans="6:8" ht="12.75" hidden="1">
      <c r="F610" s="94"/>
      <c r="H610" s="7">
        <v>0</v>
      </c>
    </row>
    <row r="611" spans="6:8" ht="12.75" hidden="1">
      <c r="F611" s="94"/>
      <c r="H611" s="7">
        <v>0</v>
      </c>
    </row>
    <row r="612" spans="6:8" ht="12.75" hidden="1">
      <c r="F612" s="94"/>
      <c r="H612" s="7">
        <v>0</v>
      </c>
    </row>
    <row r="613" spans="6:8" ht="12.75" hidden="1">
      <c r="F613" s="94"/>
      <c r="H613" s="7">
        <v>0</v>
      </c>
    </row>
    <row r="614" spans="6:8" ht="12.75" hidden="1">
      <c r="F614" s="94"/>
      <c r="H614" s="7">
        <v>0</v>
      </c>
    </row>
    <row r="615" spans="6:8" ht="12.75" hidden="1">
      <c r="F615" s="94"/>
      <c r="H615" s="7">
        <v>0</v>
      </c>
    </row>
    <row r="616" spans="6:8" ht="12.75" hidden="1">
      <c r="F616" s="94"/>
      <c r="H616" s="7">
        <v>0</v>
      </c>
    </row>
    <row r="617" spans="6:8" ht="12.75" hidden="1">
      <c r="F617" s="94"/>
      <c r="H617" s="7">
        <v>0</v>
      </c>
    </row>
    <row r="618" spans="6:8" ht="12.75" hidden="1">
      <c r="F618" s="94"/>
      <c r="H618" s="7">
        <v>0</v>
      </c>
    </row>
    <row r="619" spans="6:8" ht="12.75" hidden="1">
      <c r="F619" s="94"/>
      <c r="H619" s="7">
        <v>0</v>
      </c>
    </row>
    <row r="620" spans="6:8" ht="12.75" hidden="1">
      <c r="F620" s="94"/>
      <c r="H620" s="7">
        <v>0</v>
      </c>
    </row>
    <row r="621" spans="6:8" ht="12.75" hidden="1">
      <c r="F621" s="94"/>
      <c r="H621" s="7">
        <v>0</v>
      </c>
    </row>
    <row r="622" spans="6:8" ht="12.75" hidden="1">
      <c r="F622" s="94"/>
      <c r="H622" s="7">
        <v>0</v>
      </c>
    </row>
    <row r="623" spans="6:8" ht="12.75" hidden="1">
      <c r="F623" s="94"/>
      <c r="H623" s="7">
        <v>0</v>
      </c>
    </row>
    <row r="624" spans="6:8" ht="12.75" hidden="1">
      <c r="F624" s="94"/>
      <c r="H624" s="7">
        <v>0</v>
      </c>
    </row>
    <row r="625" spans="6:8" ht="12.75" hidden="1">
      <c r="F625" s="94"/>
      <c r="H625" s="7">
        <v>0</v>
      </c>
    </row>
    <row r="626" spans="6:8" ht="12.75" hidden="1">
      <c r="F626" s="94"/>
      <c r="H626" s="7">
        <v>0</v>
      </c>
    </row>
    <row r="627" spans="6:8" ht="12.75" hidden="1">
      <c r="F627" s="94"/>
      <c r="H627" s="7">
        <v>0</v>
      </c>
    </row>
    <row r="628" spans="6:8" ht="12.75" hidden="1">
      <c r="F628" s="94"/>
      <c r="H628" s="7">
        <v>0</v>
      </c>
    </row>
    <row r="629" spans="6:8" ht="12.75" hidden="1">
      <c r="F629" s="94"/>
      <c r="H629" s="7">
        <v>0</v>
      </c>
    </row>
    <row r="630" spans="6:8" ht="12.75" hidden="1">
      <c r="F630" s="94"/>
      <c r="H630" s="7">
        <v>0</v>
      </c>
    </row>
    <row r="631" spans="6:8" ht="12.75" hidden="1">
      <c r="F631" s="94"/>
      <c r="H631" s="7">
        <v>0</v>
      </c>
    </row>
    <row r="632" spans="6:8" ht="12.75" hidden="1">
      <c r="F632" s="94"/>
      <c r="H632" s="7">
        <v>0</v>
      </c>
    </row>
    <row r="633" spans="6:8" ht="12.75" hidden="1">
      <c r="F633" s="94"/>
      <c r="H633" s="7">
        <v>0</v>
      </c>
    </row>
    <row r="634" spans="6:8" ht="12.75" hidden="1">
      <c r="F634" s="94"/>
      <c r="H634" s="7">
        <v>0</v>
      </c>
    </row>
    <row r="635" spans="6:8" ht="12.75" hidden="1">
      <c r="F635" s="94"/>
      <c r="H635" s="7">
        <v>0</v>
      </c>
    </row>
    <row r="636" spans="6:8" ht="12.75" hidden="1">
      <c r="F636" s="94"/>
      <c r="H636" s="7">
        <v>0</v>
      </c>
    </row>
    <row r="637" spans="6:8" ht="12.75" hidden="1">
      <c r="F637" s="94"/>
      <c r="H637" s="7">
        <v>0</v>
      </c>
    </row>
    <row r="638" spans="6:8" ht="12.75" hidden="1">
      <c r="F638" s="94"/>
      <c r="H638" s="7">
        <v>0</v>
      </c>
    </row>
    <row r="639" spans="6:8" ht="12.75" hidden="1">
      <c r="F639" s="94"/>
      <c r="H639" s="7">
        <v>0</v>
      </c>
    </row>
    <row r="640" spans="6:8" ht="12.75" hidden="1">
      <c r="F640" s="94"/>
      <c r="H640" s="7">
        <v>0</v>
      </c>
    </row>
    <row r="641" spans="6:8" ht="12.75" hidden="1">
      <c r="F641" s="94"/>
      <c r="H641" s="7">
        <v>0</v>
      </c>
    </row>
    <row r="642" spans="6:8" ht="12.75" hidden="1">
      <c r="F642" s="94"/>
      <c r="H642" s="7">
        <v>0</v>
      </c>
    </row>
    <row r="643" spans="6:8" ht="12.75" hidden="1">
      <c r="F643" s="94"/>
      <c r="H643" s="7">
        <v>0</v>
      </c>
    </row>
    <row r="644" spans="6:8" ht="12.75" hidden="1">
      <c r="F644" s="94"/>
      <c r="H644" s="7">
        <v>0</v>
      </c>
    </row>
    <row r="645" spans="6:8" ht="12.75" hidden="1">
      <c r="F645" s="94"/>
      <c r="H645" s="7">
        <v>0</v>
      </c>
    </row>
    <row r="646" spans="6:8" ht="12.75" hidden="1">
      <c r="F646" s="94"/>
      <c r="H646" s="7">
        <v>0</v>
      </c>
    </row>
    <row r="647" spans="6:8" ht="12.75" hidden="1">
      <c r="F647" s="94"/>
      <c r="H647" s="7">
        <v>0</v>
      </c>
    </row>
    <row r="648" spans="6:8" ht="12.75" hidden="1">
      <c r="F648" s="94"/>
      <c r="H648" s="7">
        <v>0</v>
      </c>
    </row>
    <row r="649" spans="6:8" ht="12.75" hidden="1">
      <c r="F649" s="94"/>
      <c r="H649" s="7">
        <v>0</v>
      </c>
    </row>
    <row r="650" spans="6:8" ht="12.75" hidden="1">
      <c r="F650" s="94"/>
      <c r="H650" s="7">
        <v>0</v>
      </c>
    </row>
    <row r="651" spans="6:8" ht="12.75" hidden="1">
      <c r="F651" s="94"/>
      <c r="H651" s="7">
        <v>0</v>
      </c>
    </row>
    <row r="652" spans="6:8" ht="12.75" hidden="1">
      <c r="F652" s="94"/>
      <c r="H652" s="7">
        <v>0</v>
      </c>
    </row>
    <row r="653" spans="6:8" ht="12.75" hidden="1">
      <c r="F653" s="94"/>
      <c r="H653" s="7">
        <v>0</v>
      </c>
    </row>
    <row r="654" spans="6:8" ht="12.75" hidden="1">
      <c r="F654" s="94"/>
      <c r="H654" s="7">
        <v>0</v>
      </c>
    </row>
    <row r="655" spans="6:8" ht="12.75" hidden="1">
      <c r="F655" s="94"/>
      <c r="H655" s="7">
        <v>0</v>
      </c>
    </row>
    <row r="656" spans="6:8" ht="12.75" hidden="1">
      <c r="F656" s="94"/>
      <c r="H656" s="7">
        <v>0</v>
      </c>
    </row>
    <row r="657" spans="6:8" ht="12.75" hidden="1">
      <c r="F657" s="94"/>
      <c r="H657" s="7">
        <v>0</v>
      </c>
    </row>
    <row r="658" spans="6:8" ht="12.75" hidden="1">
      <c r="F658" s="94"/>
      <c r="H658" s="7">
        <v>0</v>
      </c>
    </row>
    <row r="659" spans="6:8" ht="12.75" hidden="1">
      <c r="F659" s="94"/>
      <c r="H659" s="7">
        <v>0</v>
      </c>
    </row>
    <row r="660" spans="6:8" ht="12.75" hidden="1">
      <c r="F660" s="94"/>
      <c r="H660" s="7">
        <v>0</v>
      </c>
    </row>
    <row r="661" spans="6:8" ht="12.75" hidden="1">
      <c r="F661" s="94"/>
      <c r="H661" s="7">
        <v>0</v>
      </c>
    </row>
    <row r="662" spans="6:8" ht="12.75" hidden="1">
      <c r="F662" s="94"/>
      <c r="H662" s="7">
        <v>0</v>
      </c>
    </row>
    <row r="663" spans="6:8" ht="12.75" hidden="1">
      <c r="F663" s="94"/>
      <c r="H663" s="7">
        <v>0</v>
      </c>
    </row>
    <row r="664" spans="6:8" ht="12.75" hidden="1">
      <c r="F664" s="94"/>
      <c r="H664" s="7">
        <v>0</v>
      </c>
    </row>
    <row r="665" spans="6:8" ht="12.75" hidden="1">
      <c r="F665" s="94"/>
      <c r="H665" s="7">
        <v>0</v>
      </c>
    </row>
    <row r="666" spans="6:8" ht="12.75" hidden="1">
      <c r="F666" s="94"/>
      <c r="H666" s="7">
        <v>0</v>
      </c>
    </row>
    <row r="667" spans="6:8" ht="12.75" hidden="1">
      <c r="F667" s="94"/>
      <c r="H667" s="7">
        <v>0</v>
      </c>
    </row>
    <row r="668" spans="6:8" ht="12.75" hidden="1">
      <c r="F668" s="94"/>
      <c r="H668" s="7">
        <v>0</v>
      </c>
    </row>
    <row r="669" spans="6:8" ht="12.75" hidden="1">
      <c r="F669" s="94"/>
      <c r="H669" s="7">
        <v>0</v>
      </c>
    </row>
    <row r="670" spans="6:8" ht="12.75" hidden="1">
      <c r="F670" s="94"/>
      <c r="H670" s="7">
        <v>0</v>
      </c>
    </row>
    <row r="671" spans="6:8" ht="12.75" hidden="1">
      <c r="F671" s="94"/>
      <c r="H671" s="7">
        <v>0</v>
      </c>
    </row>
    <row r="672" spans="6:8" ht="12.75" hidden="1">
      <c r="F672" s="94"/>
      <c r="H672" s="7">
        <v>0</v>
      </c>
    </row>
    <row r="673" spans="6:8" ht="12.75" hidden="1">
      <c r="F673" s="94"/>
      <c r="H673" s="7">
        <v>0</v>
      </c>
    </row>
    <row r="674" spans="6:8" ht="12.75" hidden="1">
      <c r="F674" s="94"/>
      <c r="H674" s="7">
        <v>0</v>
      </c>
    </row>
    <row r="675" spans="6:8" ht="12.75" hidden="1">
      <c r="F675" s="94"/>
      <c r="H675" s="7">
        <v>0</v>
      </c>
    </row>
    <row r="676" spans="6:8" ht="12.75" hidden="1">
      <c r="F676" s="94"/>
      <c r="H676" s="7">
        <v>0</v>
      </c>
    </row>
    <row r="677" spans="6:8" ht="12.75" hidden="1">
      <c r="F677" s="94"/>
      <c r="H677" s="7">
        <v>0</v>
      </c>
    </row>
    <row r="678" spans="6:8" ht="12.75" hidden="1">
      <c r="F678" s="94"/>
      <c r="H678" s="7">
        <v>0</v>
      </c>
    </row>
    <row r="679" spans="6:8" ht="12.75" hidden="1">
      <c r="F679" s="94"/>
      <c r="H679" s="7">
        <v>0</v>
      </c>
    </row>
    <row r="680" spans="6:8" ht="12.75" hidden="1">
      <c r="F680" s="94"/>
      <c r="H680" s="7">
        <v>0</v>
      </c>
    </row>
    <row r="681" spans="6:8" ht="12.75" hidden="1">
      <c r="F681" s="94"/>
      <c r="H681" s="7">
        <v>0</v>
      </c>
    </row>
    <row r="682" spans="6:8" ht="12.75" hidden="1">
      <c r="F682" s="94"/>
      <c r="H682" s="7">
        <v>0</v>
      </c>
    </row>
    <row r="683" spans="6:8" ht="12.75" hidden="1">
      <c r="F683" s="94"/>
      <c r="H683" s="7">
        <v>0</v>
      </c>
    </row>
    <row r="684" spans="6:8" ht="12.75" hidden="1">
      <c r="F684" s="94"/>
      <c r="H684" s="7">
        <v>0</v>
      </c>
    </row>
    <row r="685" spans="6:8" ht="12.75" hidden="1">
      <c r="F685" s="94"/>
      <c r="H685" s="7">
        <v>0</v>
      </c>
    </row>
    <row r="686" spans="6:8" ht="12.75" hidden="1">
      <c r="F686" s="94"/>
      <c r="H686" s="7">
        <v>0</v>
      </c>
    </row>
    <row r="687" spans="6:8" ht="12.75" hidden="1">
      <c r="F687" s="94"/>
      <c r="H687" s="7">
        <v>0</v>
      </c>
    </row>
    <row r="688" spans="6:8" ht="12.75" hidden="1">
      <c r="F688" s="94"/>
      <c r="H688" s="7">
        <v>0</v>
      </c>
    </row>
    <row r="689" spans="6:8" ht="12.75" hidden="1">
      <c r="F689" s="94"/>
      <c r="H689" s="7">
        <v>0</v>
      </c>
    </row>
    <row r="690" spans="6:8" ht="12.75" hidden="1">
      <c r="F690" s="94"/>
      <c r="H690" s="7">
        <v>0</v>
      </c>
    </row>
    <row r="691" spans="6:8" ht="12.75" hidden="1">
      <c r="F691" s="94"/>
      <c r="H691" s="7">
        <v>0</v>
      </c>
    </row>
    <row r="692" spans="6:8" ht="12.75" hidden="1">
      <c r="F692" s="94"/>
      <c r="H692" s="7">
        <v>0</v>
      </c>
    </row>
    <row r="693" spans="6:8" ht="12.75" hidden="1">
      <c r="F693" s="94"/>
      <c r="H693" s="7">
        <v>0</v>
      </c>
    </row>
    <row r="694" spans="6:8" ht="12.75" hidden="1">
      <c r="F694" s="94"/>
      <c r="H694" s="7">
        <v>0</v>
      </c>
    </row>
    <row r="695" spans="6:8" ht="12.75" hidden="1">
      <c r="F695" s="94"/>
      <c r="H695" s="7">
        <v>0</v>
      </c>
    </row>
    <row r="696" spans="6:8" ht="12.75" hidden="1">
      <c r="F696" s="94"/>
      <c r="H696" s="7">
        <v>0</v>
      </c>
    </row>
    <row r="697" spans="6:8" ht="12.75" hidden="1">
      <c r="F697" s="94"/>
      <c r="H697" s="7">
        <v>0</v>
      </c>
    </row>
    <row r="698" spans="6:8" ht="12.75" hidden="1">
      <c r="F698" s="94"/>
      <c r="H698" s="7">
        <v>0</v>
      </c>
    </row>
    <row r="699" spans="6:8" ht="12.75" hidden="1">
      <c r="F699" s="94"/>
      <c r="H699" s="7">
        <v>0</v>
      </c>
    </row>
    <row r="700" spans="6:8" ht="12.75" hidden="1">
      <c r="F700" s="94"/>
      <c r="H700" s="7">
        <v>0</v>
      </c>
    </row>
    <row r="701" spans="6:8" ht="12.75" hidden="1">
      <c r="F701" s="94"/>
      <c r="H701" s="7">
        <v>0</v>
      </c>
    </row>
    <row r="702" spans="6:8" ht="12.75" hidden="1">
      <c r="F702" s="94"/>
      <c r="H702" s="7">
        <v>0</v>
      </c>
    </row>
    <row r="703" spans="6:8" ht="12.75" hidden="1">
      <c r="F703" s="94"/>
      <c r="H703" s="7">
        <v>0</v>
      </c>
    </row>
    <row r="704" spans="6:8" ht="12.75" hidden="1">
      <c r="F704" s="94"/>
      <c r="H704" s="7">
        <v>0</v>
      </c>
    </row>
    <row r="705" spans="6:8" ht="12.75" hidden="1">
      <c r="F705" s="94"/>
      <c r="H705" s="7">
        <v>0</v>
      </c>
    </row>
    <row r="706" spans="6:8" ht="12.75" hidden="1">
      <c r="F706" s="94"/>
      <c r="H706" s="7">
        <v>0</v>
      </c>
    </row>
    <row r="707" spans="6:8" ht="12.75" hidden="1">
      <c r="F707" s="94"/>
      <c r="H707" s="7">
        <v>0</v>
      </c>
    </row>
    <row r="708" spans="6:8" ht="12.75" hidden="1">
      <c r="F708" s="94"/>
      <c r="H708" s="7">
        <v>0</v>
      </c>
    </row>
    <row r="709" spans="6:8" ht="12.75" hidden="1">
      <c r="F709" s="94"/>
      <c r="H709" s="7">
        <v>0</v>
      </c>
    </row>
    <row r="710" spans="6:8" ht="12.75" hidden="1">
      <c r="F710" s="94"/>
      <c r="H710" s="7">
        <v>0</v>
      </c>
    </row>
    <row r="711" spans="6:8" ht="12.75" hidden="1">
      <c r="F711" s="94"/>
      <c r="H711" s="7">
        <v>0</v>
      </c>
    </row>
    <row r="712" spans="6:8" ht="12.75" hidden="1">
      <c r="F712" s="94"/>
      <c r="H712" s="7">
        <v>0</v>
      </c>
    </row>
    <row r="713" spans="6:8" ht="12.75" hidden="1">
      <c r="F713" s="94"/>
      <c r="H713" s="7">
        <v>0</v>
      </c>
    </row>
    <row r="714" spans="6:8" ht="12.75" hidden="1">
      <c r="F714" s="94"/>
      <c r="H714" s="7">
        <v>0</v>
      </c>
    </row>
    <row r="715" spans="6:8" ht="12.75" hidden="1">
      <c r="F715" s="94"/>
      <c r="H715" s="7">
        <v>0</v>
      </c>
    </row>
    <row r="716" spans="6:8" ht="12.75" hidden="1">
      <c r="F716" s="94"/>
      <c r="H716" s="7">
        <v>0</v>
      </c>
    </row>
    <row r="717" spans="6:8" ht="12.75" hidden="1">
      <c r="F717" s="94"/>
      <c r="H717" s="7">
        <v>0</v>
      </c>
    </row>
    <row r="718" spans="6:8" ht="12.75" hidden="1">
      <c r="F718" s="94"/>
      <c r="H718" s="7">
        <v>0</v>
      </c>
    </row>
    <row r="719" spans="6:8" ht="12.75" hidden="1">
      <c r="F719" s="94"/>
      <c r="H719" s="7">
        <v>0</v>
      </c>
    </row>
    <row r="720" spans="6:8" ht="12.75" hidden="1">
      <c r="F720" s="94"/>
      <c r="H720" s="7">
        <v>0</v>
      </c>
    </row>
    <row r="721" spans="6:8" ht="12.75" hidden="1">
      <c r="F721" s="94"/>
      <c r="H721" s="7">
        <v>0</v>
      </c>
    </row>
    <row r="722" spans="6:8" ht="12.75" hidden="1">
      <c r="F722" s="94"/>
      <c r="H722" s="7">
        <v>0</v>
      </c>
    </row>
    <row r="723" spans="6:8" ht="12.75" hidden="1">
      <c r="F723" s="94"/>
      <c r="H723" s="7">
        <v>0</v>
      </c>
    </row>
    <row r="724" spans="6:8" ht="12.75" hidden="1">
      <c r="F724" s="94"/>
      <c r="H724" s="7">
        <v>0</v>
      </c>
    </row>
    <row r="725" spans="6:8" ht="12.75" hidden="1">
      <c r="F725" s="94"/>
      <c r="H725" s="7">
        <v>0</v>
      </c>
    </row>
    <row r="726" spans="6:8" ht="12.75" hidden="1">
      <c r="F726" s="94"/>
      <c r="H726" s="7">
        <v>0</v>
      </c>
    </row>
    <row r="727" spans="6:8" ht="12.75" hidden="1">
      <c r="F727" s="94"/>
      <c r="H727" s="7">
        <v>0</v>
      </c>
    </row>
    <row r="728" spans="6:8" ht="12.75" hidden="1">
      <c r="F728" s="94"/>
      <c r="H728" s="7">
        <v>0</v>
      </c>
    </row>
    <row r="729" spans="6:8" ht="12.75" hidden="1">
      <c r="F729" s="94"/>
      <c r="H729" s="7">
        <v>0</v>
      </c>
    </row>
    <row r="730" spans="6:8" ht="12.75" hidden="1">
      <c r="F730" s="94"/>
      <c r="H730" s="7">
        <v>0</v>
      </c>
    </row>
    <row r="731" spans="6:8" ht="12.75" hidden="1">
      <c r="F731" s="94"/>
      <c r="H731" s="7">
        <v>0</v>
      </c>
    </row>
    <row r="732" spans="6:8" ht="12.75" hidden="1">
      <c r="F732" s="94"/>
      <c r="H732" s="7">
        <v>0</v>
      </c>
    </row>
    <row r="733" spans="6:8" ht="12.75" hidden="1">
      <c r="F733" s="94"/>
      <c r="H733" s="7">
        <v>0</v>
      </c>
    </row>
    <row r="734" spans="6:8" ht="12.75" hidden="1">
      <c r="F734" s="94"/>
      <c r="H734" s="7">
        <v>0</v>
      </c>
    </row>
    <row r="735" spans="6:8" ht="12.75" hidden="1">
      <c r="F735" s="94"/>
      <c r="H735" s="7">
        <v>0</v>
      </c>
    </row>
    <row r="736" spans="6:8" ht="12.75" hidden="1">
      <c r="F736" s="94"/>
      <c r="H736" s="7">
        <v>0</v>
      </c>
    </row>
    <row r="737" spans="6:8" ht="12.75" hidden="1">
      <c r="F737" s="94"/>
      <c r="H737" s="7">
        <v>0</v>
      </c>
    </row>
    <row r="738" spans="6:8" ht="12.75" hidden="1">
      <c r="F738" s="94"/>
      <c r="H738" s="7">
        <v>0</v>
      </c>
    </row>
    <row r="739" spans="6:8" ht="12.75" hidden="1">
      <c r="F739" s="94"/>
      <c r="H739" s="7">
        <v>0</v>
      </c>
    </row>
    <row r="740" spans="6:8" ht="12.75" hidden="1">
      <c r="F740" s="94"/>
      <c r="H740" s="7">
        <v>0</v>
      </c>
    </row>
    <row r="741" spans="6:8" ht="12.75" hidden="1">
      <c r="F741" s="94"/>
      <c r="H741" s="7">
        <v>0</v>
      </c>
    </row>
    <row r="742" spans="6:8" ht="12.75" hidden="1">
      <c r="F742" s="94"/>
      <c r="H742" s="7">
        <v>0</v>
      </c>
    </row>
    <row r="743" spans="6:8" ht="12.75" hidden="1">
      <c r="F743" s="94"/>
      <c r="H743" s="7">
        <v>0</v>
      </c>
    </row>
    <row r="744" spans="6:8" ht="12.75" hidden="1">
      <c r="F744" s="94"/>
      <c r="H744" s="7">
        <v>0</v>
      </c>
    </row>
    <row r="745" spans="6:8" ht="12.75" hidden="1">
      <c r="F745" s="94"/>
      <c r="H745" s="7">
        <v>0</v>
      </c>
    </row>
    <row r="746" spans="6:8" ht="12.75" hidden="1">
      <c r="F746" s="94"/>
      <c r="H746" s="7">
        <v>0</v>
      </c>
    </row>
    <row r="747" spans="6:8" ht="12.75" hidden="1">
      <c r="F747" s="94"/>
      <c r="H747" s="7">
        <v>0</v>
      </c>
    </row>
    <row r="748" spans="6:8" ht="12.75" hidden="1">
      <c r="F748" s="94"/>
      <c r="H748" s="7">
        <v>0</v>
      </c>
    </row>
    <row r="749" spans="6:8" ht="12.75" hidden="1">
      <c r="F749" s="94"/>
      <c r="H749" s="7">
        <v>0</v>
      </c>
    </row>
    <row r="750" spans="6:8" ht="12.75" hidden="1">
      <c r="F750" s="94"/>
      <c r="H750" s="7">
        <v>0</v>
      </c>
    </row>
    <row r="751" spans="6:8" ht="12.75" hidden="1">
      <c r="F751" s="94"/>
      <c r="H751" s="7">
        <v>0</v>
      </c>
    </row>
    <row r="752" spans="6:8" ht="12.75" hidden="1">
      <c r="F752" s="94"/>
      <c r="H752" s="7">
        <v>0</v>
      </c>
    </row>
    <row r="753" spans="6:8" ht="12.75" hidden="1">
      <c r="F753" s="94"/>
      <c r="H753" s="7">
        <v>0</v>
      </c>
    </row>
    <row r="754" spans="6:8" ht="12.75" hidden="1">
      <c r="F754" s="94"/>
      <c r="H754" s="7">
        <v>0</v>
      </c>
    </row>
    <row r="755" spans="6:8" ht="12.75" hidden="1">
      <c r="F755" s="94"/>
      <c r="H755" s="7">
        <v>0</v>
      </c>
    </row>
    <row r="756" spans="6:8" ht="12.75" hidden="1">
      <c r="F756" s="94"/>
      <c r="H756" s="7">
        <v>0</v>
      </c>
    </row>
    <row r="757" spans="6:8" ht="12.75" hidden="1">
      <c r="F757" s="94"/>
      <c r="H757" s="7">
        <v>0</v>
      </c>
    </row>
    <row r="758" spans="6:8" ht="12.75" hidden="1">
      <c r="F758" s="94"/>
      <c r="H758" s="7">
        <v>0</v>
      </c>
    </row>
    <row r="759" spans="6:8" ht="12.75" hidden="1">
      <c r="F759" s="94"/>
      <c r="H759" s="7">
        <v>0</v>
      </c>
    </row>
    <row r="760" spans="6:8" ht="12.75" hidden="1">
      <c r="F760" s="94"/>
      <c r="H760" s="7">
        <v>0</v>
      </c>
    </row>
    <row r="761" spans="6:8" ht="12.75" hidden="1">
      <c r="F761" s="94"/>
      <c r="H761" s="7">
        <v>0</v>
      </c>
    </row>
    <row r="762" spans="6:8" ht="12.75" hidden="1">
      <c r="F762" s="94"/>
      <c r="H762" s="7">
        <v>0</v>
      </c>
    </row>
    <row r="763" spans="6:8" ht="12.75" hidden="1">
      <c r="F763" s="94"/>
      <c r="H763" s="7">
        <v>0</v>
      </c>
    </row>
    <row r="764" spans="6:8" ht="12.75" hidden="1">
      <c r="F764" s="94"/>
      <c r="H764" s="7">
        <v>0</v>
      </c>
    </row>
    <row r="765" spans="6:8" ht="12.75" hidden="1">
      <c r="F765" s="94"/>
      <c r="H765" s="7">
        <v>0</v>
      </c>
    </row>
    <row r="766" spans="6:8" ht="12.75" hidden="1">
      <c r="F766" s="94"/>
      <c r="H766" s="7">
        <v>0</v>
      </c>
    </row>
    <row r="767" spans="6:8" ht="12.75" hidden="1">
      <c r="F767" s="94"/>
      <c r="H767" s="7">
        <v>0</v>
      </c>
    </row>
    <row r="768" spans="6:8" ht="12.75" hidden="1">
      <c r="F768" s="94"/>
      <c r="H768" s="7">
        <v>0</v>
      </c>
    </row>
    <row r="769" spans="6:8" ht="12.75" hidden="1">
      <c r="F769" s="94"/>
      <c r="H769" s="7">
        <v>0</v>
      </c>
    </row>
    <row r="770" spans="6:8" ht="12.75" hidden="1">
      <c r="F770" s="94"/>
      <c r="H770" s="7">
        <v>0</v>
      </c>
    </row>
    <row r="771" spans="6:8" ht="12.75" hidden="1">
      <c r="F771" s="94"/>
      <c r="H771" s="7">
        <v>0</v>
      </c>
    </row>
    <row r="772" spans="6:8" ht="12.75" hidden="1">
      <c r="F772" s="94"/>
      <c r="H772" s="7">
        <v>0</v>
      </c>
    </row>
    <row r="773" spans="6:8" ht="12.75" hidden="1">
      <c r="F773" s="94"/>
      <c r="H773" s="7">
        <v>0</v>
      </c>
    </row>
    <row r="774" spans="6:8" ht="12.75" hidden="1">
      <c r="F774" s="94"/>
      <c r="H774" s="7">
        <v>0</v>
      </c>
    </row>
    <row r="775" spans="6:8" ht="12.75" hidden="1">
      <c r="F775" s="94"/>
      <c r="H775" s="7">
        <v>0</v>
      </c>
    </row>
    <row r="776" spans="6:8" ht="12.75" hidden="1">
      <c r="F776" s="94"/>
      <c r="H776" s="7">
        <v>0</v>
      </c>
    </row>
    <row r="777" spans="6:8" ht="12.75" hidden="1">
      <c r="F777" s="94"/>
      <c r="H777" s="7">
        <v>0</v>
      </c>
    </row>
    <row r="778" spans="6:8" ht="12.75" hidden="1">
      <c r="F778" s="94"/>
      <c r="H778" s="7">
        <v>0</v>
      </c>
    </row>
    <row r="779" spans="6:8" ht="12.75" hidden="1">
      <c r="F779" s="94"/>
      <c r="H779" s="7">
        <v>0</v>
      </c>
    </row>
    <row r="780" spans="6:8" ht="12.75" hidden="1">
      <c r="F780" s="94"/>
      <c r="H780" s="7">
        <v>0</v>
      </c>
    </row>
    <row r="781" spans="6:8" ht="12.75" hidden="1">
      <c r="F781" s="94"/>
      <c r="H781" s="7">
        <v>0</v>
      </c>
    </row>
    <row r="782" spans="6:8" ht="12.75" hidden="1">
      <c r="F782" s="94"/>
      <c r="H782" s="7">
        <v>0</v>
      </c>
    </row>
    <row r="783" spans="6:8" ht="12.75" hidden="1">
      <c r="F783" s="94"/>
      <c r="H783" s="7">
        <v>0</v>
      </c>
    </row>
    <row r="784" spans="6:8" ht="12.75" hidden="1">
      <c r="F784" s="94"/>
      <c r="H784" s="7">
        <v>0</v>
      </c>
    </row>
    <row r="785" spans="6:8" ht="12.75" hidden="1">
      <c r="F785" s="94"/>
      <c r="H785" s="7">
        <v>0</v>
      </c>
    </row>
    <row r="786" spans="6:8" ht="12.75" hidden="1">
      <c r="F786" s="94"/>
      <c r="H786" s="7">
        <v>0</v>
      </c>
    </row>
    <row r="787" spans="6:8" ht="12.75" hidden="1">
      <c r="F787" s="94"/>
      <c r="H787" s="7">
        <v>0</v>
      </c>
    </row>
    <row r="788" spans="6:8" ht="12.75" hidden="1">
      <c r="F788" s="94"/>
      <c r="H788" s="7">
        <v>0</v>
      </c>
    </row>
    <row r="789" spans="6:8" ht="12.75" hidden="1">
      <c r="F789" s="94"/>
      <c r="H789" s="7">
        <v>0</v>
      </c>
    </row>
    <row r="790" spans="6:8" ht="12.75" hidden="1">
      <c r="F790" s="94"/>
      <c r="H790" s="7">
        <v>0</v>
      </c>
    </row>
    <row r="791" spans="6:8" ht="12.75" hidden="1">
      <c r="F791" s="94"/>
      <c r="H791" s="7">
        <v>0</v>
      </c>
    </row>
    <row r="792" spans="6:8" ht="12.75" hidden="1">
      <c r="F792" s="94"/>
      <c r="H792" s="7">
        <v>0</v>
      </c>
    </row>
    <row r="793" spans="6:8" ht="12.75" hidden="1">
      <c r="F793" s="94"/>
      <c r="H793" s="7">
        <v>0</v>
      </c>
    </row>
    <row r="794" spans="6:8" ht="12.75" hidden="1">
      <c r="F794" s="94"/>
      <c r="H794" s="7">
        <v>0</v>
      </c>
    </row>
    <row r="795" spans="6:8" ht="12.75" hidden="1">
      <c r="F795" s="94"/>
      <c r="H795" s="7">
        <v>0</v>
      </c>
    </row>
    <row r="796" spans="6:8" ht="12.75" hidden="1">
      <c r="F796" s="94"/>
      <c r="H796" s="7">
        <v>0</v>
      </c>
    </row>
    <row r="797" spans="6:8" ht="12.75" hidden="1">
      <c r="F797" s="94"/>
      <c r="H797" s="7">
        <v>0</v>
      </c>
    </row>
    <row r="798" spans="6:8" ht="12.75" hidden="1">
      <c r="F798" s="94"/>
      <c r="H798" s="7">
        <v>0</v>
      </c>
    </row>
    <row r="799" spans="6:8" ht="12.75" hidden="1">
      <c r="F799" s="94"/>
      <c r="H799" s="7">
        <v>0</v>
      </c>
    </row>
    <row r="800" spans="6:8" ht="12.75" hidden="1">
      <c r="F800" s="94"/>
      <c r="H800" s="7">
        <v>0</v>
      </c>
    </row>
    <row r="801" spans="6:8" ht="12.75" hidden="1">
      <c r="F801" s="94"/>
      <c r="H801" s="7">
        <v>0</v>
      </c>
    </row>
    <row r="802" spans="6:8" ht="12.75" hidden="1">
      <c r="F802" s="94"/>
      <c r="H802" s="7">
        <v>0</v>
      </c>
    </row>
    <row r="803" spans="6:8" ht="12.75" hidden="1">
      <c r="F803" s="94"/>
      <c r="H803" s="7">
        <v>0</v>
      </c>
    </row>
    <row r="804" spans="6:8" ht="12.75" hidden="1">
      <c r="F804" s="94"/>
      <c r="H804" s="7">
        <v>0</v>
      </c>
    </row>
    <row r="805" spans="6:8" ht="12.75" hidden="1">
      <c r="F805" s="94"/>
      <c r="H805" s="7">
        <v>0</v>
      </c>
    </row>
    <row r="806" spans="6:8" ht="12.75" hidden="1">
      <c r="F806" s="94"/>
      <c r="H806" s="7">
        <v>0</v>
      </c>
    </row>
    <row r="807" spans="6:8" ht="12.75" hidden="1">
      <c r="F807" s="94"/>
      <c r="H807" s="7">
        <v>0</v>
      </c>
    </row>
    <row r="808" spans="6:8" ht="12.75" hidden="1">
      <c r="F808" s="94"/>
      <c r="H808" s="7">
        <v>0</v>
      </c>
    </row>
    <row r="809" spans="6:8" ht="12.75" hidden="1">
      <c r="F809" s="94"/>
      <c r="H809" s="7">
        <v>0</v>
      </c>
    </row>
    <row r="810" spans="6:8" ht="12.75" hidden="1">
      <c r="F810" s="94"/>
      <c r="H810" s="7">
        <v>0</v>
      </c>
    </row>
    <row r="811" spans="6:8" ht="12.75" hidden="1">
      <c r="F811" s="94"/>
      <c r="H811" s="7">
        <v>0</v>
      </c>
    </row>
    <row r="812" spans="6:8" ht="12.75" hidden="1">
      <c r="F812" s="94"/>
      <c r="H812" s="7">
        <v>0</v>
      </c>
    </row>
    <row r="813" spans="6:8" ht="12.75" hidden="1">
      <c r="F813" s="94"/>
      <c r="H813" s="7">
        <v>0</v>
      </c>
    </row>
    <row r="814" spans="6:8" ht="12.75" hidden="1">
      <c r="F814" s="94"/>
      <c r="H814" s="7">
        <v>0</v>
      </c>
    </row>
    <row r="815" spans="6:8" ht="12.75" hidden="1">
      <c r="F815" s="94"/>
      <c r="H815" s="7">
        <v>0</v>
      </c>
    </row>
    <row r="816" spans="6:8" ht="12.75" hidden="1">
      <c r="F816" s="94"/>
      <c r="H816" s="7">
        <v>0</v>
      </c>
    </row>
    <row r="817" spans="6:8" ht="12.75" hidden="1">
      <c r="F817" s="94"/>
      <c r="H817" s="7">
        <v>0</v>
      </c>
    </row>
    <row r="818" spans="6:8" ht="12.75" hidden="1">
      <c r="F818" s="94"/>
      <c r="H818" s="7">
        <v>0</v>
      </c>
    </row>
    <row r="819" spans="6:8" ht="12.75" hidden="1">
      <c r="F819" s="94"/>
      <c r="H819" s="7">
        <v>0</v>
      </c>
    </row>
    <row r="820" spans="6:8" ht="12.75" hidden="1">
      <c r="F820" s="94"/>
      <c r="H820" s="7">
        <v>0</v>
      </c>
    </row>
    <row r="821" spans="6:8" ht="12.75" hidden="1">
      <c r="F821" s="94"/>
      <c r="H821" s="7">
        <v>0</v>
      </c>
    </row>
    <row r="822" spans="6:8" ht="12.75" hidden="1">
      <c r="F822" s="94"/>
      <c r="H822" s="7">
        <v>0</v>
      </c>
    </row>
    <row r="823" spans="6:8" ht="12.75" hidden="1">
      <c r="F823" s="94"/>
      <c r="H823" s="7">
        <v>0</v>
      </c>
    </row>
    <row r="824" spans="6:8" ht="12.75" hidden="1">
      <c r="F824" s="94"/>
      <c r="H824" s="7">
        <v>0</v>
      </c>
    </row>
    <row r="825" spans="6:8" ht="12.75" hidden="1">
      <c r="F825" s="94"/>
      <c r="H825" s="7">
        <v>0</v>
      </c>
    </row>
    <row r="826" spans="6:8" ht="12.75" hidden="1">
      <c r="F826" s="94"/>
      <c r="H826" s="7">
        <v>0</v>
      </c>
    </row>
    <row r="827" spans="6:8" ht="12.75" hidden="1">
      <c r="F827" s="94"/>
      <c r="H827" s="7">
        <v>0</v>
      </c>
    </row>
    <row r="828" spans="6:8" ht="12.75" hidden="1">
      <c r="F828" s="94"/>
      <c r="H828" s="7">
        <v>0</v>
      </c>
    </row>
    <row r="829" spans="6:8" ht="12.75" hidden="1">
      <c r="F829" s="94"/>
      <c r="H829" s="7">
        <v>0</v>
      </c>
    </row>
    <row r="830" spans="6:8" ht="12.75" hidden="1">
      <c r="F830" s="94"/>
      <c r="H830" s="7">
        <v>0</v>
      </c>
    </row>
    <row r="831" spans="6:8" ht="12.75" hidden="1">
      <c r="F831" s="94"/>
      <c r="H831" s="7">
        <v>0</v>
      </c>
    </row>
    <row r="832" spans="6:8" ht="12.75" hidden="1">
      <c r="F832" s="94"/>
      <c r="H832" s="7">
        <v>0</v>
      </c>
    </row>
    <row r="833" spans="6:8" ht="12.75" hidden="1">
      <c r="F833" s="94"/>
      <c r="H833" s="7">
        <v>0</v>
      </c>
    </row>
    <row r="834" spans="6:8" ht="12.75" hidden="1">
      <c r="F834" s="94"/>
      <c r="H834" s="7">
        <v>0</v>
      </c>
    </row>
    <row r="835" spans="6:8" ht="12.75" hidden="1">
      <c r="F835" s="94"/>
      <c r="H835" s="7">
        <v>0</v>
      </c>
    </row>
    <row r="836" spans="6:8" ht="12.75" hidden="1">
      <c r="F836" s="94"/>
      <c r="H836" s="7">
        <v>0</v>
      </c>
    </row>
    <row r="837" spans="6:8" ht="12.75" hidden="1">
      <c r="F837" s="94"/>
      <c r="H837" s="7">
        <v>0</v>
      </c>
    </row>
    <row r="838" spans="6:8" ht="12.75" hidden="1">
      <c r="F838" s="94"/>
      <c r="H838" s="7">
        <v>0</v>
      </c>
    </row>
    <row r="839" spans="6:8" ht="12.75" hidden="1">
      <c r="F839" s="94"/>
      <c r="H839" s="7">
        <v>0</v>
      </c>
    </row>
    <row r="840" spans="6:8" ht="12.75" hidden="1">
      <c r="F840" s="94"/>
      <c r="H840" s="7">
        <v>0</v>
      </c>
    </row>
    <row r="841" spans="6:8" ht="12.75" hidden="1">
      <c r="F841" s="94"/>
      <c r="H841" s="7">
        <v>0</v>
      </c>
    </row>
    <row r="842" spans="6:8" ht="12.75" hidden="1">
      <c r="F842" s="94"/>
      <c r="H842" s="7">
        <v>0</v>
      </c>
    </row>
    <row r="843" spans="6:8" ht="12.75" hidden="1">
      <c r="F843" s="94"/>
      <c r="H843" s="7">
        <v>0</v>
      </c>
    </row>
    <row r="844" spans="6:8" ht="12.75" hidden="1">
      <c r="F844" s="94"/>
      <c r="H844" s="7">
        <v>0</v>
      </c>
    </row>
    <row r="845" spans="6:8" ht="12.75" hidden="1">
      <c r="F845" s="94"/>
      <c r="H845" s="7">
        <v>0</v>
      </c>
    </row>
    <row r="846" spans="6:8" ht="12.75" hidden="1">
      <c r="F846" s="94"/>
      <c r="H846" s="7">
        <v>0</v>
      </c>
    </row>
    <row r="847" spans="6:8" ht="12.75" hidden="1">
      <c r="F847" s="94"/>
      <c r="H847" s="7">
        <v>0</v>
      </c>
    </row>
    <row r="848" spans="6:8" ht="12.75" hidden="1">
      <c r="F848" s="94"/>
      <c r="H848" s="7">
        <v>0</v>
      </c>
    </row>
    <row r="849" spans="6:8" ht="12.75" hidden="1">
      <c r="F849" s="94"/>
      <c r="H849" s="7">
        <v>0</v>
      </c>
    </row>
    <row r="850" spans="6:8" ht="12.75" hidden="1">
      <c r="F850" s="94"/>
      <c r="H850" s="7">
        <v>0</v>
      </c>
    </row>
    <row r="851" spans="6:8" ht="12.75" hidden="1">
      <c r="F851" s="94"/>
      <c r="H851" s="7">
        <v>0</v>
      </c>
    </row>
    <row r="852" spans="6:8" ht="12.75" hidden="1">
      <c r="F852" s="94"/>
      <c r="H852" s="7">
        <v>0</v>
      </c>
    </row>
    <row r="853" spans="6:8" ht="12.75" hidden="1">
      <c r="F853" s="94"/>
      <c r="H853" s="15">
        <v>0</v>
      </c>
    </row>
    <row r="854" spans="6:8" ht="13.5" hidden="1" thickBot="1">
      <c r="F854" s="94"/>
      <c r="H854" s="10">
        <v>0</v>
      </c>
    </row>
    <row r="855" spans="2:8" ht="13.5" hidden="1" thickBot="1">
      <c r="B855" s="10"/>
      <c r="F855" s="94"/>
      <c r="H855" s="8"/>
    </row>
    <row r="856" spans="2:8" ht="13.5" hidden="1" thickBot="1">
      <c r="B856" s="11">
        <v>-14567677</v>
      </c>
      <c r="F856" s="94"/>
      <c r="H856" s="8"/>
    </row>
    <row r="857" spans="2:8" ht="12.75" hidden="1">
      <c r="B857" s="12"/>
      <c r="F857" s="94"/>
      <c r="H857" s="8"/>
    </row>
    <row r="858" spans="1:9" ht="13.5" hidden="1" thickBot="1">
      <c r="A858" s="3"/>
      <c r="B858" s="13"/>
      <c r="C858" s="3"/>
      <c r="D858" s="3"/>
      <c r="E858" s="3"/>
      <c r="F858" s="141"/>
      <c r="G858" s="36"/>
      <c r="H858" s="10"/>
      <c r="I858" s="6"/>
    </row>
    <row r="859" ht="12.75" hidden="1">
      <c r="F859" s="94"/>
    </row>
    <row r="860" spans="2:6" ht="12.75" hidden="1">
      <c r="B860" s="9">
        <v>0</v>
      </c>
      <c r="C860" s="1" t="s">
        <v>0</v>
      </c>
      <c r="E860" s="1" t="s">
        <v>2</v>
      </c>
      <c r="F860" s="94"/>
    </row>
    <row r="861" spans="2:6" ht="12.75" hidden="1">
      <c r="B861" s="9">
        <v>0</v>
      </c>
      <c r="C861" s="1" t="s">
        <v>1</v>
      </c>
      <c r="E861" s="1" t="s">
        <v>2</v>
      </c>
      <c r="F861" s="94"/>
    </row>
    <row r="862" spans="2:6" ht="12.75" hidden="1">
      <c r="B862" s="9"/>
      <c r="F862" s="94"/>
    </row>
    <row r="863" spans="2:6" ht="12.75" hidden="1">
      <c r="B863" s="9"/>
      <c r="F863" s="94"/>
    </row>
    <row r="864" spans="2:6" ht="12.75" hidden="1">
      <c r="B864" s="9">
        <v>0</v>
      </c>
      <c r="F864" s="94"/>
    </row>
    <row r="865" spans="2:6" ht="12.75" hidden="1">
      <c r="B865" s="9">
        <v>0</v>
      </c>
      <c r="F865" s="94"/>
    </row>
    <row r="866" spans="2:6" ht="12.75" hidden="1">
      <c r="B866" s="9">
        <v>0</v>
      </c>
      <c r="F866" s="94"/>
    </row>
    <row r="867" spans="2:6" ht="12.75" hidden="1">
      <c r="B867" s="9">
        <v>0</v>
      </c>
      <c r="F867" s="94"/>
    </row>
    <row r="868" spans="2:6" ht="12.75" hidden="1">
      <c r="B868" s="9">
        <v>0</v>
      </c>
      <c r="F868" s="94"/>
    </row>
    <row r="869" spans="2:6" ht="12.75" hidden="1">
      <c r="B869" s="9">
        <v>0</v>
      </c>
      <c r="F869" s="94"/>
    </row>
    <row r="870" spans="2:6" ht="12.75" hidden="1">
      <c r="B870" s="9">
        <v>0</v>
      </c>
      <c r="F870" s="94"/>
    </row>
    <row r="871" spans="2:6" ht="12.75" hidden="1">
      <c r="B871" s="9">
        <v>0</v>
      </c>
      <c r="F871" s="94"/>
    </row>
    <row r="872" spans="2:6" ht="12.75" hidden="1">
      <c r="B872" s="9">
        <v>0</v>
      </c>
      <c r="F872" s="94"/>
    </row>
    <row r="873" spans="2:6" ht="12.75" hidden="1">
      <c r="B873" s="9">
        <v>0</v>
      </c>
      <c r="F873" s="94"/>
    </row>
    <row r="874" spans="2:6" ht="12.75" hidden="1">
      <c r="B874" s="9">
        <v>0</v>
      </c>
      <c r="F874" s="94"/>
    </row>
    <row r="875" spans="2:6" ht="12.75" hidden="1">
      <c r="B875" s="9">
        <v>0</v>
      </c>
      <c r="F875" s="94"/>
    </row>
    <row r="876" spans="2:6" ht="12.75" hidden="1">
      <c r="B876" s="9">
        <v>0</v>
      </c>
      <c r="F876" s="94"/>
    </row>
    <row r="877" spans="2:6" ht="12.75" hidden="1">
      <c r="B877" s="9">
        <v>0</v>
      </c>
      <c r="F877" s="94"/>
    </row>
    <row r="878" ht="12.75" hidden="1">
      <c r="F878" s="94"/>
    </row>
    <row r="879" spans="2:6" ht="13.5" hidden="1" thickBot="1">
      <c r="B879" s="13"/>
      <c r="F879" s="94"/>
    </row>
    <row r="880" spans="2:6" ht="13.5" hidden="1" thickBot="1">
      <c r="B880" s="14"/>
      <c r="F880" s="94"/>
    </row>
    <row r="881" ht="12.75" hidden="1">
      <c r="F881" s="94"/>
    </row>
    <row r="882" ht="12.75" hidden="1">
      <c r="F882" s="94"/>
    </row>
    <row r="883" ht="12.75" hidden="1">
      <c r="F883" s="94"/>
    </row>
    <row r="884" ht="12.75" hidden="1">
      <c r="F884" s="94"/>
    </row>
    <row r="885" ht="12.75" hidden="1">
      <c r="F885" s="94"/>
    </row>
    <row r="886" ht="12.75" hidden="1">
      <c r="F886" s="94"/>
    </row>
    <row r="887" ht="12.75" hidden="1">
      <c r="F887" s="94"/>
    </row>
    <row r="888" ht="12.75" hidden="1">
      <c r="F888" s="94"/>
    </row>
    <row r="889" ht="12.75" hidden="1">
      <c r="F889" s="94"/>
    </row>
    <row r="890" ht="12.75" hidden="1">
      <c r="F890" s="94"/>
    </row>
    <row r="891" ht="12.75" hidden="1">
      <c r="F891" s="94"/>
    </row>
    <row r="892" ht="12.75" hidden="1">
      <c r="F892" s="94"/>
    </row>
    <row r="893" ht="12.75" hidden="1">
      <c r="F893" s="94"/>
    </row>
    <row r="894" ht="12.75" hidden="1">
      <c r="F894" s="94"/>
    </row>
    <row r="895" ht="12.75" hidden="1">
      <c r="F895" s="94"/>
    </row>
    <row r="896" ht="12.75" hidden="1">
      <c r="F896" s="94"/>
    </row>
    <row r="897" ht="12.75" hidden="1">
      <c r="F897" s="94"/>
    </row>
    <row r="898" ht="12.75" hidden="1">
      <c r="F898" s="94"/>
    </row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2011-02-25T23:37:52Z</dcterms:modified>
  <cp:category/>
  <cp:version/>
  <cp:contentType/>
  <cp:contentStatus/>
</cp:coreProperties>
</file>