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January 2010-Summary" sheetId="1" r:id="rId1"/>
    <sheet name="January 2010-Detailed" sheetId="2" r:id="rId2"/>
  </sheets>
  <definedNames>
    <definedName name="_xlnm.Print_Titles" localSheetId="1">'January 2010-Detailed'!$1:$4</definedName>
    <definedName name="_xlnm.Print_Titles" localSheetId="0">'January 2010-Summary'!$1:$4</definedName>
  </definedNames>
  <calcPr fullCalcOnLoad="1"/>
</workbook>
</file>

<file path=xl/comments2.xml><?xml version="1.0" encoding="utf-8"?>
<comments xmlns="http://schemas.openxmlformats.org/spreadsheetml/2006/main">
  <authors>
    <author>Sone</author>
    <author>USER</author>
    <author>ARREY</author>
    <author>sirri</author>
    <author>management</author>
    <author>Valued Packard Bell Customer</author>
    <author>Aim? </author>
    <author>NKWETTA AJONG FELIX</author>
    <author>David</author>
    <author>media</author>
    <author>user</author>
  </authors>
  <commentList>
    <comment ref="C33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Internet undercover in Buea.
Fotabehouse x2 hrs=600
Blackstar x2hrs=300
</t>
        </r>
      </text>
    </comment>
    <comment ref="C34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Cyber undercover in Buea:
Easynet x2=600
OICnet x2=600
Fotabehouse x1=300</t>
        </r>
      </text>
    </comment>
    <comment ref="C39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Took a "clando" in Douala for fast movement to Limbe.</t>
        </r>
      </text>
    </comment>
    <comment ref="C40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Hired a bike to go and see the target in Bojongo</t>
        </r>
      </text>
    </comment>
    <comment ref="C41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Took a clando to Buea</t>
        </r>
      </text>
    </comment>
    <comment ref="C42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Hired a bike to go and see target in Tole.</t>
        </r>
      </text>
    </comment>
    <comment ref="C64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Ekema and Mola in Bojongo for information on products in and around Bojongo especially ivory.</t>
        </r>
      </text>
    </comment>
    <comment ref="C65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Njabe and self for information on dealers in and around Tole</t>
        </r>
      </text>
    </comment>
    <comment ref="C87" authorId="1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88" authorId="1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93" authorId="2">
      <text>
        <r>
          <rPr>
            <b/>
            <sz val="8"/>
            <rFont val="Tahoma"/>
            <family val="0"/>
          </rPr>
          <t>i35: Transport to and from office to plan and sign money for mission.</t>
        </r>
        <r>
          <rPr>
            <sz val="8"/>
            <rFont val="Tahoma"/>
            <family val="0"/>
          </rPr>
          <t xml:space="preserve">
</t>
        </r>
      </text>
    </comment>
    <comment ref="C117" authorId="1">
      <text>
        <r>
          <rPr>
            <b/>
            <sz val="8"/>
            <rFont val="Tahoma"/>
            <family val="0"/>
          </rPr>
          <t>i35: bought drinks to mary Lawe, informant.</t>
        </r>
        <r>
          <rPr>
            <sz val="8"/>
            <rFont val="Tahoma"/>
            <family val="0"/>
          </rPr>
          <t xml:space="preserve">
</t>
        </r>
      </text>
    </comment>
    <comment ref="C118" authorId="1">
      <text>
        <r>
          <rPr>
            <b/>
            <sz val="8"/>
            <rFont val="Tahoma"/>
            <family val="0"/>
          </rPr>
          <t>i35: Bought drinks to Bernard and Eddy, informants.</t>
        </r>
        <r>
          <rPr>
            <sz val="8"/>
            <rFont val="Tahoma"/>
            <family val="0"/>
          </rPr>
          <t xml:space="preserve">
</t>
        </r>
      </text>
    </comment>
    <comment ref="C119" authorId="1">
      <text>
        <r>
          <rPr>
            <b/>
            <sz val="8"/>
            <rFont val="Tahoma"/>
            <family val="0"/>
          </rPr>
          <t>i35: Bought drinks to Paul and Arsene, informants.</t>
        </r>
        <r>
          <rPr>
            <sz val="8"/>
            <rFont val="Tahoma"/>
            <family val="0"/>
          </rPr>
          <t xml:space="preserve">
</t>
        </r>
      </text>
    </comment>
    <comment ref="C120" authorId="1">
      <text>
        <r>
          <rPr>
            <b/>
            <sz val="8"/>
            <rFont val="Tahoma"/>
            <family val="0"/>
          </rPr>
          <t xml:space="preserve">i35: bought drinks to Ernest, informer and self.
</t>
        </r>
        <r>
          <rPr>
            <sz val="8"/>
            <rFont val="Tahoma"/>
            <family val="0"/>
          </rPr>
          <t xml:space="preserve">
</t>
        </r>
      </text>
    </comment>
    <comment ref="C159" authorId="2">
      <text>
        <r>
          <rPr>
            <b/>
            <sz val="8"/>
            <rFont val="Tahoma"/>
            <family val="0"/>
          </rPr>
          <t>i66: Bought drinks to Jean, informant and self.</t>
        </r>
        <r>
          <rPr>
            <sz val="8"/>
            <rFont val="Tahoma"/>
            <family val="0"/>
          </rPr>
          <t xml:space="preserve">
</t>
        </r>
      </text>
    </comment>
    <comment ref="C173" authorId="3">
      <text>
        <r>
          <rPr>
            <b/>
            <sz val="8"/>
            <rFont val="Tahoma"/>
            <family val="0"/>
          </rPr>
          <t>Abumbi: called i35 in abongmbang</t>
        </r>
        <r>
          <rPr>
            <sz val="8"/>
            <rFont val="Tahoma"/>
            <family val="0"/>
          </rPr>
          <t xml:space="preserve">
</t>
        </r>
      </text>
    </comment>
    <comment ref="C186" authorId="1">
      <text>
        <r>
          <rPr>
            <b/>
            <sz val="8"/>
            <rFont val="Tahoma"/>
            <family val="0"/>
          </rPr>
          <t>i33: Mineral water</t>
        </r>
        <r>
          <rPr>
            <sz val="8"/>
            <rFont val="Tahoma"/>
            <family val="0"/>
          </rPr>
          <t xml:space="preserve">
</t>
        </r>
      </text>
    </comment>
    <comment ref="C188" authorId="1">
      <text>
        <r>
          <rPr>
            <b/>
            <sz val="8"/>
            <rFont val="Tahoma"/>
            <family val="0"/>
          </rPr>
          <t>i33: Mineral water</t>
        </r>
        <r>
          <rPr>
            <sz val="8"/>
            <rFont val="Tahoma"/>
            <family val="0"/>
          </rPr>
          <t xml:space="preserve">
</t>
        </r>
      </text>
    </comment>
    <comment ref="C190" authorId="1">
      <text>
        <r>
          <rPr>
            <b/>
            <sz val="8"/>
            <rFont val="Tahoma"/>
            <family val="0"/>
          </rPr>
          <t>i33: Mineral water</t>
        </r>
        <r>
          <rPr>
            <sz val="8"/>
            <rFont val="Tahoma"/>
            <family val="0"/>
          </rPr>
          <t xml:space="preserve">
</t>
        </r>
      </text>
    </comment>
    <comment ref="C194" authorId="1">
      <text>
        <r>
          <rPr>
            <b/>
            <sz val="8"/>
            <rFont val="Tahoma"/>
            <family val="0"/>
          </rPr>
          <t>i33: bought drinks to Mousa and Christopher, informants.</t>
        </r>
        <r>
          <rPr>
            <sz val="8"/>
            <rFont val="Tahoma"/>
            <family val="0"/>
          </rPr>
          <t xml:space="preserve">
</t>
        </r>
      </text>
    </comment>
    <comment ref="C195" authorId="1">
      <text>
        <r>
          <rPr>
            <b/>
            <sz val="8"/>
            <rFont val="Tahoma"/>
            <family val="0"/>
          </rPr>
          <t>i33: bought drinks to hilaire and Sanda, informants.</t>
        </r>
        <r>
          <rPr>
            <sz val="8"/>
            <rFont val="Tahoma"/>
            <family val="0"/>
          </rPr>
          <t xml:space="preserve">
</t>
        </r>
      </text>
    </comment>
    <comment ref="C205" authorId="3">
      <text>
        <r>
          <rPr>
            <b/>
            <sz val="8"/>
            <rFont val="Tahoma"/>
            <family val="0"/>
          </rPr>
          <t>i26: buea investigations</t>
        </r>
        <r>
          <rPr>
            <sz val="8"/>
            <rFont val="Tahoma"/>
            <family val="0"/>
          </rPr>
          <t xml:space="preserve">
</t>
        </r>
      </text>
    </comment>
    <comment ref="C210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internet use for 1 days cyber undercover work in Buea.</t>
        </r>
      </text>
    </comment>
    <comment ref="C211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internet use for 1 days cyber undercover work in Buea.</t>
        </r>
      </text>
    </comment>
    <comment ref="C212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Cyber undercover in Buea:
fotabehouse x2=600
CCASnet x2=600
OICnet x2=600</t>
        </r>
      </text>
    </comment>
    <comment ref="C213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internet use for 1 days cyber undercover work in Buea.</t>
        </r>
      </text>
    </comment>
    <comment ref="C214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internet use for 1 days cyber undercover work in Buea.</t>
        </r>
      </text>
    </comment>
    <comment ref="C215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internet use for 1 days cyber undercover work in Buea.</t>
        </r>
      </text>
    </comment>
    <comment ref="C216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internet use for 1 days cyber undercover work in Buea.</t>
        </r>
      </text>
    </comment>
    <comment ref="C221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took a clando from Douala for fast movement</t>
        </r>
      </text>
    </comment>
    <comment ref="C222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Hired a bike to go and meet target who promised to make ivory available.</t>
        </r>
      </text>
    </comment>
    <comment ref="C228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local transport for 1 day cyber undercover work in Buea.</t>
        </r>
      </text>
    </comment>
    <comment ref="C250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7 days cyber undercover work in Buea - identifying and getting contact information of Internet wildlife dealers.</t>
        </r>
      </text>
    </comment>
    <comment ref="C251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IP2 Adolf for investigation and possible arrest of Tambe Andreas, a furgitive ivory dealer from Mamfe who was said to be in Muyuka.</t>
        </r>
      </text>
    </comment>
    <comment ref="C252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IP2 Asek for investigation and possible arrest of Tambe Andreas, a furgitive ivory dealer from Mamfe who was said to be in Muyuka.</t>
        </r>
      </text>
    </comment>
    <comment ref="C256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Mongambe for information on wildlife deales in Bwasa and environ.</t>
        </r>
      </text>
    </comment>
    <comment ref="C257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Trust building - IP2 Adolf and self - investigation and possible arrest of Tambe Andreas, a furgitive ivory dealer from Mamfe who was said to be in Muyuka.</t>
        </r>
      </text>
    </comment>
    <comment ref="C258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Trust building- IP2 Asek and self- investigation and possible arrest of Tambe Andreas, a furgitive ivory dealer from Mamfe who was said to be in Muyuka.</t>
        </r>
      </text>
    </comment>
    <comment ref="C275" authorId="2">
      <text>
        <r>
          <rPr>
            <b/>
            <sz val="8"/>
            <rFont val="Tahoma"/>
            <family val="0"/>
          </rPr>
          <t>i66: transport to and fro from office to plan for mission.</t>
        </r>
        <r>
          <rPr>
            <sz val="8"/>
            <rFont val="Tahoma"/>
            <family val="0"/>
          </rPr>
          <t xml:space="preserve">
</t>
        </r>
      </text>
    </comment>
    <comment ref="C279" authorId="1">
      <text>
        <r>
          <rPr>
            <b/>
            <sz val="8"/>
            <rFont val="Tahoma"/>
            <family val="0"/>
          </rPr>
          <t>i22: Transport to and fro to office to deposite financial report.</t>
        </r>
        <r>
          <rPr>
            <sz val="8"/>
            <rFont val="Tahoma"/>
            <family val="0"/>
          </rPr>
          <t xml:space="preserve">
</t>
        </r>
      </text>
    </comment>
    <comment ref="C294" authorId="1">
      <text>
        <r>
          <rPr>
            <b/>
            <sz val="8"/>
            <rFont val="Tahoma"/>
            <family val="0"/>
          </rPr>
          <t>i22:  Bought drinks to dieudonne and Nanga, informants and self.</t>
        </r>
        <r>
          <rPr>
            <sz val="8"/>
            <rFont val="Tahoma"/>
            <family val="0"/>
          </rPr>
          <t xml:space="preserve">
</t>
        </r>
      </text>
    </comment>
    <comment ref="C295" authorId="1">
      <text>
        <r>
          <rPr>
            <b/>
            <sz val="8"/>
            <rFont val="Tahoma"/>
            <family val="0"/>
          </rPr>
          <t>i22: Bought drinks to Chimita and Samuel, informants and self.</t>
        </r>
        <r>
          <rPr>
            <sz val="8"/>
            <rFont val="Tahoma"/>
            <family val="0"/>
          </rPr>
          <t xml:space="preserve">
</t>
        </r>
      </text>
    </comment>
    <comment ref="C309" authorId="1">
      <text>
        <r>
          <rPr>
            <b/>
            <sz val="8"/>
            <rFont val="Tahoma"/>
            <family val="0"/>
          </rPr>
          <t>i21: By bike</t>
        </r>
        <r>
          <rPr>
            <sz val="8"/>
            <rFont val="Tahoma"/>
            <family val="0"/>
          </rPr>
          <t xml:space="preserve">
</t>
        </r>
      </text>
    </comment>
    <comment ref="C310" authorId="1">
      <text>
        <r>
          <rPr>
            <b/>
            <sz val="8"/>
            <rFont val="Tahoma"/>
            <family val="0"/>
          </rPr>
          <t>i21: By bike</t>
        </r>
        <r>
          <rPr>
            <sz val="8"/>
            <rFont val="Tahoma"/>
            <family val="0"/>
          </rPr>
          <t xml:space="preserve">
</t>
        </r>
      </text>
    </comment>
    <comment ref="C318" authorId="1">
      <text>
        <r>
          <rPr>
            <b/>
            <sz val="8"/>
            <rFont val="Tahoma"/>
            <family val="0"/>
          </rPr>
          <t>i21: transport to and fro to office to deposite financial report.</t>
        </r>
        <r>
          <rPr>
            <sz val="8"/>
            <rFont val="Tahoma"/>
            <family val="0"/>
          </rPr>
          <t xml:space="preserve">
</t>
        </r>
      </text>
    </comment>
    <comment ref="C328" authorId="1">
      <text>
        <r>
          <rPr>
            <b/>
            <sz val="8"/>
            <rFont val="Tahoma"/>
            <family val="0"/>
          </rPr>
          <t>i21: Bought drinks Bertrand, Boma and Alexi, Informants.</t>
        </r>
        <r>
          <rPr>
            <sz val="8"/>
            <rFont val="Tahoma"/>
            <family val="0"/>
          </rPr>
          <t xml:space="preserve">
</t>
        </r>
      </text>
    </comment>
    <comment ref="C336" authorId="3">
      <text>
        <r>
          <rPr>
            <b/>
            <sz val="8"/>
            <rFont val="Tahoma"/>
            <family val="0"/>
          </rPr>
          <t>i26: abongmbang investigations and Buea investigations</t>
        </r>
        <r>
          <rPr>
            <sz val="8"/>
            <rFont val="Tahoma"/>
            <family val="0"/>
          </rPr>
          <t xml:space="preserve">
</t>
        </r>
      </text>
    </comment>
    <comment ref="C337" authorId="3">
      <text>
        <r>
          <rPr>
            <b/>
            <sz val="8"/>
            <rFont val="Tahoma"/>
            <family val="0"/>
          </rPr>
          <t>i26: ivory target follow up</t>
        </r>
        <r>
          <rPr>
            <sz val="8"/>
            <rFont val="Tahoma"/>
            <family val="0"/>
          </rPr>
          <t xml:space="preserve">
</t>
        </r>
      </text>
    </comment>
    <comment ref="C341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Transport - IP2 Adolf - investigation and possible arrest of Tambe Andreas, a furgitive ivory dealer from Mamfe who was said to be in Muyuka.</t>
        </r>
      </text>
    </comment>
    <comment ref="C342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Transport - IP2 Adolf - investigation and possible arrest of Tambe Andreas, a furgitive ivory dealer from Mamfe who was said to be in Muyuka.</t>
        </r>
      </text>
    </comment>
    <comment ref="C346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Local transport - IP2 Adolf - investigation and possible arrest of Tambe Andreas, a furgitive ivory dealer from Mamfe who was said to be in Muyuka.</t>
        </r>
      </text>
    </comment>
    <comment ref="C347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Local Transport - IP2 Adolf - investigation and possible arrest of Tambe Andreas, a furgitive ivory dealer from Mamfe who was said to be in Muyuka.</t>
        </r>
      </text>
    </comment>
    <comment ref="C351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Feeding - IP2 Adolf - investigation and possible arrest of Tambe Andreas, a furgitive ivory dealer from Mamfe who was said to be in Muyuka.</t>
        </r>
      </text>
    </comment>
    <comment ref="C352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Feeding - IP2 Adolf - investigation and possible arrest of Tambe Andreas, a furgitive ivory dealer from Mamfe who was said to be in Muyuka.</t>
        </r>
      </text>
    </comment>
    <comment ref="C356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IP2 Adolf for investigation and possible arrest of Tambe Andreas, a furgitive ivory dealer from Mamfe who was said to be in Muyuka.</t>
        </r>
      </text>
    </comment>
    <comment ref="C365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Transport - IP2 Asek - investigation and possible arrest of Tambe Andreas, a furgitive ivory dealer from Mamfe who was said to be in Muyuka.</t>
        </r>
      </text>
    </comment>
    <comment ref="C366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Transport - IP2 Asek - investigation and possible arrest of Tambe Andreas, a furgitive ivory dealer from Mamfe who was said to be in Muyuka.</t>
        </r>
      </text>
    </comment>
    <comment ref="C370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Local Transport - IP2 Asek - investigation and possible arrest of Tambe Andreas, a furgitive ivory dealer from Mamfe who was said to be in Muyuka.</t>
        </r>
      </text>
    </comment>
    <comment ref="C371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Local Transport - IP2 Asek - investigation and possible arrest of Tambe Andreas, a furgitive ivory dealer from Mamfe who was said to be in Muyuka.</t>
        </r>
      </text>
    </comment>
    <comment ref="C375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Feeding- IP2 Asek- investigation and possible arrest of Tambe Andreas, a furgitive ivory dealer from Mamfe who was said to be in Muyuka.</t>
        </r>
      </text>
    </comment>
    <comment ref="C376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Feeding - IP2 Asek - investigation and possible arrest of Tambe Andreas, a furgitive ivory dealer from Mamfe who was said to be in Muyuka.</t>
        </r>
      </text>
    </comment>
    <comment ref="C380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Trust building- IP2 Asek - investigation and possible arrest of Tambe Andreas, a furgitive ivory dealer from Mamfe who was said to be in Muyuka.</t>
        </r>
      </text>
    </comment>
    <comment ref="C434" authorId="1">
      <text>
        <r>
          <rPr>
            <b/>
            <sz val="8"/>
            <rFont val="Tahoma"/>
            <family val="0"/>
          </rPr>
          <t>jp: Bought drinks to regine, aisatou and self.</t>
        </r>
        <r>
          <rPr>
            <sz val="8"/>
            <rFont val="Tahoma"/>
            <family val="0"/>
          </rPr>
          <t xml:space="preserve">
</t>
        </r>
      </text>
    </comment>
    <comment ref="C435" authorId="1">
      <text>
        <r>
          <rPr>
            <b/>
            <sz val="8"/>
            <rFont val="Tahoma"/>
            <family val="0"/>
          </rPr>
          <t>jp: Bought drinks to paul, informant and self.</t>
        </r>
        <r>
          <rPr>
            <sz val="8"/>
            <rFont val="Tahoma"/>
            <family val="0"/>
          </rPr>
          <t xml:space="preserve">
</t>
        </r>
      </text>
    </comment>
    <comment ref="C444" authorId="3">
      <text>
        <r>
          <rPr>
            <b/>
            <sz val="8"/>
            <rFont val="Tahoma"/>
            <family val="0"/>
          </rPr>
          <t>Abumbi: ivory target</t>
        </r>
        <r>
          <rPr>
            <sz val="8"/>
            <rFont val="Tahoma"/>
            <family val="0"/>
          </rPr>
          <t xml:space="preserve">
</t>
        </r>
      </text>
    </comment>
    <comment ref="C446" authorId="3">
      <text>
        <r>
          <rPr>
            <b/>
            <sz val="8"/>
            <rFont val="Tahoma"/>
            <family val="0"/>
          </rPr>
          <t>Abumbi: Djoum ivory investigations</t>
        </r>
        <r>
          <rPr>
            <sz val="8"/>
            <rFont val="Tahoma"/>
            <family val="0"/>
          </rPr>
          <t xml:space="preserve">
</t>
        </r>
      </text>
    </comment>
    <comment ref="C453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454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455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456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457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481" authorId="1">
      <text>
        <r>
          <rPr>
            <b/>
            <sz val="8"/>
            <rFont val="Tahoma"/>
            <family val="0"/>
          </rPr>
          <t>i33: Bought drinks to Abdoulaye and Amand, informants.</t>
        </r>
        <r>
          <rPr>
            <sz val="8"/>
            <rFont val="Tahoma"/>
            <family val="0"/>
          </rPr>
          <t xml:space="preserve">
</t>
        </r>
      </text>
    </comment>
    <comment ref="C497" authorId="1">
      <text>
        <r>
          <rPr>
            <b/>
            <sz val="8"/>
            <rFont val="Tahoma"/>
            <family val="0"/>
          </rPr>
          <t>i66: By clando.</t>
        </r>
        <r>
          <rPr>
            <sz val="8"/>
            <rFont val="Tahoma"/>
            <family val="0"/>
          </rPr>
          <t xml:space="preserve">
</t>
        </r>
      </text>
    </comment>
    <comment ref="C513" authorId="1">
      <text>
        <r>
          <rPr>
            <b/>
            <sz val="8"/>
            <rFont val="Tahoma"/>
            <family val="0"/>
          </rPr>
          <t>i66: Bought drinks to Aime, informant.</t>
        </r>
        <r>
          <rPr>
            <sz val="8"/>
            <rFont val="Tahoma"/>
            <family val="0"/>
          </rPr>
          <t xml:space="preserve">
</t>
        </r>
      </text>
    </comment>
    <comment ref="C514" authorId="1">
      <text>
        <r>
          <rPr>
            <b/>
            <sz val="8"/>
            <rFont val="Tahoma"/>
            <family val="0"/>
          </rPr>
          <t>i66: Bought drinks to Kamche and betrand, informant.</t>
        </r>
        <r>
          <rPr>
            <sz val="8"/>
            <rFont val="Tahoma"/>
            <family val="0"/>
          </rPr>
          <t xml:space="preserve">
</t>
        </r>
      </text>
    </comment>
    <comment ref="C538" authorId="1">
      <text>
        <r>
          <rPr>
            <b/>
            <sz val="8"/>
            <rFont val="Tahoma"/>
            <family val="0"/>
          </rPr>
          <t>i35: Transport to mado bringing the hidden camera from batie.</t>
        </r>
        <r>
          <rPr>
            <sz val="8"/>
            <rFont val="Tahoma"/>
            <family val="0"/>
          </rPr>
          <t xml:space="preserve">
</t>
        </r>
      </text>
    </comment>
    <comment ref="C553" authorId="1">
      <text>
        <r>
          <rPr>
            <b/>
            <sz val="8"/>
            <rFont val="Tahoma"/>
            <family val="0"/>
          </rPr>
          <t xml:space="preserve">i35: Bought drinks to Julius and walters, informants and self. </t>
        </r>
        <r>
          <rPr>
            <sz val="8"/>
            <rFont val="Tahoma"/>
            <family val="0"/>
          </rPr>
          <t xml:space="preserve">
</t>
        </r>
      </text>
    </comment>
    <comment ref="C554" authorId="1">
      <text>
        <r>
          <rPr>
            <b/>
            <sz val="8"/>
            <rFont val="Tahoma"/>
            <family val="0"/>
          </rPr>
          <t>i35: Bought drinks to Olivier, informant and self.</t>
        </r>
        <r>
          <rPr>
            <sz val="8"/>
            <rFont val="Tahoma"/>
            <family val="0"/>
          </rPr>
          <t xml:space="preserve">
</t>
        </r>
      </text>
    </comment>
    <comment ref="C563" authorId="3">
      <text>
        <r>
          <rPr>
            <b/>
            <sz val="8"/>
            <rFont val="Tahoma"/>
            <family val="0"/>
          </rPr>
          <t>Abumbi: ivory sangmelima</t>
        </r>
        <r>
          <rPr>
            <sz val="8"/>
            <rFont val="Tahoma"/>
            <family val="0"/>
          </rPr>
          <t xml:space="preserve">
</t>
        </r>
      </text>
    </comment>
    <comment ref="C570" authorId="1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571" authorId="1">
      <text>
        <r>
          <rPr>
            <b/>
            <sz val="8"/>
            <rFont val="Tahoma"/>
            <family val="0"/>
          </rPr>
          <t>i35: By bike</t>
        </r>
        <r>
          <rPr>
            <sz val="8"/>
            <rFont val="Tahoma"/>
            <family val="0"/>
          </rPr>
          <t xml:space="preserve">
</t>
        </r>
      </text>
    </comment>
    <comment ref="C572" authorId="1">
      <text>
        <r>
          <rPr>
            <b/>
            <sz val="8"/>
            <rFont val="Tahoma"/>
            <family val="0"/>
          </rPr>
          <t>i35: By bike</t>
        </r>
        <r>
          <rPr>
            <sz val="8"/>
            <rFont val="Tahoma"/>
            <family val="0"/>
          </rPr>
          <t xml:space="preserve">
</t>
        </r>
      </text>
    </comment>
    <comment ref="C573" authorId="1">
      <text>
        <r>
          <rPr>
            <b/>
            <sz val="8"/>
            <rFont val="Tahoma"/>
            <family val="0"/>
          </rPr>
          <t>i35: By bike</t>
        </r>
        <r>
          <rPr>
            <sz val="8"/>
            <rFont val="Tahoma"/>
            <family val="0"/>
          </rPr>
          <t xml:space="preserve">
</t>
        </r>
      </text>
    </comment>
    <comment ref="C574" authorId="1">
      <text>
        <r>
          <rPr>
            <b/>
            <sz val="8"/>
            <rFont val="Tahoma"/>
            <family val="0"/>
          </rPr>
          <t>i35: By bike</t>
        </r>
        <r>
          <rPr>
            <sz val="8"/>
            <rFont val="Tahoma"/>
            <family val="0"/>
          </rPr>
          <t xml:space="preserve">
</t>
        </r>
      </text>
    </comment>
    <comment ref="C600" authorId="1">
      <text>
        <r>
          <rPr>
            <b/>
            <sz val="8"/>
            <rFont val="Tahoma"/>
            <family val="0"/>
          </rPr>
          <t xml:space="preserve">i35: Bought drinks to Rene, informant and self. </t>
        </r>
        <r>
          <rPr>
            <sz val="8"/>
            <rFont val="Tahoma"/>
            <family val="0"/>
          </rPr>
          <t xml:space="preserve">
</t>
        </r>
      </text>
    </comment>
    <comment ref="C601" authorId="1">
      <text>
        <r>
          <rPr>
            <b/>
            <sz val="8"/>
            <rFont val="Tahoma"/>
            <family val="0"/>
          </rPr>
          <t>i35: bought drinks to Charles and Kengfack, informants.</t>
        </r>
        <r>
          <rPr>
            <sz val="8"/>
            <rFont val="Tahoma"/>
            <family val="0"/>
          </rPr>
          <t xml:space="preserve">
</t>
        </r>
      </text>
    </comment>
    <comment ref="C602" authorId="1">
      <text>
        <r>
          <rPr>
            <b/>
            <sz val="8"/>
            <rFont val="Tahoma"/>
            <family val="0"/>
          </rPr>
          <t>i35: Bought drinks to Lucianou, informant.</t>
        </r>
        <r>
          <rPr>
            <sz val="8"/>
            <rFont val="Tahoma"/>
            <family val="0"/>
          </rPr>
          <t xml:space="preserve">
</t>
        </r>
      </text>
    </comment>
    <comment ref="C653" authorId="1">
      <text>
        <r>
          <rPr>
            <b/>
            <sz val="8"/>
            <rFont val="Tahoma"/>
            <family val="0"/>
          </rPr>
          <t>i35: Bought drinks to Achile and Bakari, informants.</t>
        </r>
        <r>
          <rPr>
            <sz val="8"/>
            <rFont val="Tahoma"/>
            <family val="0"/>
          </rPr>
          <t xml:space="preserve">
</t>
        </r>
      </text>
    </comment>
    <comment ref="C654" authorId="1">
      <text>
        <r>
          <rPr>
            <b/>
            <sz val="8"/>
            <rFont val="Tahoma"/>
            <family val="0"/>
          </rPr>
          <t>i33: bought drinks to Mokom and fadiga, informants.</t>
        </r>
        <r>
          <rPr>
            <sz val="8"/>
            <rFont val="Tahoma"/>
            <family val="0"/>
          </rPr>
          <t xml:space="preserve">
</t>
        </r>
      </text>
    </comment>
    <comment ref="C655" authorId="1">
      <text>
        <r>
          <rPr>
            <b/>
            <sz val="8"/>
            <rFont val="Tahoma"/>
            <family val="0"/>
          </rPr>
          <t>i33: Bought drinks to Wilson, informant.</t>
        </r>
        <r>
          <rPr>
            <sz val="8"/>
            <rFont val="Tahoma"/>
            <family val="0"/>
          </rPr>
          <t xml:space="preserve">
</t>
        </r>
      </text>
    </comment>
    <comment ref="C674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Had a breakdown with the first car we took and had to pay again to travel back to yaounde in another car especially as it was getting late in the night.</t>
        </r>
      </text>
    </comment>
    <comment ref="C681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Special taxi used during operation attemot in Douala airport concerning the illegal exportation of parrots.</t>
        </r>
      </text>
    </comment>
    <comment ref="C687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Rooms for 6000frs were not available and the recommended hotels were all full.</t>
        </r>
      </text>
    </comment>
    <comment ref="C698" authorId="1">
      <text>
        <r>
          <rPr>
            <b/>
            <sz val="8"/>
            <rFont val="Tahoma"/>
            <family val="0"/>
          </rPr>
          <t>jul: to sonkeng Elvis for assistance in the attempted operation in douala.</t>
        </r>
        <r>
          <rPr>
            <sz val="8"/>
            <rFont val="Tahoma"/>
            <family val="0"/>
          </rPr>
          <t xml:space="preserve">
</t>
        </r>
      </text>
    </comment>
    <comment ref="C699" authorId="1">
      <text>
        <r>
          <rPr>
            <b/>
            <sz val="8"/>
            <rFont val="Tahoma"/>
            <family val="0"/>
          </rPr>
          <t>jul: to ngounon Pierre for assistance in the attemptd oprations in douala.</t>
        </r>
        <r>
          <rPr>
            <sz val="8"/>
            <rFont val="Tahoma"/>
            <family val="0"/>
          </rPr>
          <t xml:space="preserve">
</t>
        </r>
      </text>
    </comment>
    <comment ref="C715" authorId="1">
      <text>
        <r>
          <rPr>
            <b/>
            <sz val="8"/>
            <rFont val="Tahoma"/>
            <family val="0"/>
          </rPr>
          <t>jp: By clando.</t>
        </r>
        <r>
          <rPr>
            <sz val="8"/>
            <rFont val="Tahoma"/>
            <family val="0"/>
          </rPr>
          <t xml:space="preserve">
</t>
        </r>
      </text>
    </comment>
    <comment ref="C718" authorId="1">
      <text>
        <r>
          <rPr>
            <b/>
            <sz val="8"/>
            <rFont val="Tahoma"/>
            <family val="0"/>
          </rPr>
          <t>jp: By clando.</t>
        </r>
        <r>
          <rPr>
            <sz val="8"/>
            <rFont val="Tahoma"/>
            <family val="0"/>
          </rPr>
          <t xml:space="preserve">
</t>
        </r>
      </text>
    </comment>
    <comment ref="C739" authorId="1">
      <text>
        <r>
          <rPr>
            <b/>
            <sz val="8"/>
            <rFont val="Tahoma"/>
            <family val="0"/>
          </rPr>
          <t>jp: bought drinks to manjeck, informant.</t>
        </r>
        <r>
          <rPr>
            <sz val="8"/>
            <rFont val="Tahoma"/>
            <family val="0"/>
          </rPr>
          <t xml:space="preserve">
</t>
        </r>
      </text>
    </comment>
    <comment ref="C752" authorId="1">
      <text>
        <r>
          <rPr>
            <b/>
            <sz val="8"/>
            <rFont val="Tahoma"/>
            <family val="0"/>
          </rPr>
          <t>i35: By clando</t>
        </r>
        <r>
          <rPr>
            <sz val="8"/>
            <rFont val="Tahoma"/>
            <family val="0"/>
          </rPr>
          <t xml:space="preserve">
</t>
        </r>
      </text>
    </comment>
    <comment ref="C753" authorId="1">
      <text>
        <r>
          <rPr>
            <b/>
            <sz val="8"/>
            <rFont val="Tahoma"/>
            <family val="0"/>
          </rPr>
          <t>i35: By clando</t>
        </r>
        <r>
          <rPr>
            <sz val="8"/>
            <rFont val="Tahoma"/>
            <family val="0"/>
          </rPr>
          <t xml:space="preserve">
</t>
        </r>
      </text>
    </comment>
    <comment ref="C754" authorId="1">
      <text>
        <r>
          <rPr>
            <b/>
            <sz val="8"/>
            <rFont val="Tahoma"/>
            <family val="0"/>
          </rPr>
          <t>i35: By clando</t>
        </r>
        <r>
          <rPr>
            <sz val="8"/>
            <rFont val="Tahoma"/>
            <family val="0"/>
          </rPr>
          <t xml:space="preserve">
</t>
        </r>
      </text>
    </comment>
    <comment ref="C761" authorId="1">
      <text>
        <r>
          <rPr>
            <b/>
            <sz val="8"/>
            <rFont val="Tahoma"/>
            <family val="0"/>
          </rPr>
          <t>i35: Transport to and fro from office to plan for mission.</t>
        </r>
        <r>
          <rPr>
            <sz val="8"/>
            <rFont val="Tahoma"/>
            <family val="0"/>
          </rPr>
          <t xml:space="preserve">
</t>
        </r>
      </text>
    </comment>
    <comment ref="C773" authorId="1">
      <text>
        <r>
          <rPr>
            <b/>
            <sz val="8"/>
            <rFont val="Tahoma"/>
            <family val="0"/>
          </rPr>
          <t>i35: Bought drinks to Olive,Jean paul and self.</t>
        </r>
        <r>
          <rPr>
            <sz val="8"/>
            <rFont val="Tahoma"/>
            <family val="0"/>
          </rPr>
          <t xml:space="preserve">
</t>
        </r>
      </text>
    </comment>
    <comment ref="C813" authorId="1">
      <text>
        <r>
          <rPr>
            <b/>
            <sz val="8"/>
            <rFont val="Tahoma"/>
            <family val="0"/>
          </rPr>
          <t>i66: bought drinks to Jean claude and henry, informants and self.</t>
        </r>
        <r>
          <rPr>
            <sz val="8"/>
            <rFont val="Tahoma"/>
            <family val="0"/>
          </rPr>
          <t xml:space="preserve">
</t>
        </r>
      </text>
    </comment>
    <comment ref="C826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Took a clando for fast movement.</t>
        </r>
      </text>
    </comment>
    <comment ref="C853" authorId="3">
      <text>
        <r>
          <rPr>
            <b/>
            <sz val="8"/>
            <rFont val="Tahoma"/>
            <family val="0"/>
          </rPr>
          <t>i26: parrots Douala</t>
        </r>
        <r>
          <rPr>
            <sz val="8"/>
            <rFont val="Tahoma"/>
            <family val="0"/>
          </rPr>
          <t xml:space="preserve">
</t>
        </r>
      </text>
    </comment>
    <comment ref="C854" authorId="3">
      <text>
        <r>
          <rPr>
            <b/>
            <sz val="8"/>
            <rFont val="Tahoma"/>
            <family val="0"/>
          </rPr>
          <t>i26: douala op</t>
        </r>
        <r>
          <rPr>
            <sz val="8"/>
            <rFont val="Tahoma"/>
            <family val="0"/>
          </rPr>
          <t xml:space="preserve">
</t>
        </r>
      </text>
    </comment>
    <comment ref="C858" authorId="0">
      <text>
        <r>
          <rPr>
            <b/>
            <sz val="8"/>
            <rFont val="Tahoma"/>
            <family val="2"/>
          </rPr>
          <t>Sone:</t>
        </r>
        <r>
          <rPr>
            <sz val="8"/>
            <rFont val="Tahoma"/>
            <family val="2"/>
          </rPr>
          <t xml:space="preserve">
Took a clando for fast movement.</t>
        </r>
      </text>
    </comment>
    <comment ref="C883" authorId="4">
      <text>
        <r>
          <rPr>
            <b/>
            <sz val="8"/>
            <rFont val="Tahoma"/>
            <family val="0"/>
          </rPr>
          <t>i26: planning field missions</t>
        </r>
        <r>
          <rPr>
            <sz val="8"/>
            <rFont val="Tahoma"/>
            <family val="0"/>
          </rPr>
          <t xml:space="preserve">
</t>
        </r>
      </text>
    </comment>
    <comment ref="C885" authorId="3">
      <text>
        <r>
          <rPr>
            <b/>
            <sz val="8"/>
            <rFont val="Tahoma"/>
            <family val="0"/>
          </rPr>
          <t>i26: foumban investigations</t>
        </r>
        <r>
          <rPr>
            <sz val="8"/>
            <rFont val="Tahoma"/>
            <family val="0"/>
          </rPr>
          <t xml:space="preserve">
</t>
        </r>
      </text>
    </comment>
    <comment ref="C886" authorId="3">
      <text>
        <r>
          <rPr>
            <b/>
            <sz val="8"/>
            <rFont val="Tahoma"/>
            <family val="0"/>
          </rPr>
          <t>i26: called  Limbe wildlife center to get information on chip op</t>
        </r>
        <r>
          <rPr>
            <sz val="8"/>
            <rFont val="Tahoma"/>
            <family val="0"/>
          </rPr>
          <t xml:space="preserve">
</t>
        </r>
      </text>
    </comment>
    <comment ref="C887" authorId="3">
      <text>
        <r>
          <rPr>
            <b/>
            <sz val="8"/>
            <rFont val="Tahoma"/>
            <family val="0"/>
          </rPr>
          <t>i26: sangmelima ivory</t>
        </r>
        <r>
          <rPr>
            <sz val="8"/>
            <rFont val="Tahoma"/>
            <family val="0"/>
          </rPr>
          <t xml:space="preserve">
</t>
        </r>
      </text>
    </comment>
    <comment ref="C888" authorId="3">
      <text>
        <r>
          <rPr>
            <b/>
            <sz val="8"/>
            <rFont val="Tahoma"/>
            <family val="0"/>
          </rPr>
          <t>i26: ivory contact</t>
        </r>
        <r>
          <rPr>
            <sz val="8"/>
            <rFont val="Tahoma"/>
            <family val="0"/>
          </rPr>
          <t xml:space="preserve">
</t>
        </r>
      </text>
    </comment>
    <comment ref="C889" authorId="3">
      <text>
        <r>
          <rPr>
            <b/>
            <sz val="8"/>
            <rFont val="Tahoma"/>
            <family val="0"/>
          </rPr>
          <t>i26: ivory sangmelima</t>
        </r>
        <r>
          <rPr>
            <sz val="8"/>
            <rFont val="Tahoma"/>
            <family val="0"/>
          </rPr>
          <t xml:space="preserve">
</t>
        </r>
      </text>
    </comment>
    <comment ref="C913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x125 copies of Investigations Field report forms</t>
        </r>
      </text>
    </comment>
    <comment ref="C933" authorId="1">
      <text>
        <r>
          <rPr>
            <b/>
            <sz val="8"/>
            <rFont val="Tahoma"/>
            <family val="0"/>
          </rPr>
          <t>i26: credit to asek assisting in Buea operations.</t>
        </r>
        <r>
          <rPr>
            <sz val="8"/>
            <rFont val="Tahoma"/>
            <family val="0"/>
          </rPr>
          <t xml:space="preserve">
</t>
        </r>
      </text>
    </comment>
    <comment ref="C934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Extra airtime for Adolf because the credit given had been used up in calling and locate the arrested target in Buea.</t>
        </r>
      </text>
    </comment>
    <comment ref="C939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linternet use for 1 day cyber undercover work in Buea.</t>
        </r>
      </text>
    </comment>
    <comment ref="C940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linternet use for 1 day cyber undercover work in Buea.</t>
        </r>
      </text>
    </comment>
    <comment ref="C941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linternet use for 1 day cyber undercover work in Buea.</t>
        </r>
      </text>
    </comment>
    <comment ref="C942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linternet use for 1 day cyber undercover work in Buea.</t>
        </r>
      </text>
    </comment>
    <comment ref="C943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linternet use for 1 day cyber undercover work in Buea.</t>
        </r>
      </text>
    </comment>
    <comment ref="C944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linternet use for 1 day cyber undercover work in Buea.</t>
        </r>
      </text>
    </comment>
    <comment ref="C945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linternet use for 1 day cyber undercover work in Buea.</t>
        </r>
      </text>
    </comment>
    <comment ref="C949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local transport for 7 days cyber undercover work in Buea.</t>
        </r>
      </text>
    </comment>
    <comment ref="C950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Special taxi used during operation in Buea before and after the arrest of the intenet widlife dealer.</t>
        </r>
      </text>
    </comment>
    <comment ref="C954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Justin of NFC Bank in Buea concerning an internet wildlife dealer who was to go to the bank to collect money from a victim in the Netherlands.</t>
        </r>
      </text>
    </comment>
    <comment ref="C955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Drinks with elements after the arrest of the target in Buea - Adolf, Asek, Nyoh and Diabe for a job well done especially as they were on the mission from 7:30 am till about 8:00 pm.</t>
        </r>
      </text>
    </comment>
    <comment ref="C959" authorId="0">
      <text>
        <r>
          <rPr>
            <b/>
            <sz val="8"/>
            <rFont val="Tahoma"/>
            <family val="2"/>
          </rPr>
          <t>Sone:</t>
        </r>
        <r>
          <rPr>
            <sz val="8"/>
            <rFont val="Tahoma"/>
            <family val="2"/>
          </rPr>
          <t xml:space="preserve">
To IP2 Nyoh for the operation in Buea on 29/01/10 - arrest of an Internet wildlife dealer.</t>
        </r>
      </text>
    </comment>
    <comment ref="C960" authorId="0">
      <text>
        <r>
          <rPr>
            <b/>
            <sz val="8"/>
            <rFont val="Tahoma"/>
            <family val="2"/>
          </rPr>
          <t>Sone:</t>
        </r>
        <r>
          <rPr>
            <sz val="8"/>
            <rFont val="Tahoma"/>
            <family val="2"/>
          </rPr>
          <t xml:space="preserve">
To IP2 Adolf for the operation in Buea on 29/01/10 - arrest of an Internet wildlife dealer</t>
        </r>
      </text>
    </comment>
    <comment ref="C961" authorId="0">
      <text>
        <r>
          <rPr>
            <b/>
            <sz val="8"/>
            <rFont val="Tahoma"/>
            <family val="2"/>
          </rPr>
          <t>Sone:</t>
        </r>
        <r>
          <rPr>
            <sz val="8"/>
            <rFont val="Tahoma"/>
            <family val="2"/>
          </rPr>
          <t xml:space="preserve">
To IP2 Asek for the operation in Buea on 29/01/10 - arrest of an Internet wildlife dealer</t>
        </r>
      </text>
    </comment>
    <comment ref="C962" authorId="0">
      <text>
        <r>
          <rPr>
            <b/>
            <sz val="8"/>
            <rFont val="Tahoma"/>
            <family val="2"/>
          </rPr>
          <t>Sone:</t>
        </r>
        <r>
          <rPr>
            <sz val="8"/>
            <rFont val="Tahoma"/>
            <family val="2"/>
          </rPr>
          <t xml:space="preserve">
To OP2 Diabe for the operation in Buea on 29/01/10 - arrest of an Internet wildlife dealer</t>
        </r>
      </text>
    </comment>
    <comment ref="C963" authorId="0">
      <text>
        <r>
          <rPr>
            <b/>
            <sz val="8"/>
            <rFont val="Tahoma"/>
            <family val="2"/>
          </rPr>
          <t>Sone:</t>
        </r>
        <r>
          <rPr>
            <sz val="8"/>
            <rFont val="Tahoma"/>
            <family val="2"/>
          </rPr>
          <t xml:space="preserve">
To Epie Valentine for 7 days cyber undercover work in Buea.</t>
        </r>
      </text>
    </comment>
    <comment ref="C967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Photocopies of e-mail exchanges and falsified permits for the police, MINFOF delegation and state counsel.</t>
        </r>
      </text>
    </comment>
    <comment ref="C975" authorId="3">
      <text>
        <r>
          <rPr>
            <b/>
            <sz val="8"/>
            <rFont val="Tahoma"/>
            <family val="0"/>
          </rPr>
          <t>Abumbi: Douala parrots</t>
        </r>
        <r>
          <rPr>
            <sz val="8"/>
            <rFont val="Tahoma"/>
            <family val="0"/>
          </rPr>
          <t xml:space="preserve">
</t>
        </r>
      </text>
    </comment>
    <comment ref="C981" authorId="3">
      <text>
        <r>
          <rPr>
            <b/>
            <sz val="8"/>
            <rFont val="Tahoma"/>
            <family val="0"/>
          </rPr>
          <t>user: Douala operation</t>
        </r>
        <r>
          <rPr>
            <sz val="8"/>
            <rFont val="Tahoma"/>
            <family val="0"/>
          </rPr>
          <t xml:space="preserve">
</t>
        </r>
      </text>
    </comment>
    <comment ref="C982" authorId="3">
      <text>
        <r>
          <rPr>
            <b/>
            <sz val="8"/>
            <rFont val="Tahoma"/>
            <family val="0"/>
          </rPr>
          <t>user: Douala operation</t>
        </r>
        <r>
          <rPr>
            <sz val="8"/>
            <rFont val="Tahoma"/>
            <family val="0"/>
          </rPr>
          <t xml:space="preserve">
</t>
        </r>
      </text>
    </comment>
    <comment ref="C983" authorId="3">
      <text>
        <r>
          <rPr>
            <b/>
            <sz val="8"/>
            <rFont val="Tahoma"/>
            <family val="0"/>
          </rPr>
          <t>user: Douala operation</t>
        </r>
        <r>
          <rPr>
            <sz val="8"/>
            <rFont val="Tahoma"/>
            <family val="0"/>
          </rPr>
          <t xml:space="preserve">
</t>
        </r>
      </text>
    </comment>
    <comment ref="C984" authorId="3">
      <text>
        <r>
          <rPr>
            <b/>
            <sz val="8"/>
            <rFont val="Tahoma"/>
            <family val="0"/>
          </rPr>
          <t>user: Douala operation</t>
        </r>
        <r>
          <rPr>
            <sz val="8"/>
            <rFont val="Tahoma"/>
            <family val="0"/>
          </rPr>
          <t xml:space="preserve">
</t>
        </r>
      </text>
    </comment>
    <comment ref="C998" authorId="0">
      <text>
        <r>
          <rPr>
            <b/>
            <sz val="8"/>
            <rFont val="Tahoma"/>
            <family val="2"/>
          </rPr>
          <t>Sone:</t>
        </r>
        <r>
          <rPr>
            <sz val="8"/>
            <rFont val="Tahoma"/>
            <family val="2"/>
          </rPr>
          <t xml:space="preserve">
Special taxi used during the parrots operation in Douala.</t>
        </r>
      </text>
    </comment>
    <comment ref="C1002" authorId="1">
      <text>
        <r>
          <rPr>
            <b/>
            <sz val="8"/>
            <rFont val="Tahoma"/>
            <family val="0"/>
          </rPr>
          <t>jul: four hours hired taxi. 2500x4=10000 fcfa</t>
        </r>
        <r>
          <rPr>
            <sz val="8"/>
            <rFont val="Tahoma"/>
            <family val="0"/>
          </rPr>
          <t xml:space="preserve">
</t>
        </r>
      </text>
    </comment>
    <comment ref="C1004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hired taxi for one hour to go to airport for operation</t>
        </r>
      </text>
    </comment>
    <comment ref="C1005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special taxi for the operation</t>
        </r>
      </text>
    </comment>
    <comment ref="C1023" authorId="1">
      <text>
        <r>
          <rPr>
            <b/>
            <sz val="8"/>
            <rFont val="Tahoma"/>
            <family val="0"/>
          </rPr>
          <t>jul: To Thun Serge as bonus for the parrot operations.</t>
        </r>
        <r>
          <rPr>
            <sz val="8"/>
            <rFont val="Tahoma"/>
            <family val="0"/>
          </rPr>
          <t xml:space="preserve">
</t>
        </r>
      </text>
    </comment>
    <comment ref="C1024" authorId="1">
      <text>
        <r>
          <rPr>
            <b/>
            <sz val="8"/>
            <rFont val="Tahoma"/>
            <family val="0"/>
          </rPr>
          <t>jul: To Mforeze raymond as bonus for the douala parrot operations.</t>
        </r>
        <r>
          <rPr>
            <sz val="8"/>
            <rFont val="Tahoma"/>
            <family val="0"/>
          </rPr>
          <t xml:space="preserve">
</t>
        </r>
      </text>
    </comment>
    <comment ref="C1025" authorId="5">
      <text>
        <r>
          <rPr>
            <b/>
            <sz val="8"/>
            <rFont val="Tahoma"/>
            <family val="2"/>
          </rPr>
          <t>Alain: In douala external assistance for one element(Hamidou) for the parrot operation</t>
        </r>
      </text>
    </comment>
    <comment ref="C1026" authorId="5">
      <text>
        <r>
          <rPr>
            <b/>
            <sz val="8"/>
            <rFont val="Tahoma"/>
            <family val="2"/>
          </rPr>
          <t>Alain: In douala external assistance for one element( miwe alphonse) for the parrot operation</t>
        </r>
      </text>
    </comment>
    <comment ref="C1027" authorId="5">
      <text>
        <r>
          <rPr>
            <b/>
            <sz val="8"/>
            <rFont val="Tahoma"/>
            <family val="2"/>
          </rPr>
          <t>Alain: In douala external assistance for one element( Che denis) for the parrot operation</t>
        </r>
      </text>
    </comment>
    <comment ref="C1028" authorId="5">
      <text>
        <r>
          <rPr>
            <b/>
            <sz val="8"/>
            <rFont val="Tahoma"/>
            <family val="2"/>
          </rPr>
          <t>Alain: In douala external assistance for one element(Hamidou) for the parrot operation</t>
        </r>
      </text>
    </comment>
    <comment ref="C1029" authorId="5">
      <text>
        <r>
          <rPr>
            <b/>
            <sz val="8"/>
            <rFont val="Tahoma"/>
            <family val="2"/>
          </rPr>
          <t>Alain: In douala external assistance for one element( Che Denis) for the parrot operation</t>
        </r>
      </text>
    </comment>
    <comment ref="C1038" authorId="6">
      <text>
        <r>
          <rPr>
            <b/>
            <sz val="8"/>
            <rFont val="Tahoma"/>
            <family val="2"/>
          </rPr>
          <t>Alain: bonus paid to chief of antenna of Meyomessalat: Ivory operation in Meyomessala</t>
        </r>
      </text>
    </comment>
    <comment ref="C1039" authorId="6">
      <text>
        <r>
          <rPr>
            <b/>
            <sz val="8"/>
            <rFont val="Tahoma"/>
            <family val="2"/>
          </rPr>
          <t>Alain: bonus paid to one gendarme element: Ivory operation in Meyomessala</t>
        </r>
        <r>
          <rPr>
            <sz val="8"/>
            <rFont val="Tahoma"/>
            <family val="2"/>
          </rPr>
          <t xml:space="preserve">
</t>
        </r>
      </text>
    </comment>
    <comment ref="C1040" authorId="6">
      <text>
        <r>
          <rPr>
            <b/>
            <sz val="8"/>
            <rFont val="Tahoma"/>
            <family val="2"/>
          </rPr>
          <t>Alain: bonus paid to one gendarme element: Ivory operation in Meyomessala</t>
        </r>
        <r>
          <rPr>
            <sz val="8"/>
            <rFont val="Tahoma"/>
            <family val="2"/>
          </rPr>
          <t xml:space="preserve">
</t>
        </r>
      </text>
    </comment>
    <comment ref="C1041" authorId="6">
      <text>
        <r>
          <rPr>
            <b/>
            <sz val="8"/>
            <rFont val="Tahoma"/>
            <family val="2"/>
          </rPr>
          <t>Alain: bonus paid to one gendarme element: Ivory operation in Meyomwssala</t>
        </r>
      </text>
    </comment>
    <comment ref="C1115" authorId="3">
      <text>
        <r>
          <rPr>
            <b/>
            <sz val="8"/>
            <rFont val="Tahoma"/>
            <family val="0"/>
          </rPr>
          <t>Felix: bush meat market</t>
        </r>
        <r>
          <rPr>
            <sz val="8"/>
            <rFont val="Tahoma"/>
            <family val="0"/>
          </rPr>
          <t xml:space="preserve">
</t>
        </r>
      </text>
    </comment>
    <comment ref="C1135" authorId="3">
      <text>
        <r>
          <rPr>
            <b/>
            <sz val="8"/>
            <rFont val="Tahoma"/>
            <family val="0"/>
          </rPr>
          <t>Djimi:</t>
        </r>
        <r>
          <rPr>
            <sz val="8"/>
            <rFont val="Tahoma"/>
            <family val="0"/>
          </rPr>
          <t xml:space="preserve">
 sama case</t>
        </r>
      </text>
    </comment>
    <comment ref="C1136" authorId="3">
      <text>
        <r>
          <rPr>
            <b/>
            <sz val="8"/>
            <rFont val="Tahoma"/>
            <family val="0"/>
          </rPr>
          <t>Tambe: mamfe case</t>
        </r>
        <r>
          <rPr>
            <sz val="8"/>
            <rFont val="Tahoma"/>
            <family val="0"/>
          </rPr>
          <t xml:space="preserve">
</t>
        </r>
      </text>
    </comment>
    <comment ref="C1141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in dla, to receive invitation letter sent by josias</t>
        </r>
      </text>
    </comment>
    <comment ref="C1153" authorId="6">
      <text>
        <r>
          <rPr>
            <b/>
            <sz val="8"/>
            <rFont val="Tahoma"/>
            <family val="2"/>
          </rPr>
          <t>Rollin: Fuelling the car of regional delegation of West to go to Dschang for the case of Djeukeng and Feudjo</t>
        </r>
        <r>
          <rPr>
            <sz val="8"/>
            <rFont val="Tahoma"/>
            <family val="2"/>
          </rPr>
          <t xml:space="preserve">
</t>
        </r>
      </text>
    </comment>
    <comment ref="C1163" authorId="7">
      <text>
        <r>
          <rPr>
            <b/>
            <sz val="9"/>
            <rFont val="Tahoma"/>
            <family val="2"/>
          </rPr>
          <t xml:space="preserve"> FELIX: Took a clando at rond point Deido to buea</t>
        </r>
        <r>
          <rPr>
            <sz val="9"/>
            <rFont val="Tahoma"/>
            <family val="2"/>
          </rPr>
          <t xml:space="preserve">
</t>
        </r>
      </text>
    </comment>
    <comment ref="C1164" authorId="7">
      <text>
        <r>
          <rPr>
            <b/>
            <sz val="9"/>
            <rFont val="Tahoma"/>
            <family val="2"/>
          </rPr>
          <t xml:space="preserve"> FELIX: took a clandor from buea to mutengene to collect receipts from maitre epey</t>
        </r>
        <r>
          <rPr>
            <sz val="9"/>
            <rFont val="Tahoma"/>
            <family val="2"/>
          </rPr>
          <t xml:space="preserve">
</t>
        </r>
      </text>
    </comment>
    <comment ref="C1165" authorId="7">
      <text>
        <r>
          <rPr>
            <b/>
            <sz val="9"/>
            <rFont val="Tahoma"/>
            <family val="2"/>
          </rPr>
          <t>FELIX: took a clando to douala</t>
        </r>
        <r>
          <rPr>
            <sz val="9"/>
            <rFont val="Tahoma"/>
            <family val="2"/>
          </rPr>
          <t xml:space="preserve">
</t>
        </r>
      </text>
    </comment>
    <comment ref="C1171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took a private car after breakdown of bus</t>
        </r>
      </text>
    </comment>
    <comment ref="C1181" authorId="6">
      <text>
        <r>
          <rPr>
            <b/>
            <sz val="8"/>
            <rFont val="Tahoma"/>
            <family val="2"/>
          </rPr>
          <t>Aimé : Arrived at Sangmelima late in the night and the agency was already closed. I took private car at 2000</t>
        </r>
      </text>
    </comment>
    <comment ref="C1237" authorId="7">
      <text>
        <r>
          <rPr>
            <b/>
            <sz val="9"/>
            <rFont val="Tahoma"/>
            <family val="2"/>
          </rPr>
          <t>FELIX: Special taxi: took the offender from the central police buea to the regional delegation for the recording of his offence statement</t>
        </r>
        <r>
          <rPr>
            <sz val="9"/>
            <rFont val="Tahoma"/>
            <family val="2"/>
          </rPr>
          <t xml:space="preserve">
</t>
        </r>
      </text>
    </comment>
    <comment ref="C1238" authorId="7">
      <text>
        <r>
          <rPr>
            <b/>
            <sz val="9"/>
            <rFont val="Tahoma"/>
            <family val="2"/>
          </rPr>
          <t>FELIX: Special taxi: took the accused from the police for presentation to the state counsel</t>
        </r>
        <r>
          <rPr>
            <sz val="9"/>
            <rFont val="Tahoma"/>
            <family val="2"/>
          </rPr>
          <t xml:space="preserve">
</t>
        </r>
      </text>
    </comment>
    <comment ref="C1240" authorId="7">
      <text>
        <r>
          <rPr>
            <b/>
            <sz val="9"/>
            <rFont val="Tahoma"/>
            <family val="2"/>
          </rPr>
          <t xml:space="preserve"> FELIX: arrived yde at 23: 30 and took a special taxi</t>
        </r>
        <r>
          <rPr>
            <sz val="9"/>
            <rFont val="Tahoma"/>
            <family val="2"/>
          </rPr>
          <t xml:space="preserve">
</t>
        </r>
      </text>
    </comment>
    <comment ref="C1245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special taxi in dla, arrived at 11.45pm</t>
        </r>
      </text>
    </comment>
    <comment ref="C1248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hired taxi to go to airport</t>
        </r>
      </text>
    </comment>
    <comment ref="C1253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special taxi in yde, arrived at 11.00pm</t>
        </r>
      </text>
    </comment>
    <comment ref="C1259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special taxi in dla, arrived at past 11.45pm</t>
        </r>
      </text>
    </comment>
    <comment ref="C1277" authorId="8">
      <text>
        <r>
          <rPr>
            <b/>
            <sz val="8"/>
            <rFont val="Tahoma"/>
            <family val="2"/>
          </rPr>
          <t>Aime: special taxi arrived in Yaoundé at 1 o clock in the night</t>
        </r>
        <r>
          <rPr>
            <sz val="8"/>
            <rFont val="Tahoma"/>
            <family val="2"/>
          </rPr>
          <t xml:space="preserve">
</t>
        </r>
      </text>
    </comment>
    <comment ref="C1320" authorId="6">
      <text>
        <r>
          <rPr>
            <b/>
            <sz val="8"/>
            <rFont val="Tahoma"/>
            <family val="2"/>
          </rPr>
          <t>Rollin: Mineral water at Mamfe</t>
        </r>
        <r>
          <rPr>
            <sz val="8"/>
            <rFont val="Tahoma"/>
            <family val="2"/>
          </rPr>
          <t xml:space="preserve">
</t>
        </r>
      </text>
    </comment>
    <comment ref="C1322" authorId="6">
      <text>
        <r>
          <rPr>
            <b/>
            <sz val="8"/>
            <rFont val="Tahoma"/>
            <family val="2"/>
          </rPr>
          <t>Rollin: Mineral water at Mamfe</t>
        </r>
        <r>
          <rPr>
            <sz val="8"/>
            <rFont val="Tahoma"/>
            <family val="2"/>
          </rPr>
          <t xml:space="preserve">
</t>
        </r>
      </text>
    </comment>
    <comment ref="C1324" authorId="6">
      <text>
        <r>
          <rPr>
            <b/>
            <sz val="8"/>
            <rFont val="Tahoma"/>
            <family val="2"/>
          </rPr>
          <t>Rollin: Mineral water at Mamfe</t>
        </r>
        <r>
          <rPr>
            <sz val="8"/>
            <rFont val="Tahoma"/>
            <family val="2"/>
          </rPr>
          <t xml:space="preserve">
</t>
        </r>
      </text>
    </comment>
    <comment ref="C1347" authorId="8">
      <text>
        <r>
          <rPr>
            <b/>
            <sz val="8"/>
            <rFont val="Tahoma"/>
            <family val="2"/>
          </rPr>
          <t>Aime: Mineral water at Ntui</t>
        </r>
        <r>
          <rPr>
            <sz val="8"/>
            <rFont val="Tahoma"/>
            <family val="2"/>
          </rPr>
          <t xml:space="preserve">
</t>
        </r>
      </text>
    </comment>
    <comment ref="C1349" authorId="8">
      <text>
        <r>
          <rPr>
            <b/>
            <sz val="8"/>
            <rFont val="Tahoma"/>
            <family val="2"/>
          </rPr>
          <t>Aime: mineral water at Ntui</t>
        </r>
        <r>
          <rPr>
            <sz val="8"/>
            <rFont val="Tahoma"/>
            <family val="2"/>
          </rPr>
          <t xml:space="preserve">
</t>
        </r>
      </text>
    </comment>
    <comment ref="C1351" authorId="6">
      <text>
        <r>
          <rPr>
            <b/>
            <sz val="8"/>
            <rFont val="Tahoma"/>
            <family val="2"/>
          </rPr>
          <t>Aimé :Mineral water at Djoum</t>
        </r>
        <r>
          <rPr>
            <sz val="8"/>
            <rFont val="Tahoma"/>
            <family val="2"/>
          </rPr>
          <t xml:space="preserve">
</t>
        </r>
      </text>
    </comment>
    <comment ref="C1353" authorId="8">
      <text>
        <r>
          <rPr>
            <b/>
            <sz val="8"/>
            <rFont val="Tahoma"/>
            <family val="2"/>
          </rPr>
          <t>Aime: Mineral water at Djoum</t>
        </r>
        <r>
          <rPr>
            <sz val="8"/>
            <rFont val="Tahoma"/>
            <family val="2"/>
          </rPr>
          <t xml:space="preserve">
</t>
        </r>
      </text>
    </comment>
    <comment ref="C1355" authorId="8">
      <text>
        <r>
          <rPr>
            <b/>
            <sz val="8"/>
            <rFont val="Tahoma"/>
            <family val="2"/>
          </rPr>
          <t>Madola: mineral water at Ntui</t>
        </r>
        <r>
          <rPr>
            <sz val="8"/>
            <rFont val="Tahoma"/>
            <family val="2"/>
          </rPr>
          <t xml:space="preserve">
</t>
        </r>
      </text>
    </comment>
    <comment ref="C1356" authorId="8">
      <text>
        <r>
          <rPr>
            <b/>
            <sz val="8"/>
            <rFont val="Tahoma"/>
            <family val="2"/>
          </rPr>
          <t>Madola: mineral water at Ntui</t>
        </r>
        <r>
          <rPr>
            <sz val="8"/>
            <rFont val="Tahoma"/>
            <family val="2"/>
          </rPr>
          <t xml:space="preserve">
</t>
        </r>
      </text>
    </comment>
    <comment ref="C1363" authorId="6">
      <text>
        <r>
          <rPr>
            <b/>
            <sz val="8"/>
            <rFont val="Tahoma"/>
            <family val="2"/>
          </rPr>
          <t>Rollin: In Mamfe photocopy of others parts of PV</t>
        </r>
        <r>
          <rPr>
            <sz val="8"/>
            <rFont val="Tahoma"/>
            <family val="2"/>
          </rPr>
          <t xml:space="preserve">
</t>
        </r>
      </text>
    </comment>
    <comment ref="C1364" authorId="6">
      <text>
        <r>
          <rPr>
            <b/>
            <sz val="8"/>
            <rFont val="Tahoma"/>
            <family val="2"/>
          </rPr>
          <t xml:space="preserve">Rollin: In Mamfe 10 copies of empty PV </t>
        </r>
        <r>
          <rPr>
            <sz val="8"/>
            <rFont val="Tahoma"/>
            <family val="2"/>
          </rPr>
          <t xml:space="preserve">
</t>
        </r>
      </text>
    </comment>
    <comment ref="C1365" authorId="6">
      <text>
        <r>
          <rPr>
            <b/>
            <sz val="8"/>
            <rFont val="Tahoma"/>
            <family val="2"/>
          </rPr>
          <t xml:space="preserve">Rollin: Case file of Moses </t>
        </r>
        <r>
          <rPr>
            <sz val="8"/>
            <rFont val="Tahoma"/>
            <family val="2"/>
          </rPr>
          <t xml:space="preserve">
</t>
        </r>
      </text>
    </comment>
    <comment ref="C1366" authorId="6">
      <text>
        <r>
          <rPr>
            <b/>
            <sz val="8"/>
            <rFont val="Tahoma"/>
            <family val="2"/>
          </rPr>
          <t>Rollin: some documents the case file of Tambe to give to Sone</t>
        </r>
        <r>
          <rPr>
            <sz val="8"/>
            <rFont val="Tahoma"/>
            <family val="2"/>
          </rPr>
          <t xml:space="preserve">
</t>
        </r>
      </text>
    </comment>
    <comment ref="C1367" authorId="7">
      <text>
        <r>
          <rPr>
            <b/>
            <sz val="9"/>
            <rFont val="Tahoma"/>
            <family val="2"/>
          </rPr>
          <t xml:space="preserve"> FELIX: photocopy of the letters and correspondences between LAGA/MINFOF on the lawyer issues</t>
        </r>
        <r>
          <rPr>
            <sz val="9"/>
            <rFont val="Tahoma"/>
            <family val="2"/>
          </rPr>
          <t xml:space="preserve">
</t>
        </r>
      </text>
    </comment>
    <comment ref="C1368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to print invitation letter</t>
        </r>
      </text>
    </comment>
    <comment ref="C1369" authorId="6">
      <text>
        <r>
          <rPr>
            <b/>
            <sz val="8"/>
            <rFont val="Tahoma"/>
            <family val="2"/>
          </rPr>
          <t>Aimé : receipt of lawyers</t>
        </r>
        <r>
          <rPr>
            <sz val="8"/>
            <rFont val="Tahoma"/>
            <family val="2"/>
          </rPr>
          <t xml:space="preserve">
</t>
        </r>
      </text>
    </comment>
    <comment ref="C1370" authorId="8">
      <text>
        <r>
          <rPr>
            <b/>
            <sz val="8"/>
            <rFont val="Tahoma"/>
            <family val="2"/>
          </rPr>
          <t>Aime: report on corruption</t>
        </r>
        <r>
          <rPr>
            <sz val="8"/>
            <rFont val="Tahoma"/>
            <family val="2"/>
          </rPr>
          <t xml:space="preserve">
</t>
        </r>
      </text>
    </comment>
    <comment ref="C1371" authorId="8">
      <text>
        <r>
          <rPr>
            <b/>
            <sz val="8"/>
            <rFont val="Tahoma"/>
            <family val="2"/>
          </rPr>
          <t>Aime: financial form and hearing feedback form</t>
        </r>
        <r>
          <rPr>
            <sz val="8"/>
            <rFont val="Tahoma"/>
            <family val="2"/>
          </rPr>
          <t xml:space="preserve">
</t>
        </r>
      </text>
    </comment>
    <comment ref="C1377" authorId="7">
      <text>
        <r>
          <rPr>
            <b/>
            <sz val="9"/>
            <rFont val="Tahoma"/>
            <family val="2"/>
          </rPr>
          <t xml:space="preserve"> FELIX: send the email correspondences of the fon valery case to M victor of North west delegation plus fake cites</t>
        </r>
        <r>
          <rPr>
            <sz val="9"/>
            <rFont val="Tahoma"/>
            <family val="2"/>
          </rPr>
          <t xml:space="preserve">
</t>
        </r>
      </text>
    </comment>
    <comment ref="C1381" authorId="6">
      <text>
        <r>
          <rPr>
            <b/>
            <sz val="8"/>
            <rFont val="Tahoma"/>
            <family val="2"/>
          </rPr>
          <t>Rollin: Transport and logistics from Kumba to Mamfe ffor the case of Agbor</t>
        </r>
        <r>
          <rPr>
            <sz val="8"/>
            <rFont val="Tahoma"/>
            <family val="2"/>
          </rPr>
          <t xml:space="preserve">
</t>
        </r>
      </text>
    </comment>
    <comment ref="C1382" authorId="6">
      <text>
        <r>
          <rPr>
            <b/>
            <sz val="8"/>
            <rFont val="Tahoma"/>
            <family val="2"/>
          </rPr>
          <t>Rollin: transport from Bafoussam to Dschang for the case of Djeukeng and Feudjo</t>
        </r>
        <r>
          <rPr>
            <sz val="8"/>
            <rFont val="Tahoma"/>
            <family val="2"/>
          </rPr>
          <t xml:space="preserve">
</t>
        </r>
      </text>
    </comment>
    <comment ref="C1383" authorId="6">
      <text>
        <r>
          <rPr>
            <b/>
            <sz val="8"/>
            <rFont val="Tahoma"/>
            <family val="2"/>
          </rPr>
          <t>Alain: Transport and Logistics from Yaoundé to Djoum for the case of Manga and Owona</t>
        </r>
        <r>
          <rPr>
            <sz val="8"/>
            <rFont val="Tahoma"/>
            <family val="2"/>
          </rPr>
          <t xml:space="preserve">
</t>
        </r>
      </text>
    </comment>
    <comment ref="C1384" authorId="6">
      <text>
        <r>
          <rPr>
            <b/>
            <sz val="8"/>
            <rFont val="Tahoma"/>
            <family val="2"/>
          </rPr>
          <t xml:space="preserve">Alain: to formalize appeal for the case Manga Clother and owona Hubert in Djoum court of first instance (photocopy and printing) </t>
        </r>
        <r>
          <rPr>
            <sz val="8"/>
            <rFont val="Tahoma"/>
            <family val="2"/>
          </rPr>
          <t xml:space="preserve">
</t>
        </r>
      </text>
    </comment>
    <comment ref="C1385" authorId="6">
      <text>
        <r>
          <rPr>
            <b/>
            <sz val="8"/>
            <rFont val="Tahoma"/>
            <family val="2"/>
          </rPr>
          <t>Aimé : Transport and logistics from Yaoundé to Djoum for the case of Manga Hubert and Owona Manga</t>
        </r>
        <r>
          <rPr>
            <sz val="8"/>
            <rFont val="Tahoma"/>
            <family val="2"/>
          </rPr>
          <t xml:space="preserve">
</t>
        </r>
      </text>
    </comment>
    <comment ref="C1386" authorId="6">
      <text>
        <r>
          <rPr>
            <b/>
            <sz val="8"/>
            <rFont val="Tahoma"/>
            <family val="2"/>
          </rPr>
          <t>Aimé : Transport and logistics from Yaoundé to Djoum for the case of Owona Manga and Manga Clother</t>
        </r>
        <r>
          <rPr>
            <sz val="8"/>
            <rFont val="Tahoma"/>
            <family val="2"/>
          </rPr>
          <t xml:space="preserve">
</t>
        </r>
      </text>
    </comment>
    <comment ref="C1387" authorId="6">
      <text>
        <r>
          <rPr>
            <b/>
            <sz val="8"/>
            <rFont val="Tahoma"/>
            <family val="2"/>
          </rPr>
          <t>Mbufor: fees for the case of Ofir Vs Limson.</t>
        </r>
      </text>
    </comment>
    <comment ref="C1388" authorId="1">
      <text>
        <r>
          <rPr>
            <b/>
            <sz val="8"/>
            <rFont val="Tahoma"/>
            <family val="0"/>
          </rPr>
          <t>arrey: money given to Maitre Mbufo as fees for the matter of LAGA vs Limson case.</t>
        </r>
        <r>
          <rPr>
            <sz val="8"/>
            <rFont val="Tahoma"/>
            <family val="0"/>
          </rPr>
          <t xml:space="preserve">
</t>
        </r>
      </text>
    </comment>
    <comment ref="C1392" authorId="6">
      <text>
        <r>
          <rPr>
            <b/>
            <sz val="8"/>
            <rFont val="Tahoma"/>
            <family val="2"/>
          </rPr>
          <t>Alain: appeal fees for the case of Manga and Owona</t>
        </r>
        <r>
          <rPr>
            <sz val="8"/>
            <rFont val="Tahoma"/>
            <family val="2"/>
          </rPr>
          <t xml:space="preserve">
</t>
        </r>
      </text>
    </comment>
    <comment ref="C1444" authorId="3">
      <text>
        <r>
          <rPr>
            <b/>
            <sz val="8"/>
            <rFont val="Tahoma"/>
            <family val="0"/>
          </rPr>
          <t>Eric: follow up written press</t>
        </r>
        <r>
          <rPr>
            <sz val="8"/>
            <rFont val="Tahoma"/>
            <family val="0"/>
          </rPr>
          <t xml:space="preserve">
</t>
        </r>
      </text>
    </comment>
    <comment ref="C1651" authorId="9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652" authorId="9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653" authorId="9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654" authorId="9">
      <text>
        <r>
          <rPr>
            <b/>
            <sz val="8"/>
            <rFont val="Tahoma"/>
            <family val="0"/>
          </rPr>
          <t>anna: photocopy of newspaper for filing.</t>
        </r>
        <r>
          <rPr>
            <sz val="8"/>
            <rFont val="Tahoma"/>
            <family val="0"/>
          </rPr>
          <t xml:space="preserve">
</t>
        </r>
      </text>
    </comment>
    <comment ref="C1655" authorId="9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661" authorId="10">
      <text>
        <r>
          <rPr>
            <b/>
            <sz val="8"/>
            <rFont val="Tahoma"/>
            <family val="0"/>
          </rPr>
          <t>Eric: Photocopy press releases</t>
        </r>
        <r>
          <rPr>
            <sz val="8"/>
            <rFont val="Tahoma"/>
            <family val="0"/>
          </rPr>
          <t xml:space="preserve">
</t>
        </r>
      </text>
    </comment>
    <comment ref="C1663" authorId="10">
      <text>
        <r>
          <rPr>
            <b/>
            <sz val="8"/>
            <rFont val="Tahoma"/>
            <family val="0"/>
          </rPr>
          <t xml:space="preserve">Eric: Copies of wildlife conservation </t>
        </r>
        <r>
          <rPr>
            <sz val="8"/>
            <rFont val="Tahoma"/>
            <family val="0"/>
          </rPr>
          <t xml:space="preserve">
</t>
        </r>
      </text>
    </comment>
    <comment ref="C1665" authorId="10">
      <text>
        <r>
          <rPr>
            <b/>
            <sz val="8"/>
            <rFont val="Tahoma"/>
            <family val="0"/>
          </rPr>
          <t>Eric: letters forwarding wildlife justice 6th edition to some universities and institutions</t>
        </r>
        <r>
          <rPr>
            <sz val="8"/>
            <rFont val="Tahoma"/>
            <family val="0"/>
          </rPr>
          <t xml:space="preserve">
</t>
        </r>
      </text>
    </comment>
    <comment ref="C1666" authorId="9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Letter of interview to the minister.</t>
        </r>
      </text>
    </comment>
    <comment ref="C1667" authorId="10">
      <text>
        <r>
          <rPr>
            <b/>
            <sz val="8"/>
            <rFont val="Tahoma"/>
            <family val="0"/>
          </rPr>
          <t>Eric: File jackets for media correspondences</t>
        </r>
        <r>
          <rPr>
            <sz val="8"/>
            <rFont val="Tahoma"/>
            <family val="0"/>
          </rPr>
          <t xml:space="preserve">
</t>
        </r>
      </text>
    </comment>
    <comment ref="C1668" authorId="10">
      <text>
        <r>
          <rPr>
            <b/>
            <sz val="8"/>
            <rFont val="Tahoma"/>
            <family val="0"/>
          </rPr>
          <t>Eric: Camera bag for media cameras</t>
        </r>
        <r>
          <rPr>
            <sz val="8"/>
            <rFont val="Tahoma"/>
            <family val="0"/>
          </rPr>
          <t xml:space="preserve">
</t>
        </r>
      </text>
    </comment>
    <comment ref="C1669" authorId="10">
      <text>
        <r>
          <rPr>
            <b/>
            <sz val="8"/>
            <rFont val="Tahoma"/>
            <family val="0"/>
          </rPr>
          <t>Eric: copies of bushmeat decision</t>
        </r>
        <r>
          <rPr>
            <sz val="8"/>
            <rFont val="Tahoma"/>
            <family val="0"/>
          </rPr>
          <t xml:space="preserve">
</t>
        </r>
      </text>
    </comment>
    <comment ref="C1670" authorId="10">
      <text>
        <r>
          <rPr>
            <b/>
            <sz val="8"/>
            <rFont val="Tahoma"/>
            <family val="0"/>
          </rPr>
          <t>Eric: wildlife conservation and press releases</t>
        </r>
        <r>
          <rPr>
            <sz val="8"/>
            <rFont val="Tahoma"/>
            <family val="0"/>
          </rPr>
          <t xml:space="preserve">
</t>
        </r>
      </text>
    </comment>
    <comment ref="C1671" authorId="9">
      <text>
        <r>
          <rPr>
            <b/>
            <sz val="8"/>
            <rFont val="Tahoma"/>
            <family val="0"/>
          </rPr>
          <t>vincent:photocopy of fact sheets in french and english requested by journalists.</t>
        </r>
        <r>
          <rPr>
            <sz val="8"/>
            <rFont val="Tahoma"/>
            <family val="0"/>
          </rPr>
          <t xml:space="preserve">
</t>
        </r>
      </text>
    </comment>
    <comment ref="C1672" authorId="9">
      <text>
        <r>
          <rPr>
            <b/>
            <sz val="8"/>
            <rFont val="Tahoma"/>
            <family val="0"/>
          </rPr>
          <t>Vincent: purchase of reel to reel for  recording and transfering of media feats.</t>
        </r>
        <r>
          <rPr>
            <sz val="8"/>
            <rFont val="Tahoma"/>
            <family val="0"/>
          </rPr>
          <t xml:space="preserve">
</t>
        </r>
      </text>
    </comment>
    <comment ref="C1678" authorId="10">
      <text>
        <r>
          <rPr>
            <b/>
            <sz val="8"/>
            <rFont val="Tahoma"/>
            <family val="0"/>
          </rPr>
          <t>cynthia: for the work she is doing on website while in the UK</t>
        </r>
        <r>
          <rPr>
            <sz val="8"/>
            <rFont val="Tahoma"/>
            <family val="0"/>
          </rPr>
          <t xml:space="preserve">
</t>
        </r>
      </text>
    </comment>
    <comment ref="C1691" authorId="3">
      <text>
        <r>
          <rPr>
            <b/>
            <sz val="8"/>
            <rFont val="Tahoma"/>
            <family val="0"/>
          </rPr>
          <t>Alain: called Josias</t>
        </r>
        <r>
          <rPr>
            <sz val="8"/>
            <rFont val="Tahoma"/>
            <family val="0"/>
          </rPr>
          <t xml:space="preserve">
</t>
        </r>
      </text>
    </comment>
    <comment ref="C1692" authorId="3">
      <text>
        <r>
          <rPr>
            <b/>
            <sz val="8"/>
            <rFont val="Tahoma"/>
            <family val="0"/>
          </rPr>
          <t>Alain: called Josias</t>
        </r>
        <r>
          <rPr>
            <sz val="8"/>
            <rFont val="Tahoma"/>
            <family val="0"/>
          </rPr>
          <t xml:space="preserve">
</t>
        </r>
      </text>
    </comment>
    <comment ref="C1693" authorId="4">
      <text>
        <r>
          <rPr>
            <b/>
            <sz val="8"/>
            <rFont val="Tahoma"/>
            <family val="0"/>
          </rPr>
          <t>Aime: called Josias in CAR</t>
        </r>
        <r>
          <rPr>
            <sz val="8"/>
            <rFont val="Tahoma"/>
            <family val="0"/>
          </rPr>
          <t xml:space="preserve">
</t>
        </r>
      </text>
    </comment>
    <comment ref="C1694" authorId="4">
      <text>
        <r>
          <rPr>
            <b/>
            <sz val="8"/>
            <rFont val="Tahoma"/>
            <family val="0"/>
          </rPr>
          <t>Ofir: called CAR</t>
        </r>
        <r>
          <rPr>
            <sz val="8"/>
            <rFont val="Tahoma"/>
            <family val="0"/>
          </rPr>
          <t xml:space="preserve">
</t>
        </r>
      </text>
    </comment>
    <comment ref="C1695" authorId="3">
      <text>
        <r>
          <rPr>
            <b/>
            <sz val="8"/>
            <rFont val="Tahoma"/>
            <family val="0"/>
          </rPr>
          <t>Ofir: called CAR</t>
        </r>
        <r>
          <rPr>
            <sz val="8"/>
            <rFont val="Tahoma"/>
            <family val="0"/>
          </rPr>
          <t xml:space="preserve">
</t>
        </r>
      </text>
    </comment>
    <comment ref="C1696" authorId="3">
      <text>
        <r>
          <rPr>
            <b/>
            <sz val="8"/>
            <rFont val="Tahoma"/>
            <family val="0"/>
          </rPr>
          <t>Arrey: called CAR</t>
        </r>
        <r>
          <rPr>
            <sz val="8"/>
            <rFont val="Tahoma"/>
            <family val="0"/>
          </rPr>
          <t xml:space="preserve">
</t>
        </r>
      </text>
    </comment>
    <comment ref="C1697" authorId="3">
      <text>
        <r>
          <rPr>
            <b/>
            <sz val="8"/>
            <rFont val="Tahoma"/>
            <family val="0"/>
          </rPr>
          <t>Aime: called Josias</t>
        </r>
        <r>
          <rPr>
            <sz val="8"/>
            <rFont val="Tahoma"/>
            <family val="0"/>
          </rPr>
          <t xml:space="preserve">
</t>
        </r>
      </text>
    </comment>
    <comment ref="C1698" authorId="3">
      <text>
        <r>
          <rPr>
            <b/>
            <sz val="8"/>
            <rFont val="Tahoma"/>
            <family val="0"/>
          </rPr>
          <t>Alain: called Josias</t>
        </r>
        <r>
          <rPr>
            <sz val="8"/>
            <rFont val="Tahoma"/>
            <family val="0"/>
          </rPr>
          <t xml:space="preserve">
</t>
        </r>
      </text>
    </comment>
    <comment ref="C1699" authorId="3">
      <text>
        <r>
          <rPr>
            <b/>
            <sz val="8"/>
            <rFont val="Tahoma"/>
            <family val="0"/>
          </rPr>
          <t>Aime: called Josias</t>
        </r>
        <r>
          <rPr>
            <sz val="8"/>
            <rFont val="Tahoma"/>
            <family val="0"/>
          </rPr>
          <t xml:space="preserve">
</t>
        </r>
      </text>
    </comment>
    <comment ref="C1700" authorId="3">
      <text>
        <r>
          <rPr>
            <b/>
            <sz val="8"/>
            <rFont val="Tahoma"/>
            <family val="0"/>
          </rPr>
          <t>Alain: called Josias</t>
        </r>
        <r>
          <rPr>
            <sz val="8"/>
            <rFont val="Tahoma"/>
            <family val="0"/>
          </rPr>
          <t xml:space="preserve">
</t>
        </r>
      </text>
    </comment>
    <comment ref="C1701" authorId="3">
      <text>
        <r>
          <rPr>
            <b/>
            <sz val="8"/>
            <rFont val="Tahoma"/>
            <family val="0"/>
          </rPr>
          <t>Arrey: called Josias</t>
        </r>
        <r>
          <rPr>
            <sz val="8"/>
            <rFont val="Tahoma"/>
            <family val="0"/>
          </rPr>
          <t xml:space="preserve">
</t>
        </r>
      </text>
    </comment>
    <comment ref="C1702" authorId="3">
      <text>
        <r>
          <rPr>
            <b/>
            <sz val="8"/>
            <rFont val="Tahoma"/>
            <family val="0"/>
          </rPr>
          <t>Alain: called Josias</t>
        </r>
        <r>
          <rPr>
            <sz val="8"/>
            <rFont val="Tahoma"/>
            <family val="0"/>
          </rPr>
          <t xml:space="preserve">
</t>
        </r>
      </text>
    </comment>
    <comment ref="C1703" authorId="3">
      <text>
        <r>
          <rPr>
            <b/>
            <sz val="8"/>
            <rFont val="Tahoma"/>
            <family val="0"/>
          </rPr>
          <t>Arrey: called Josias</t>
        </r>
        <r>
          <rPr>
            <sz val="8"/>
            <rFont val="Tahoma"/>
            <family val="0"/>
          </rPr>
          <t xml:space="preserve">
</t>
        </r>
      </text>
    </comment>
    <comment ref="C1704" authorId="3">
      <text>
        <r>
          <rPr>
            <b/>
            <sz val="8"/>
            <rFont val="Tahoma"/>
            <family val="0"/>
          </rPr>
          <t>Aime: called Josias</t>
        </r>
        <r>
          <rPr>
            <sz val="8"/>
            <rFont val="Tahoma"/>
            <family val="0"/>
          </rPr>
          <t xml:space="preserve">
</t>
        </r>
      </text>
    </comment>
    <comment ref="C1705" authorId="3">
      <text>
        <r>
          <rPr>
            <b/>
            <sz val="8"/>
            <rFont val="Tahoma"/>
            <family val="0"/>
          </rPr>
          <t>Arrey: called Josias</t>
        </r>
        <r>
          <rPr>
            <sz val="8"/>
            <rFont val="Tahoma"/>
            <family val="0"/>
          </rPr>
          <t xml:space="preserve">
</t>
        </r>
      </text>
    </comment>
    <comment ref="C1706" authorId="3">
      <text>
        <r>
          <rPr>
            <b/>
            <sz val="8"/>
            <rFont val="Tahoma"/>
            <family val="0"/>
          </rPr>
          <t>Aime: called Josias</t>
        </r>
        <r>
          <rPr>
            <sz val="8"/>
            <rFont val="Tahoma"/>
            <family val="0"/>
          </rPr>
          <t xml:space="preserve">
</t>
        </r>
      </text>
    </comment>
    <comment ref="C1707" authorId="3">
      <text>
        <r>
          <rPr>
            <b/>
            <sz val="8"/>
            <rFont val="Tahoma"/>
            <family val="0"/>
          </rPr>
          <t>Emeline: called Josias</t>
        </r>
        <r>
          <rPr>
            <sz val="8"/>
            <rFont val="Tahoma"/>
            <family val="0"/>
          </rPr>
          <t xml:space="preserve">
</t>
        </r>
      </text>
    </comment>
    <comment ref="C1708" authorId="3">
      <text>
        <r>
          <rPr>
            <b/>
            <sz val="8"/>
            <rFont val="Tahoma"/>
            <family val="0"/>
          </rPr>
          <t>Ofir: called Josias</t>
        </r>
        <r>
          <rPr>
            <sz val="8"/>
            <rFont val="Tahoma"/>
            <family val="0"/>
          </rPr>
          <t xml:space="preserve">
</t>
        </r>
      </text>
    </comment>
    <comment ref="C1709" authorId="3">
      <text>
        <r>
          <rPr>
            <b/>
            <sz val="8"/>
            <rFont val="Tahoma"/>
            <family val="0"/>
          </rPr>
          <t>Aime: called Josias</t>
        </r>
        <r>
          <rPr>
            <sz val="8"/>
            <rFont val="Tahoma"/>
            <family val="0"/>
          </rPr>
          <t xml:space="preserve">
</t>
        </r>
      </text>
    </comment>
    <comment ref="C1710" authorId="3">
      <text>
        <r>
          <rPr>
            <b/>
            <sz val="8"/>
            <rFont val="Tahoma"/>
            <family val="0"/>
          </rPr>
          <t>Ofir: called Josias</t>
        </r>
        <r>
          <rPr>
            <sz val="8"/>
            <rFont val="Tahoma"/>
            <family val="0"/>
          </rPr>
          <t xml:space="preserve">
</t>
        </r>
      </text>
    </comment>
    <comment ref="C1711" authorId="3">
      <text>
        <r>
          <rPr>
            <b/>
            <sz val="8"/>
            <rFont val="Tahoma"/>
            <family val="0"/>
          </rPr>
          <t>Arrey: called Josias</t>
        </r>
        <r>
          <rPr>
            <sz val="8"/>
            <rFont val="Tahoma"/>
            <family val="0"/>
          </rPr>
          <t xml:space="preserve">
</t>
        </r>
      </text>
    </comment>
    <comment ref="C1715" authorId="4">
      <text>
        <r>
          <rPr>
            <b/>
            <sz val="8"/>
            <rFont val="Tahoma"/>
            <family val="0"/>
          </rPr>
          <t>Ofir: called congo</t>
        </r>
        <r>
          <rPr>
            <sz val="8"/>
            <rFont val="Tahoma"/>
            <family val="0"/>
          </rPr>
          <t xml:space="preserve">
</t>
        </r>
      </text>
    </comment>
    <comment ref="C1716" authorId="4">
      <text>
        <r>
          <rPr>
            <b/>
            <sz val="8"/>
            <rFont val="Tahoma"/>
            <family val="0"/>
          </rPr>
          <t>Ofir: called congo</t>
        </r>
        <r>
          <rPr>
            <sz val="8"/>
            <rFont val="Tahoma"/>
            <family val="0"/>
          </rPr>
          <t xml:space="preserve">
</t>
        </r>
      </text>
    </comment>
    <comment ref="C1720" authorId="4">
      <text>
        <r>
          <rPr>
            <b/>
            <sz val="8"/>
            <rFont val="Tahoma"/>
            <family val="0"/>
          </rPr>
          <t>Anna: called cynthia in UK</t>
        </r>
        <r>
          <rPr>
            <sz val="8"/>
            <rFont val="Tahoma"/>
            <family val="0"/>
          </rPr>
          <t xml:space="preserve">
</t>
        </r>
      </text>
    </comment>
    <comment ref="C1721" authorId="3">
      <text>
        <r>
          <rPr>
            <b/>
            <sz val="8"/>
            <rFont val="Tahoma"/>
            <family val="0"/>
          </rPr>
          <t>Anna: called Cynthia for  website</t>
        </r>
        <r>
          <rPr>
            <sz val="8"/>
            <rFont val="Tahoma"/>
            <family val="0"/>
          </rPr>
          <t xml:space="preserve">
</t>
        </r>
      </text>
    </comment>
    <comment ref="C1725" authorId="4">
      <text>
        <r>
          <rPr>
            <b/>
            <sz val="8"/>
            <rFont val="Tahoma"/>
            <family val="0"/>
          </rPr>
          <t>Vincent: called ofir in USA</t>
        </r>
        <r>
          <rPr>
            <sz val="8"/>
            <rFont val="Tahoma"/>
            <family val="0"/>
          </rPr>
          <t xml:space="preserve">
</t>
        </r>
      </text>
    </comment>
    <comment ref="C1726" authorId="4">
      <text>
        <r>
          <rPr>
            <b/>
            <sz val="8"/>
            <rFont val="Tahoma"/>
            <family val="0"/>
          </rPr>
          <t>Emeline: called Ofir's father in Thailand for money transfer</t>
        </r>
        <r>
          <rPr>
            <sz val="8"/>
            <rFont val="Tahoma"/>
            <family val="0"/>
          </rPr>
          <t xml:space="preserve">
</t>
        </r>
      </text>
    </comment>
    <comment ref="C1727" authorId="4">
      <text>
        <r>
          <rPr>
            <b/>
            <sz val="8"/>
            <rFont val="Tahoma"/>
            <family val="0"/>
          </rPr>
          <t>Emeline: called Ofir's father in Thailand for money transfer</t>
        </r>
        <r>
          <rPr>
            <sz val="8"/>
            <rFont val="Tahoma"/>
            <family val="0"/>
          </rPr>
          <t xml:space="preserve">
</t>
        </r>
      </text>
    </comment>
    <comment ref="C1728" authorId="4">
      <text>
        <r>
          <rPr>
            <b/>
            <sz val="8"/>
            <rFont val="Tahoma"/>
            <family val="0"/>
          </rPr>
          <t>i26: called Jean Paul in France</t>
        </r>
        <r>
          <rPr>
            <sz val="8"/>
            <rFont val="Tahoma"/>
            <family val="0"/>
          </rPr>
          <t xml:space="preserve">
</t>
        </r>
      </text>
    </comment>
    <comment ref="C1736" authorId="6">
      <text>
        <r>
          <rPr>
            <b/>
            <sz val="8"/>
            <rFont val="Tahoma"/>
            <family val="0"/>
          </rPr>
          <t xml:space="preserve">Alain: </t>
        </r>
        <r>
          <rPr>
            <b/>
            <sz val="8"/>
            <rFont val="Tahoma"/>
            <family val="2"/>
          </rPr>
          <t>Airport tax at Douala</t>
        </r>
      </text>
    </comment>
    <comment ref="C1737" authorId="6">
      <text>
        <r>
          <rPr>
            <b/>
            <sz val="8"/>
            <rFont val="Tahoma"/>
            <family val="2"/>
          </rPr>
          <t>Alain: Airport tax at Bangui</t>
        </r>
      </text>
    </comment>
    <comment ref="C1766" authorId="3">
      <text>
        <r>
          <rPr>
            <b/>
            <sz val="8"/>
            <rFont val="Tahoma"/>
            <family val="0"/>
          </rPr>
          <t>user: Douala operation</t>
        </r>
        <r>
          <rPr>
            <sz val="8"/>
            <rFont val="Tahoma"/>
            <family val="0"/>
          </rPr>
          <t xml:space="preserve">
</t>
        </r>
      </text>
    </comment>
    <comment ref="C1831" authorId="3">
      <text>
        <r>
          <rPr>
            <b/>
            <sz val="8"/>
            <rFont val="Tahoma"/>
            <family val="0"/>
          </rPr>
          <t>Arrey: calling of hotel list</t>
        </r>
        <r>
          <rPr>
            <sz val="8"/>
            <rFont val="Tahoma"/>
            <family val="0"/>
          </rPr>
          <t xml:space="preserve">
</t>
        </r>
      </text>
    </comment>
    <comment ref="C1832" authorId="3">
      <text>
        <r>
          <rPr>
            <b/>
            <sz val="8"/>
            <rFont val="Tahoma"/>
            <family val="0"/>
          </rPr>
          <t>Arrey: many calls because Emeline is not in office</t>
        </r>
        <r>
          <rPr>
            <sz val="8"/>
            <rFont val="Tahoma"/>
            <family val="0"/>
          </rPr>
          <t xml:space="preserve">
</t>
        </r>
      </text>
    </comment>
    <comment ref="C1839" authorId="3">
      <text>
        <r>
          <rPr>
            <b/>
            <sz val="8"/>
            <rFont val="Tahoma"/>
            <family val="0"/>
          </rPr>
          <t>Arrey: many calls, Emeline not in office</t>
        </r>
        <r>
          <rPr>
            <sz val="8"/>
            <rFont val="Tahoma"/>
            <family val="0"/>
          </rPr>
          <t xml:space="preserve">
</t>
        </r>
      </text>
    </comment>
    <comment ref="C1857" authorId="4">
      <text>
        <r>
          <rPr>
            <b/>
            <sz val="8"/>
            <rFont val="Tahoma"/>
            <family val="0"/>
          </rPr>
          <t>Emeline: office-unics-office</t>
        </r>
        <r>
          <rPr>
            <sz val="8"/>
            <rFont val="Tahoma"/>
            <family val="0"/>
          </rPr>
          <t xml:space="preserve">
</t>
        </r>
      </text>
    </comment>
    <comment ref="C1858" authorId="4">
      <text>
        <r>
          <rPr>
            <b/>
            <sz val="8"/>
            <rFont val="Tahoma"/>
            <family val="0"/>
          </rPr>
          <t>Emeline: office-bank-office. Delayed in the bank because their computers were slows</t>
        </r>
        <r>
          <rPr>
            <sz val="8"/>
            <rFont val="Tahoma"/>
            <family val="0"/>
          </rPr>
          <t xml:space="preserve">
</t>
        </r>
      </text>
    </comment>
    <comment ref="C1900" authorId="3">
      <text>
        <r>
          <rPr>
            <b/>
            <sz val="8"/>
            <rFont val="Tahoma"/>
            <family val="0"/>
          </rPr>
          <t>Emeline: 17 days watch from 18/12/2009-03/01/2010</t>
        </r>
        <r>
          <rPr>
            <sz val="8"/>
            <rFont val="Tahoma"/>
            <family val="0"/>
          </rPr>
          <t xml:space="preserve">
LAGA was on christmas break and Director traveled to USA</t>
        </r>
      </text>
    </comment>
    <comment ref="C1904" authorId="1">
      <text>
        <r>
          <rPr>
            <b/>
            <sz val="8"/>
            <rFont val="Tahoma"/>
            <family val="0"/>
          </rPr>
          <t>USERarrey 1800x7=12600 fcfa</t>
        </r>
      </text>
    </comment>
    <comment ref="C1907" authorId="1">
      <text>
        <r>
          <rPr>
            <b/>
            <sz val="8"/>
            <rFont val="Tahoma"/>
            <family val="0"/>
          </rPr>
          <t>arrey: 1500x10=15000fcfa for Office agendas used by laga members.</t>
        </r>
        <r>
          <rPr>
            <sz val="8"/>
            <rFont val="Tahoma"/>
            <family val="0"/>
          </rPr>
          <t xml:space="preserve">
</t>
        </r>
      </text>
    </comment>
    <comment ref="C1911" authorId="1">
      <text>
        <r>
          <rPr>
            <b/>
            <sz val="8"/>
            <rFont val="Tahoma"/>
            <family val="0"/>
          </rPr>
          <t>arrey: 75x25=1875f cfa</t>
        </r>
        <r>
          <rPr>
            <sz val="8"/>
            <rFont val="Tahoma"/>
            <family val="0"/>
          </rPr>
          <t xml:space="preserve">
</t>
        </r>
      </text>
    </comment>
    <comment ref="C1912" authorId="1">
      <text>
        <r>
          <rPr>
            <b/>
            <sz val="8"/>
            <rFont val="Tahoma"/>
            <family val="0"/>
          </rPr>
          <t>arrey: 30x25=750 fcfa</t>
        </r>
        <r>
          <rPr>
            <sz val="8"/>
            <rFont val="Tahoma"/>
            <family val="0"/>
          </rPr>
          <t xml:space="preserve">
</t>
        </r>
      </text>
    </comment>
    <comment ref="C1913" authorId="1">
      <text>
        <r>
          <rPr>
            <b/>
            <sz val="8"/>
            <rFont val="Tahoma"/>
            <family val="0"/>
          </rPr>
          <t>arrey: 25x50=1250 fcfa</t>
        </r>
        <r>
          <rPr>
            <sz val="8"/>
            <rFont val="Tahoma"/>
            <family val="0"/>
          </rPr>
          <t xml:space="preserve">
</t>
        </r>
      </text>
    </comment>
    <comment ref="C1916" authorId="1">
      <text>
        <r>
          <rPr>
            <b/>
            <sz val="8"/>
            <rFont val="Tahoma"/>
            <family val="0"/>
          </rPr>
          <t>arrey: 100x12=1200 fcfa</t>
        </r>
        <r>
          <rPr>
            <sz val="8"/>
            <rFont val="Tahoma"/>
            <family val="0"/>
          </rPr>
          <t xml:space="preserve">
</t>
        </r>
      </text>
    </comment>
    <comment ref="C1917" authorId="1">
      <text>
        <r>
          <rPr>
            <b/>
            <sz val="8"/>
            <rFont val="Tahoma"/>
            <family val="0"/>
          </rPr>
          <t>arrey: 250x4=1000 fcfa.</t>
        </r>
        <r>
          <rPr>
            <sz val="8"/>
            <rFont val="Tahoma"/>
            <family val="0"/>
          </rPr>
          <t xml:space="preserve">
</t>
        </r>
      </text>
    </comment>
    <comment ref="C1919" authorId="1">
      <text>
        <r>
          <rPr>
            <b/>
            <sz val="8"/>
            <rFont val="Tahoma"/>
            <family val="0"/>
          </rPr>
          <t>arrey: 450x3=1350fcfa</t>
        </r>
        <r>
          <rPr>
            <sz val="8"/>
            <rFont val="Tahoma"/>
            <family val="0"/>
          </rPr>
          <t xml:space="preserve">
</t>
        </r>
      </text>
    </comment>
    <comment ref="C1924" authorId="1">
      <text>
        <r>
          <rPr>
            <b/>
            <sz val="8"/>
            <rFont val="Tahoma"/>
            <family val="0"/>
          </rPr>
          <t>arrey: 25x40=1000 fcfa financial report form.</t>
        </r>
        <r>
          <rPr>
            <sz val="8"/>
            <rFont val="Tahoma"/>
            <family val="0"/>
          </rPr>
          <t xml:space="preserve">
</t>
        </r>
      </text>
    </comment>
    <comment ref="C1931" authorId="1">
      <text>
        <r>
          <rPr>
            <b/>
            <sz val="8"/>
            <rFont val="Tahoma"/>
            <family val="0"/>
          </rPr>
          <t>arrey: 4x250=1000 fcfa.</t>
        </r>
        <r>
          <rPr>
            <sz val="8"/>
            <rFont val="Tahoma"/>
            <family val="0"/>
          </rPr>
          <t xml:space="preserve">
</t>
        </r>
      </text>
    </comment>
    <comment ref="C1936" authorId="1">
      <text>
        <r>
          <rPr>
            <b/>
            <sz val="8"/>
            <rFont val="Tahoma"/>
            <family val="0"/>
          </rPr>
          <t>arrey: 700x2=1,400 fcfa rags used for office cleaning.</t>
        </r>
        <r>
          <rPr>
            <sz val="8"/>
            <rFont val="Tahoma"/>
            <family val="0"/>
          </rPr>
          <t xml:space="preserve">
</t>
        </r>
      </text>
    </comment>
    <comment ref="C1937" authorId="10">
      <text>
        <r>
          <rPr>
            <b/>
            <sz val="8"/>
            <rFont val="Tahoma"/>
            <family val="0"/>
          </rPr>
          <t>Eric: Lampholders for ceiling bulbs</t>
        </r>
        <r>
          <rPr>
            <sz val="8"/>
            <rFont val="Tahoma"/>
            <family val="0"/>
          </rPr>
          <t xml:space="preserve">
 </t>
        </r>
      </text>
    </comment>
    <comment ref="C1938" authorId="10">
      <text>
        <r>
          <rPr>
            <b/>
            <sz val="8"/>
            <rFont val="Tahoma"/>
            <family val="0"/>
          </rPr>
          <t>Eric: Ceilling toilet bulbs</t>
        </r>
        <r>
          <rPr>
            <sz val="8"/>
            <rFont val="Tahoma"/>
            <family val="0"/>
          </rPr>
          <t xml:space="preserve">
</t>
        </r>
      </text>
    </comment>
    <comment ref="C1939" authorId="10">
      <text>
        <r>
          <rPr>
            <b/>
            <sz val="8"/>
            <rFont val="Tahoma"/>
            <family val="0"/>
          </rPr>
          <t>Eric: Activism activity with presentation by Rollin on global financial crisis and its ramifications in Cameroon</t>
        </r>
        <r>
          <rPr>
            <sz val="8"/>
            <rFont val="Tahoma"/>
            <family val="0"/>
          </rPr>
          <t xml:space="preserve">
</t>
        </r>
      </text>
    </comment>
    <comment ref="C1940" authorId="10">
      <text>
        <r>
          <rPr>
            <b/>
            <sz val="8"/>
            <rFont val="Tahoma"/>
            <family val="0"/>
          </rPr>
          <t>Eric: toilet washhand basin overhead bulb</t>
        </r>
        <r>
          <rPr>
            <sz val="8"/>
            <rFont val="Tahoma"/>
            <family val="0"/>
          </rPr>
          <t xml:space="preserve">
</t>
        </r>
      </text>
    </comment>
    <comment ref="C1941" authorId="10">
      <text>
        <r>
          <rPr>
            <b/>
            <sz val="8"/>
            <rFont val="Tahoma"/>
            <family val="0"/>
          </rPr>
          <t>Eric: Activism activity with watching and critique of movie Avatar</t>
        </r>
        <r>
          <rPr>
            <sz val="8"/>
            <rFont val="Tahoma"/>
            <family val="0"/>
          </rPr>
          <t xml:space="preserve">
</t>
        </r>
      </text>
    </comment>
    <comment ref="C1942" authorId="10">
      <text>
        <r>
          <rPr>
            <b/>
            <sz val="8"/>
            <rFont val="Tahoma"/>
            <family val="0"/>
          </rPr>
          <t>Eric: Activism activity with Aime and Yatcha's presentations on constitutional changes and public investment budget  in cameroon respectively</t>
        </r>
        <r>
          <rPr>
            <sz val="8"/>
            <rFont val="Tahoma"/>
            <family val="0"/>
          </rPr>
          <t xml:space="preserve">
</t>
        </r>
      </text>
    </comment>
    <comment ref="C1946" authorId="1">
      <text>
        <r>
          <rPr>
            <b/>
            <sz val="8"/>
            <rFont val="Tahoma"/>
            <family val="0"/>
          </rPr>
          <t>arrey: Transferred 50,000 fcfa to Me. Tambe in Kumba.</t>
        </r>
        <r>
          <rPr>
            <sz val="8"/>
            <rFont val="Tahoma"/>
            <family val="0"/>
          </rPr>
          <t xml:space="preserve">
</t>
        </r>
      </text>
    </comment>
    <comment ref="C1947" authorId="1">
      <text>
        <r>
          <rPr>
            <b/>
            <sz val="8"/>
            <rFont val="Tahoma"/>
            <family val="0"/>
          </rPr>
          <t>arrey: transferred 10,000 fcfa to felix in Bamenda.</t>
        </r>
        <r>
          <rPr>
            <sz val="8"/>
            <rFont val="Tahoma"/>
            <family val="0"/>
          </rPr>
          <t xml:space="preserve">
</t>
        </r>
      </text>
    </comment>
    <comment ref="C1948" authorId="1">
      <text>
        <r>
          <rPr>
            <b/>
            <sz val="8"/>
            <rFont val="Tahoma"/>
            <family val="0"/>
          </rPr>
          <t>arrey: transferred 20,000 fcfa to Rollin in Mamfe.</t>
        </r>
        <r>
          <rPr>
            <sz val="8"/>
            <rFont val="Tahoma"/>
            <family val="0"/>
          </rPr>
          <t xml:space="preserve">
</t>
        </r>
      </text>
    </comment>
    <comment ref="C1949" authorId="1">
      <text>
        <r>
          <rPr>
            <b/>
            <sz val="8"/>
            <rFont val="Tahoma"/>
            <family val="0"/>
          </rPr>
          <t>arrey: transferred 10,000 fcfa to i66 in Sangmalima.</t>
        </r>
        <r>
          <rPr>
            <sz val="8"/>
            <rFont val="Tahoma"/>
            <family val="0"/>
          </rPr>
          <t xml:space="preserve">
</t>
        </r>
      </text>
    </comment>
    <comment ref="C1950" authorId="1">
      <text>
        <r>
          <rPr>
            <b/>
            <sz val="8"/>
            <rFont val="Tahoma"/>
            <family val="0"/>
          </rPr>
          <t>arrey: transferred 12,000 fcfa to i22 in Lomie.</t>
        </r>
        <r>
          <rPr>
            <sz val="8"/>
            <rFont val="Tahoma"/>
            <family val="0"/>
          </rPr>
          <t xml:space="preserve">
</t>
        </r>
      </text>
    </comment>
    <comment ref="C1951" authorId="1">
      <text>
        <r>
          <rPr>
            <b/>
            <sz val="8"/>
            <rFont val="Tahoma"/>
            <family val="0"/>
          </rPr>
          <t>arrey: transferred 13,500 to Rollin in Buea.</t>
        </r>
        <r>
          <rPr>
            <sz val="8"/>
            <rFont val="Tahoma"/>
            <family val="0"/>
          </rPr>
          <t xml:space="preserve">
</t>
        </r>
      </text>
    </comment>
    <comment ref="C1952" authorId="1">
      <text>
        <r>
          <rPr>
            <b/>
            <sz val="8"/>
            <rFont val="Tahoma"/>
            <family val="0"/>
          </rPr>
          <t>arrey: transferred 19,000 fcfa to i35 in Abongmbang.</t>
        </r>
        <r>
          <rPr>
            <sz val="8"/>
            <rFont val="Tahoma"/>
            <family val="0"/>
          </rPr>
          <t xml:space="preserve">
</t>
        </r>
      </text>
    </comment>
    <comment ref="C1953" authorId="1">
      <text>
        <r>
          <rPr>
            <b/>
            <sz val="8"/>
            <rFont val="Tahoma"/>
            <family val="0"/>
          </rPr>
          <t>arrey: transferred 44,000 fcfa to i33 in Ngoundere.</t>
        </r>
        <r>
          <rPr>
            <sz val="8"/>
            <rFont val="Tahoma"/>
            <family val="0"/>
          </rPr>
          <t xml:space="preserve">
</t>
        </r>
      </text>
    </comment>
    <comment ref="C1954" authorId="1">
      <text>
        <r>
          <rPr>
            <b/>
            <sz val="8"/>
            <rFont val="Tahoma"/>
            <family val="0"/>
          </rPr>
          <t>arrey: transferred 24,000 fcfa to OP Adulf Ekane in Buea.</t>
        </r>
        <r>
          <rPr>
            <sz val="8"/>
            <rFont val="Tahoma"/>
            <family val="0"/>
          </rPr>
          <t xml:space="preserve">
</t>
        </r>
      </text>
    </comment>
    <comment ref="C1955" authorId="1">
      <text>
        <r>
          <rPr>
            <b/>
            <sz val="8"/>
            <rFont val="Tahoma"/>
            <family val="0"/>
          </rPr>
          <t>arrey: transferred 26,000 fcfa to i33 in garoua.</t>
        </r>
        <r>
          <rPr>
            <sz val="8"/>
            <rFont val="Tahoma"/>
            <family val="0"/>
          </rPr>
          <t xml:space="preserve">
</t>
        </r>
      </text>
    </comment>
    <comment ref="C1956" authorId="1">
      <text>
        <r>
          <rPr>
            <b/>
            <sz val="8"/>
            <rFont val="Tahoma"/>
            <family val="0"/>
          </rPr>
          <t>arrey: transferred 15,000 fcfa to i35 in Bafoussam.</t>
        </r>
        <r>
          <rPr>
            <sz val="8"/>
            <rFont val="Tahoma"/>
            <family val="0"/>
          </rPr>
          <t xml:space="preserve">
</t>
        </r>
      </text>
    </comment>
    <comment ref="C1957" authorId="1">
      <text>
        <r>
          <rPr>
            <b/>
            <sz val="8"/>
            <rFont val="Tahoma"/>
            <family val="0"/>
          </rPr>
          <t>arrey: transferred 21,000 fcfa to i35 in Dschang.</t>
        </r>
        <r>
          <rPr>
            <sz val="8"/>
            <rFont val="Tahoma"/>
            <family val="0"/>
          </rPr>
          <t xml:space="preserve">
</t>
        </r>
      </text>
    </comment>
    <comment ref="C1958" authorId="1">
      <text>
        <r>
          <rPr>
            <b/>
            <sz val="8"/>
            <rFont val="Tahoma"/>
            <family val="0"/>
          </rPr>
          <t>arrey: transferred 19,000 fcfa to i35 in dschang.</t>
        </r>
        <r>
          <rPr>
            <sz val="8"/>
            <rFont val="Tahoma"/>
            <family val="0"/>
          </rPr>
          <t xml:space="preserve">
</t>
        </r>
      </text>
    </comment>
    <comment ref="C1959" authorId="1">
      <text>
        <r>
          <rPr>
            <b/>
            <sz val="8"/>
            <rFont val="Tahoma"/>
            <family val="0"/>
          </rPr>
          <t>arrey: transferred 10,000 fcfa to i33 in Douala.</t>
        </r>
        <r>
          <rPr>
            <sz val="8"/>
            <rFont val="Tahoma"/>
            <family val="0"/>
          </rPr>
          <t xml:space="preserve">
</t>
        </r>
      </text>
    </comment>
    <comment ref="C1960" authorId="1">
      <text>
        <r>
          <rPr>
            <b/>
            <sz val="8"/>
            <rFont val="Tahoma"/>
            <family val="0"/>
          </rPr>
          <t>arrey: transferred 19,000 fcfa to i35 in Dschang.</t>
        </r>
        <r>
          <rPr>
            <sz val="8"/>
            <rFont val="Tahoma"/>
            <family val="0"/>
          </rPr>
          <t xml:space="preserve">
</t>
        </r>
      </text>
    </comment>
    <comment ref="C1961" authorId="1">
      <text>
        <r>
          <rPr>
            <b/>
            <sz val="8"/>
            <rFont val="Tahoma"/>
            <family val="0"/>
          </rPr>
          <t>arrey: transferred 15,000 fcfa to Djuemeli in Mbouda.</t>
        </r>
        <r>
          <rPr>
            <sz val="8"/>
            <rFont val="Tahoma"/>
            <family val="0"/>
          </rPr>
          <t xml:space="preserve">
</t>
        </r>
      </text>
    </comment>
    <comment ref="C1962" authorId="1">
      <text>
        <r>
          <rPr>
            <b/>
            <sz val="8"/>
            <rFont val="Tahoma"/>
            <family val="0"/>
          </rPr>
          <t>arrey: transferred 10,000 fcaf to i66 in Limbe.</t>
        </r>
        <r>
          <rPr>
            <sz val="8"/>
            <rFont val="Tahoma"/>
            <family val="0"/>
          </rPr>
          <t xml:space="preserve">
</t>
        </r>
      </text>
    </comment>
    <comment ref="C1963" authorId="1">
      <text>
        <r>
          <rPr>
            <b/>
            <sz val="8"/>
            <rFont val="Tahoma"/>
            <family val="0"/>
          </rPr>
          <t>arrey: transferred 31,000 fcaf to Julius in bafoussam.</t>
        </r>
        <r>
          <rPr>
            <sz val="8"/>
            <rFont val="Tahoma"/>
            <family val="0"/>
          </rPr>
          <t xml:space="preserve">
</t>
        </r>
      </text>
    </comment>
    <comment ref="C1964" authorId="1">
      <text>
        <r>
          <rPr>
            <b/>
            <sz val="8"/>
            <rFont val="Tahoma"/>
            <family val="0"/>
          </rPr>
          <t>arrey: transferred 45,000 fcfa to i26 in Buea.</t>
        </r>
        <r>
          <rPr>
            <sz val="8"/>
            <rFont val="Tahoma"/>
            <family val="0"/>
          </rPr>
          <t xml:space="preserve">
</t>
        </r>
      </text>
    </comment>
    <comment ref="C1965" authorId="1">
      <text>
        <r>
          <rPr>
            <b/>
            <sz val="8"/>
            <rFont val="Tahoma"/>
            <family val="0"/>
          </rPr>
          <t>arrey: transferred 45,000 fcfa to i26 in Buea.</t>
        </r>
        <r>
          <rPr>
            <sz val="8"/>
            <rFont val="Tahoma"/>
            <family val="0"/>
          </rPr>
          <t xml:space="preserve">
</t>
        </r>
      </text>
    </comment>
    <comment ref="C1974" authorId="4">
      <text>
        <r>
          <rPr>
            <b/>
            <sz val="8"/>
            <rFont val="Tahoma"/>
            <family val="0"/>
          </rPr>
          <t>Emeline: rent of 24/12/09-24/01/10 paid on 12/01/10</t>
        </r>
        <r>
          <rPr>
            <sz val="8"/>
            <rFont val="Tahoma"/>
            <family val="0"/>
          </rPr>
          <t xml:space="preserve">
</t>
        </r>
      </text>
    </comment>
    <comment ref="C1982" authorId="3">
      <text>
        <r>
          <rPr>
            <b/>
            <sz val="8"/>
            <rFont val="Tahoma"/>
            <family val="0"/>
          </rPr>
          <t>Emeline: bonus of work done when Director traveled to USA</t>
        </r>
        <r>
          <rPr>
            <sz val="8"/>
            <rFont val="Tahoma"/>
            <family val="0"/>
          </rPr>
          <t xml:space="preserve">
</t>
        </r>
      </text>
    </comment>
    <comment ref="C985" authorId="3">
      <text>
        <r>
          <rPr>
            <b/>
            <sz val="8"/>
            <rFont val="Tahoma"/>
            <family val="0"/>
          </rPr>
          <t>user: Douala operation</t>
        </r>
        <r>
          <rPr>
            <sz val="8"/>
            <rFont val="Tahoma"/>
            <family val="0"/>
          </rPr>
          <t xml:space="preserve">
</t>
        </r>
      </text>
    </comment>
    <comment ref="C229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local transport for 1 day cyber undercover work in Buea.</t>
        </r>
      </text>
    </comment>
    <comment ref="C231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local transport for 1 day cyber undercover work in Buea.</t>
        </r>
      </text>
    </comment>
    <comment ref="C233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local transport for 1 day cyber undercover work in Buea.</t>
        </r>
      </text>
    </comment>
    <comment ref="C235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local transport for 1 day cyber undercover work in Buea.</t>
        </r>
      </text>
    </comment>
    <comment ref="C845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Justin of NFC Bank in Buea so that he would inform the operating team when the awaited  internet wildlife dealer arrives the bank to collect money from a victim in the Netherlands.</t>
        </r>
      </text>
    </comment>
    <comment ref="C1449" authorId="2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follow up written press.</t>
        </r>
      </text>
    </comment>
    <comment ref="C1846" authorId="3">
      <text>
        <r>
          <rPr>
            <b/>
            <sz val="8"/>
            <rFont val="Tahoma"/>
            <family val="0"/>
          </rPr>
          <t>Arrey: many calls because Emeline is not in office</t>
        </r>
        <r>
          <rPr>
            <sz val="8"/>
            <rFont val="Tahoma"/>
            <family val="0"/>
          </rPr>
          <t xml:space="preserve">
</t>
        </r>
      </text>
    </comment>
    <comment ref="C921" authorId="3">
      <text>
        <r>
          <rPr>
            <b/>
            <sz val="8"/>
            <rFont val="Tahoma"/>
            <family val="0"/>
          </rPr>
          <t>i33: bonus of bazou operation of December 09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<sst xmlns="http://schemas.openxmlformats.org/spreadsheetml/2006/main" count="8437" uniqueCount="1112">
  <si>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</si>
  <si>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</si>
  <si>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</si>
  <si>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</si>
  <si>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</si>
  <si>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</si>
  <si>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</si>
  <si>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</si>
  <si>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</si>
  <si>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</si>
  <si>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</si>
  <si>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</si>
  <si>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Amount CFA</t>
  </si>
  <si>
    <t>Budget line</t>
  </si>
  <si>
    <t>Details</t>
  </si>
  <si>
    <t>Amount USD</t>
  </si>
  <si>
    <t>Investigations</t>
  </si>
  <si>
    <t>Operations</t>
  </si>
  <si>
    <t>legal</t>
  </si>
  <si>
    <t>follow up 24 cases 6 locked subjects</t>
  </si>
  <si>
    <t>Media</t>
  </si>
  <si>
    <t xml:space="preserve">29 media pieces </t>
  </si>
  <si>
    <t>Policy &amp; External Relations</t>
  </si>
  <si>
    <t>Congo/CAR/UK/USA</t>
  </si>
  <si>
    <t>Management</t>
  </si>
  <si>
    <t>Coordination</t>
  </si>
  <si>
    <t xml:space="preserve">     </t>
  </si>
  <si>
    <t>Office</t>
  </si>
  <si>
    <t>total exp</t>
  </si>
  <si>
    <t>investigations</t>
  </si>
  <si>
    <t>Mission 1</t>
  </si>
  <si>
    <t>2-5/1/2010</t>
  </si>
  <si>
    <t>South West</t>
  </si>
  <si>
    <t>Bojongo</t>
  </si>
  <si>
    <t>Ivory</t>
  </si>
  <si>
    <t>i26</t>
  </si>
  <si>
    <t>1-phone-4</t>
  </si>
  <si>
    <t>2/1</t>
  </si>
  <si>
    <t>1-phone-5</t>
  </si>
  <si>
    <t>4/1</t>
  </si>
  <si>
    <t>1-phone-21</t>
  </si>
  <si>
    <t>5/1</t>
  </si>
  <si>
    <t>x4 Hrs Internet</t>
  </si>
  <si>
    <t>Communication</t>
  </si>
  <si>
    <t>1-i26-r</t>
  </si>
  <si>
    <t>3/1</t>
  </si>
  <si>
    <t>x5 Hrs Internet</t>
  </si>
  <si>
    <t>Internet</t>
  </si>
  <si>
    <t>Yaounde-Douala</t>
  </si>
  <si>
    <t>Travelling Expenses</t>
  </si>
  <si>
    <t>1-i26-1</t>
  </si>
  <si>
    <t>Douala-Limbe</t>
  </si>
  <si>
    <t>Limbe-Bojongo-Limbe</t>
  </si>
  <si>
    <t>Limbe-Buea</t>
  </si>
  <si>
    <t>Buea-Tole-Buea</t>
  </si>
  <si>
    <t>Buea-Yaounde</t>
  </si>
  <si>
    <t>1-i26-3</t>
  </si>
  <si>
    <t>Inter-city transport</t>
  </si>
  <si>
    <t>Transport</t>
  </si>
  <si>
    <t>Local Transport</t>
  </si>
  <si>
    <t>Lodging</t>
  </si>
  <si>
    <t>1-i26-2</t>
  </si>
  <si>
    <t>Feeding</t>
  </si>
  <si>
    <t>Drink with Informer</t>
  </si>
  <si>
    <t>Trust Building</t>
  </si>
  <si>
    <t>Mission 2</t>
  </si>
  <si>
    <t>6-16/1/2010</t>
  </si>
  <si>
    <t>East</t>
  </si>
  <si>
    <t>Abongmbang</t>
  </si>
  <si>
    <t>i35</t>
  </si>
  <si>
    <t>2-phone-39</t>
  </si>
  <si>
    <t>6/1</t>
  </si>
  <si>
    <t>Julius</t>
  </si>
  <si>
    <t>2-phone-35</t>
  </si>
  <si>
    <t>2-phone-52</t>
  </si>
  <si>
    <t>7/1</t>
  </si>
  <si>
    <t>2-phone-62</t>
  </si>
  <si>
    <t>11/1</t>
  </si>
  <si>
    <t>2-phone-88</t>
  </si>
  <si>
    <t>12/1</t>
  </si>
  <si>
    <t>2-phone-71</t>
  </si>
  <si>
    <t>2-phone-99</t>
  </si>
  <si>
    <t>13/1</t>
  </si>
  <si>
    <t>2-phone-114</t>
  </si>
  <si>
    <t>14/1</t>
  </si>
  <si>
    <t>2-phone-129</t>
  </si>
  <si>
    <t>15/1</t>
  </si>
  <si>
    <t>2-phone-143</t>
  </si>
  <si>
    <t>16/1</t>
  </si>
  <si>
    <t>Yaounde-Abongmbang</t>
  </si>
  <si>
    <t>Traveling expensed</t>
  </si>
  <si>
    <t>2-i35-1</t>
  </si>
  <si>
    <t>Abongmbang-Mbama</t>
  </si>
  <si>
    <t>2-i35-r</t>
  </si>
  <si>
    <t>Mbama-Abongmbang</t>
  </si>
  <si>
    <t>Abongmbang-Yaounde</t>
  </si>
  <si>
    <t>2-i35-3</t>
  </si>
  <si>
    <t>Local transport</t>
  </si>
  <si>
    <t>lodging</t>
  </si>
  <si>
    <t>2-i35-2</t>
  </si>
  <si>
    <t>Drinks with informer</t>
  </si>
  <si>
    <t>Trust building</t>
  </si>
  <si>
    <t>Mission 3</t>
  </si>
  <si>
    <t>6-14/1/2010</t>
  </si>
  <si>
    <t xml:space="preserve">South </t>
  </si>
  <si>
    <t>Sangmalima</t>
  </si>
  <si>
    <t>i66</t>
  </si>
  <si>
    <t>3-phone-37</t>
  </si>
  <si>
    <t>3-phone-51</t>
  </si>
  <si>
    <t>3-phone-61</t>
  </si>
  <si>
    <t>3-phone-89</t>
  </si>
  <si>
    <t>3-phone-98</t>
  </si>
  <si>
    <t>3-phone-105</t>
  </si>
  <si>
    <t>Yaounde-Sangmalima</t>
  </si>
  <si>
    <t>Traveling expenses</t>
  </si>
  <si>
    <t>3-i66-1</t>
  </si>
  <si>
    <t>Sangmalima-Yaounde</t>
  </si>
  <si>
    <t>3-i66-3</t>
  </si>
  <si>
    <t>3-i66-r</t>
  </si>
  <si>
    <t>3-i66-2</t>
  </si>
  <si>
    <t>Mission 4</t>
  </si>
  <si>
    <t>6-15/1/2010</t>
  </si>
  <si>
    <t>Adamawa</t>
  </si>
  <si>
    <t>Ngoundere</t>
  </si>
  <si>
    <t>Lion Skins</t>
  </si>
  <si>
    <t>i33</t>
  </si>
  <si>
    <t>4-phone-36</t>
  </si>
  <si>
    <t>4-phone-50</t>
  </si>
  <si>
    <t>4-phone-60</t>
  </si>
  <si>
    <t>4-phone-74</t>
  </si>
  <si>
    <t>4-phone-102</t>
  </si>
  <si>
    <t>4-phone-113</t>
  </si>
  <si>
    <t>Abumbi</t>
  </si>
  <si>
    <t>4-phone-125</t>
  </si>
  <si>
    <t>4-phone-128</t>
  </si>
  <si>
    <t>4-i33-r</t>
  </si>
  <si>
    <t>Mission 5</t>
  </si>
  <si>
    <t>Buea</t>
  </si>
  <si>
    <t>5-phone-101</t>
  </si>
  <si>
    <t>5-phone-117-118</t>
  </si>
  <si>
    <t>Adolf</t>
  </si>
  <si>
    <t>5-phone-139</t>
  </si>
  <si>
    <t>5-i26-r</t>
  </si>
  <si>
    <t>5-i26-8</t>
  </si>
  <si>
    <t>x6 Hrs Internet</t>
  </si>
  <si>
    <t>17/1</t>
  </si>
  <si>
    <t>18/1</t>
  </si>
  <si>
    <t>5-i26-5</t>
  </si>
  <si>
    <t>Douala-Buea</t>
  </si>
  <si>
    <t>Buea-Bwasa-Buea</t>
  </si>
  <si>
    <t>5-i26-9</t>
  </si>
  <si>
    <t>intrer-city transport</t>
  </si>
  <si>
    <t>5-i26-7</t>
  </si>
  <si>
    <t>5-i26-6</t>
  </si>
  <si>
    <t>x1 Undercover</t>
  </si>
  <si>
    <t>External Assistance</t>
  </si>
  <si>
    <t>5-i26-10</t>
  </si>
  <si>
    <t>5-i26-11</t>
  </si>
  <si>
    <t>5-i26-12</t>
  </si>
  <si>
    <t>Mission 6</t>
  </si>
  <si>
    <t>12-15/1/2010</t>
  </si>
  <si>
    <t>Lomie</t>
  </si>
  <si>
    <t>Proteceted Species</t>
  </si>
  <si>
    <t>i22</t>
  </si>
  <si>
    <t>6-phone-91</t>
  </si>
  <si>
    <t>Yaounde-Lomie</t>
  </si>
  <si>
    <t>6-i22-1</t>
  </si>
  <si>
    <t>Lomie-Yaounde</t>
  </si>
  <si>
    <t>6-i22-3</t>
  </si>
  <si>
    <t>6-i22-r</t>
  </si>
  <si>
    <t>6-i22-2</t>
  </si>
  <si>
    <t>Mission 7</t>
  </si>
  <si>
    <t>12-16/1/2010</t>
  </si>
  <si>
    <t>Center</t>
  </si>
  <si>
    <t>Yoko</t>
  </si>
  <si>
    <t>i21</t>
  </si>
  <si>
    <t>7-phone-90</t>
  </si>
  <si>
    <t>7-phone-106</t>
  </si>
  <si>
    <t>Yaounde-Yoko</t>
  </si>
  <si>
    <t>7-i21-1</t>
  </si>
  <si>
    <t>Yoko-Ngoum</t>
  </si>
  <si>
    <t>7-i21-r</t>
  </si>
  <si>
    <t>ngoum-Yoko</t>
  </si>
  <si>
    <t>Yoko-Yaounde</t>
  </si>
  <si>
    <t>7-i21-2</t>
  </si>
  <si>
    <t>Mission 8</t>
  </si>
  <si>
    <t>15-16/1/2010</t>
  </si>
  <si>
    <t xml:space="preserve">Muyuka </t>
  </si>
  <si>
    <t>8-phone-127-127b</t>
  </si>
  <si>
    <t>8-phone-151-152</t>
  </si>
  <si>
    <t>Buea-Muyuka-Buea</t>
  </si>
  <si>
    <t>8-i26-r</t>
  </si>
  <si>
    <t>X1 Undercover</t>
  </si>
  <si>
    <t>8-i26-11</t>
  </si>
  <si>
    <t>Mission 9</t>
  </si>
  <si>
    <t>9-i26-r</t>
  </si>
  <si>
    <t>Mission 10</t>
  </si>
  <si>
    <t>17-22/1/2010</t>
  </si>
  <si>
    <t>West</t>
  </si>
  <si>
    <t>Foumban</t>
  </si>
  <si>
    <t>i57</t>
  </si>
  <si>
    <t>10-phone-158</t>
  </si>
  <si>
    <t>i61</t>
  </si>
  <si>
    <t>10-phone-159</t>
  </si>
  <si>
    <t>10-phone-161-161a</t>
  </si>
  <si>
    <t>10-phone-172</t>
  </si>
  <si>
    <t>10-phone-182-183</t>
  </si>
  <si>
    <t>19/1</t>
  </si>
  <si>
    <t>10-phone-188</t>
  </si>
  <si>
    <t>10-phone-204</t>
  </si>
  <si>
    <t>20/1</t>
  </si>
  <si>
    <t>10-phone-221</t>
  </si>
  <si>
    <t>21/1</t>
  </si>
  <si>
    <t>10-phone-360</t>
  </si>
  <si>
    <t>22/1</t>
  </si>
  <si>
    <t>Yaounde-Bafoussam</t>
  </si>
  <si>
    <t>10-jp-1</t>
  </si>
  <si>
    <t>jp</t>
  </si>
  <si>
    <t>Bafoussam-Foumban</t>
  </si>
  <si>
    <t>10-jp-4</t>
  </si>
  <si>
    <t>Bafoussam-Douala</t>
  </si>
  <si>
    <t>10-jp-8</t>
  </si>
  <si>
    <t>10-Ferd-2</t>
  </si>
  <si>
    <t>10-Ferd-5</t>
  </si>
  <si>
    <t>10-ferd-9</t>
  </si>
  <si>
    <t>10-jp-r</t>
  </si>
  <si>
    <t>10-Ferd-r</t>
  </si>
  <si>
    <t>10-ferd-r</t>
  </si>
  <si>
    <t>10-jp-7</t>
  </si>
  <si>
    <t>10-Ferd-7</t>
  </si>
  <si>
    <t>Mission 11</t>
  </si>
  <si>
    <t>16-19/1/2010</t>
  </si>
  <si>
    <t>North</t>
  </si>
  <si>
    <t>Garoua</t>
  </si>
  <si>
    <t>11-phone-144</t>
  </si>
  <si>
    <t>11-phone-153</t>
  </si>
  <si>
    <t>11-phone-156</t>
  </si>
  <si>
    <t>11-phone-163</t>
  </si>
  <si>
    <t>11-phone-168</t>
  </si>
  <si>
    <t>11-phone-193</t>
  </si>
  <si>
    <t>11-i33-3</t>
  </si>
  <si>
    <t>Garoua-Ngong</t>
  </si>
  <si>
    <t>11-i33-r</t>
  </si>
  <si>
    <t>Ngong-Lacdo</t>
  </si>
  <si>
    <t>Lacdo-garoua</t>
  </si>
  <si>
    <t>Ngong-Garoua</t>
  </si>
  <si>
    <t>Garoua-Ngaoundere</t>
  </si>
  <si>
    <t>11-i33-5</t>
  </si>
  <si>
    <t>Ngaoundere-Yaounde</t>
  </si>
  <si>
    <t>11-i33-6</t>
  </si>
  <si>
    <t>11-i33-4</t>
  </si>
  <si>
    <t>Mission 12</t>
  </si>
  <si>
    <t>19-21/1/2010</t>
  </si>
  <si>
    <t>Ndikinimiki</t>
  </si>
  <si>
    <t>12-phone-171</t>
  </si>
  <si>
    <t>12-phone-190</t>
  </si>
  <si>
    <t>12-phone-194</t>
  </si>
  <si>
    <t>12-phone-212</t>
  </si>
  <si>
    <t>12-phone-223</t>
  </si>
  <si>
    <t>Ndiki-Yaounde</t>
  </si>
  <si>
    <t>12-i66-r</t>
  </si>
  <si>
    <t>Mission 13</t>
  </si>
  <si>
    <t>Bafoussam</t>
  </si>
  <si>
    <t>Leoprad Skins</t>
  </si>
  <si>
    <t>13-phone-160</t>
  </si>
  <si>
    <t>13-phone-192</t>
  </si>
  <si>
    <t>13-phone-213</t>
  </si>
  <si>
    <t>13-phone-226</t>
  </si>
  <si>
    <t>13-phone-347</t>
  </si>
  <si>
    <t>13-i35-4</t>
  </si>
  <si>
    <t>13-i35-r</t>
  </si>
  <si>
    <t>13-i35-5</t>
  </si>
  <si>
    <t>Mission 14</t>
  </si>
  <si>
    <t>22-25/1/2010</t>
  </si>
  <si>
    <t>Dschang</t>
  </si>
  <si>
    <t>14-phone-227</t>
  </si>
  <si>
    <t>14-phone-350</t>
  </si>
  <si>
    <t>14-phone-366</t>
  </si>
  <si>
    <t>23/1</t>
  </si>
  <si>
    <t>14-phone-379</t>
  </si>
  <si>
    <t>24/1</t>
  </si>
  <si>
    <t>14-phone-391</t>
  </si>
  <si>
    <t>25/1</t>
  </si>
  <si>
    <t>Bafoussam-Dchang</t>
  </si>
  <si>
    <t>14-i35-r</t>
  </si>
  <si>
    <t>Dschang-Fotamena</t>
  </si>
  <si>
    <t>Fotamena-Dschang</t>
  </si>
  <si>
    <t>14-i35-6</t>
  </si>
  <si>
    <t>Mission 15</t>
  </si>
  <si>
    <t>21-26/1/2010</t>
  </si>
  <si>
    <t>Littoral</t>
  </si>
  <si>
    <t>Douala</t>
  </si>
  <si>
    <t>Apes</t>
  </si>
  <si>
    <t>15-phone-234</t>
  </si>
  <si>
    <t>15-phone-344</t>
  </si>
  <si>
    <t>15-phone-369</t>
  </si>
  <si>
    <t>15-phone-372</t>
  </si>
  <si>
    <t>15-phone-381</t>
  </si>
  <si>
    <t>15-phone-385</t>
  </si>
  <si>
    <t>15-phone-392</t>
  </si>
  <si>
    <t>15-phone-415</t>
  </si>
  <si>
    <t>26/1</t>
  </si>
  <si>
    <t>15-i33-7</t>
  </si>
  <si>
    <t>Douala-Yaounde</t>
  </si>
  <si>
    <t>15-i33-9</t>
  </si>
  <si>
    <t>15-abum-1</t>
  </si>
  <si>
    <t>15-abum-3</t>
  </si>
  <si>
    <t>15-i33-r</t>
  </si>
  <si>
    <t>15-abum-r</t>
  </si>
  <si>
    <t>15-i33-8</t>
  </si>
  <si>
    <t>15-abum-2</t>
  </si>
  <si>
    <t>Mission 16</t>
  </si>
  <si>
    <t>23-25/1/2010</t>
  </si>
  <si>
    <t>Parrots</t>
  </si>
  <si>
    <t>16-phone-368</t>
  </si>
  <si>
    <t>16-phone-380</t>
  </si>
  <si>
    <t>16-phone-401-402</t>
  </si>
  <si>
    <t>16-phone-345</t>
  </si>
  <si>
    <t>16-phone-363</t>
  </si>
  <si>
    <t>16-phone-386-387</t>
  </si>
  <si>
    <t>16-i26-13</t>
  </si>
  <si>
    <t>16-i26-15</t>
  </si>
  <si>
    <t>16-i26-r</t>
  </si>
  <si>
    <t>julius</t>
  </si>
  <si>
    <t>Douala-Bafoussam</t>
  </si>
  <si>
    <t>16-jul-3</t>
  </si>
  <si>
    <t>16-jul-r</t>
  </si>
  <si>
    <t>16-i26-14</t>
  </si>
  <si>
    <t>External assistance</t>
  </si>
  <si>
    <t>16-jul-4</t>
  </si>
  <si>
    <t>16-jul-5</t>
  </si>
  <si>
    <t>Mission 17</t>
  </si>
  <si>
    <t>22-27/1/2010</t>
  </si>
  <si>
    <t>Mbandjock</t>
  </si>
  <si>
    <t>Lion Skin</t>
  </si>
  <si>
    <t>17-phone-361</t>
  </si>
  <si>
    <t>17-phone-362</t>
  </si>
  <si>
    <t>17-phone-384</t>
  </si>
  <si>
    <t>17-phone-437</t>
  </si>
  <si>
    <t>27/1</t>
  </si>
  <si>
    <t>Yaounde-Mbandjock</t>
  </si>
  <si>
    <t>17-jp-11</t>
  </si>
  <si>
    <t>Mbanjock-Obala</t>
  </si>
  <si>
    <t>17-jp-r</t>
  </si>
  <si>
    <t>Obala-Yaounde</t>
  </si>
  <si>
    <t>17-jp-14</t>
  </si>
  <si>
    <t>17-ferd-12</t>
  </si>
  <si>
    <t>17-ferd-r</t>
  </si>
  <si>
    <t>17-ferd-15</t>
  </si>
  <si>
    <t>17ferd-r</t>
  </si>
  <si>
    <t>Mission 18</t>
  </si>
  <si>
    <t>26-27/1/2010</t>
  </si>
  <si>
    <t>Santchou</t>
  </si>
  <si>
    <t>Protected Species</t>
  </si>
  <si>
    <t>18-phone-404</t>
  </si>
  <si>
    <t>18-phone-432</t>
  </si>
  <si>
    <t>Dschang-Santchou</t>
  </si>
  <si>
    <t>18-i35-r</t>
  </si>
  <si>
    <t>Santchou-Dschang</t>
  </si>
  <si>
    <t>Dschang-Bafoussam</t>
  </si>
  <si>
    <t>Bafoussam-Yaounde</t>
  </si>
  <si>
    <t>18-i35-7</t>
  </si>
  <si>
    <t>29/1</t>
  </si>
  <si>
    <t>18-i35-6</t>
  </si>
  <si>
    <t>Mission 19</t>
  </si>
  <si>
    <t>26-30/1/2010</t>
  </si>
  <si>
    <t>Limbe</t>
  </si>
  <si>
    <t>19-phone-410</t>
  </si>
  <si>
    <t>19-phone-435</t>
  </si>
  <si>
    <t>19-phone-442</t>
  </si>
  <si>
    <t>28/1</t>
  </si>
  <si>
    <t>19-phone-465</t>
  </si>
  <si>
    <t>Yaounde-Limbe</t>
  </si>
  <si>
    <t>19-i66-7</t>
  </si>
  <si>
    <t>Limbe-Douala</t>
  </si>
  <si>
    <t>19-i66-9</t>
  </si>
  <si>
    <t>19-i66-10</t>
  </si>
  <si>
    <t>30/1</t>
  </si>
  <si>
    <t>19-i66-r</t>
  </si>
  <si>
    <t>19-i66-8</t>
  </si>
  <si>
    <t>Mission 20</t>
  </si>
  <si>
    <t>22-29/1/2010</t>
  </si>
  <si>
    <t>Internet Fraud</t>
  </si>
  <si>
    <t>20-phone-452</t>
  </si>
  <si>
    <t>20-i26-16</t>
  </si>
  <si>
    <t>20-i26-r</t>
  </si>
  <si>
    <t>20-i26-17</t>
  </si>
  <si>
    <t>Mission 21</t>
  </si>
  <si>
    <t>29-31/1/2010</t>
  </si>
  <si>
    <t>21-phone-470-471</t>
  </si>
  <si>
    <t>21-phone-489-490</t>
  </si>
  <si>
    <t>Buea-Douala</t>
  </si>
  <si>
    <t>21-i26-r</t>
  </si>
  <si>
    <t>21-i26-25</t>
  </si>
  <si>
    <t>31/1</t>
  </si>
  <si>
    <t>21-i26-26</t>
  </si>
  <si>
    <t>Mission 22</t>
  </si>
  <si>
    <t>6-27/1/2010</t>
  </si>
  <si>
    <t>Yaounde</t>
  </si>
  <si>
    <t>22-phone-33</t>
  </si>
  <si>
    <t>22-phone-43</t>
  </si>
  <si>
    <t>22-phone-59-59a</t>
  </si>
  <si>
    <t>22-phone-83</t>
  </si>
  <si>
    <t>22-phone-178-179</t>
  </si>
  <si>
    <t>22-phone-199-200</t>
  </si>
  <si>
    <t>22-phone-217-218</t>
  </si>
  <si>
    <t>22-phone-236-237</t>
  </si>
  <si>
    <t>22-phone-351-352</t>
  </si>
  <si>
    <t>22-phone-422</t>
  </si>
  <si>
    <t>22-phone-425</t>
  </si>
  <si>
    <t>22-i26-r</t>
  </si>
  <si>
    <t>06/1</t>
  </si>
  <si>
    <t>07/1</t>
  </si>
  <si>
    <t>08/1</t>
  </si>
  <si>
    <t>09/1</t>
  </si>
  <si>
    <t>Photocopy</t>
  </si>
  <si>
    <t>22-i26-04</t>
  </si>
  <si>
    <t>bank file</t>
  </si>
  <si>
    <t>CNPS</t>
  </si>
  <si>
    <t>Bonus</t>
  </si>
  <si>
    <t>I33</t>
  </si>
  <si>
    <t>Personnel</t>
  </si>
  <si>
    <t>operations</t>
  </si>
  <si>
    <t>28-3/2/2010</t>
  </si>
  <si>
    <t>20-phone-461</t>
  </si>
  <si>
    <t>20-i26-19</t>
  </si>
  <si>
    <t>1/12</t>
  </si>
  <si>
    <t>2/2</t>
  </si>
  <si>
    <t>3/2</t>
  </si>
  <si>
    <t>20-i26-18</t>
  </si>
  <si>
    <t>Informer Fee</t>
  </si>
  <si>
    <t>x1 Police</t>
  </si>
  <si>
    <t>20-i26-20</t>
  </si>
  <si>
    <t>20-i26-21</t>
  </si>
  <si>
    <t>20-i26-22</t>
  </si>
  <si>
    <t>20-i26-23</t>
  </si>
  <si>
    <t>20-i26-24</t>
  </si>
  <si>
    <t>21-phone-445</t>
  </si>
  <si>
    <t>21-phone-450</t>
  </si>
  <si>
    <t>21-phone-463</t>
  </si>
  <si>
    <t>21-phone-467</t>
  </si>
  <si>
    <t>21-phone-487</t>
  </si>
  <si>
    <t>21-phone-489</t>
  </si>
  <si>
    <t>21-phone-499-501</t>
  </si>
  <si>
    <t>31/3</t>
  </si>
  <si>
    <t>Hamidu</t>
  </si>
  <si>
    <t>21-phone-502-504</t>
  </si>
  <si>
    <t>31/2</t>
  </si>
  <si>
    <t>21-phone-505-507</t>
  </si>
  <si>
    <t>21-phone-511-512</t>
  </si>
  <si>
    <t>21-abum-4</t>
  </si>
  <si>
    <t>21-abum-5</t>
  </si>
  <si>
    <t>1/2</t>
  </si>
  <si>
    <t>21-jul-6</t>
  </si>
  <si>
    <t>21-jul-8</t>
  </si>
  <si>
    <t>operation</t>
  </si>
  <si>
    <t>travelling expenses</t>
  </si>
  <si>
    <t>alain</t>
  </si>
  <si>
    <t>21-abum-r</t>
  </si>
  <si>
    <t>21-jul-r</t>
  </si>
  <si>
    <t>21-jul-13</t>
  </si>
  <si>
    <t>transport</t>
  </si>
  <si>
    <t>local transport</t>
  </si>
  <si>
    <t>al-r</t>
  </si>
  <si>
    <t>21-abum-7</t>
  </si>
  <si>
    <t>21-jul-10</t>
  </si>
  <si>
    <t>21-jul-11</t>
  </si>
  <si>
    <t>bonus</t>
  </si>
  <si>
    <t>al-17</t>
  </si>
  <si>
    <t>al-18</t>
  </si>
  <si>
    <t>al-19</t>
  </si>
  <si>
    <t>al-22</t>
  </si>
  <si>
    <t>al-23</t>
  </si>
  <si>
    <t>26/1/2010</t>
  </si>
  <si>
    <t>Meyongmessala</t>
  </si>
  <si>
    <t>x MINFOF</t>
  </si>
  <si>
    <t>al-11</t>
  </si>
  <si>
    <t>al-12</t>
  </si>
  <si>
    <t>al-13</t>
  </si>
  <si>
    <t>al-14</t>
  </si>
  <si>
    <t>Legal</t>
  </si>
  <si>
    <t>Alain</t>
  </si>
  <si>
    <t>phone-1</t>
  </si>
  <si>
    <t>phone-14-15</t>
  </si>
  <si>
    <t>phone-23</t>
  </si>
  <si>
    <t>phone-38</t>
  </si>
  <si>
    <t>phone-45-45a</t>
  </si>
  <si>
    <t>phone-53</t>
  </si>
  <si>
    <t>8/1</t>
  </si>
  <si>
    <t>phone-184-185</t>
  </si>
  <si>
    <t>phone-203-203a</t>
  </si>
  <si>
    <t>phone-228</t>
  </si>
  <si>
    <t>phone-343</t>
  </si>
  <si>
    <t>phone-357-358</t>
  </si>
  <si>
    <t>phone-364</t>
  </si>
  <si>
    <t>phone-383</t>
  </si>
  <si>
    <t>phone-399-400</t>
  </si>
  <si>
    <t>phone-418-419</t>
  </si>
  <si>
    <t>phone-433</t>
  </si>
  <si>
    <t>phone-455-456</t>
  </si>
  <si>
    <t>phone-472-473</t>
  </si>
  <si>
    <t>phone-483</t>
  </si>
  <si>
    <t>phone-496-498</t>
  </si>
  <si>
    <t>Aime</t>
  </si>
  <si>
    <t>phone-12</t>
  </si>
  <si>
    <t>phone-26</t>
  </si>
  <si>
    <t>phone-31</t>
  </si>
  <si>
    <t>phone-63</t>
  </si>
  <si>
    <t>phone-82</t>
  </si>
  <si>
    <t>phone-96</t>
  </si>
  <si>
    <t>phone-112</t>
  </si>
  <si>
    <t>phone-133</t>
  </si>
  <si>
    <t>phone-142</t>
  </si>
  <si>
    <t>phone-169</t>
  </si>
  <si>
    <t>phone-195</t>
  </si>
  <si>
    <t>phone-211</t>
  </si>
  <si>
    <t>phone-232</t>
  </si>
  <si>
    <t>phone-371</t>
  </si>
  <si>
    <t>phone-396</t>
  </si>
  <si>
    <t>phone-407</t>
  </si>
  <si>
    <t>phone-430</t>
  </si>
  <si>
    <t>phone-448</t>
  </si>
  <si>
    <t>phone-458</t>
  </si>
  <si>
    <t>phone-486</t>
  </si>
  <si>
    <t>Felix</t>
  </si>
  <si>
    <t>phone-11</t>
  </si>
  <si>
    <t>phone-25</t>
  </si>
  <si>
    <t>phone-32</t>
  </si>
  <si>
    <t>phone-56</t>
  </si>
  <si>
    <t>phone-57</t>
  </si>
  <si>
    <t>10/1</t>
  </si>
  <si>
    <t>phone-66</t>
  </si>
  <si>
    <t>phone-79</t>
  </si>
  <si>
    <t>phone-97</t>
  </si>
  <si>
    <t>phone-111</t>
  </si>
  <si>
    <t>phone-131</t>
  </si>
  <si>
    <t>phone-141</t>
  </si>
  <si>
    <t>phone-164</t>
  </si>
  <si>
    <t>phone-189</t>
  </si>
  <si>
    <t>phone-210</t>
  </si>
  <si>
    <t>phone-233</t>
  </si>
  <si>
    <t>phone-349</t>
  </si>
  <si>
    <t>phone-375</t>
  </si>
  <si>
    <t>phone-394</t>
  </si>
  <si>
    <t>phone-408</t>
  </si>
  <si>
    <t>phone-428</t>
  </si>
  <si>
    <t>phone-447</t>
  </si>
  <si>
    <t>phone-474-475</t>
  </si>
  <si>
    <t>phone-481</t>
  </si>
  <si>
    <t>phone-493</t>
  </si>
  <si>
    <t>Rollin</t>
  </si>
  <si>
    <t>phone-10</t>
  </si>
  <si>
    <t>phone-19</t>
  </si>
  <si>
    <t>phone-29</t>
  </si>
  <si>
    <t>phone-64</t>
  </si>
  <si>
    <t>phone-78</t>
  </si>
  <si>
    <t>phone-92</t>
  </si>
  <si>
    <t>phone-110</t>
  </si>
  <si>
    <t>phone-126</t>
  </si>
  <si>
    <t>phone-145</t>
  </si>
  <si>
    <t>phone-165</t>
  </si>
  <si>
    <t>phone-214</t>
  </si>
  <si>
    <t>phone-395</t>
  </si>
  <si>
    <t>phone-406</t>
  </si>
  <si>
    <t>phone-444</t>
  </si>
  <si>
    <t>phone-459</t>
  </si>
  <si>
    <t>phone-488</t>
  </si>
  <si>
    <t>M. Djimi</t>
  </si>
  <si>
    <t>phone-230</t>
  </si>
  <si>
    <t>M. Tambe</t>
  </si>
  <si>
    <t>phone-216</t>
  </si>
  <si>
    <t>Madola</t>
  </si>
  <si>
    <t>phone-97a</t>
  </si>
  <si>
    <t>x 1 hour internet</t>
  </si>
  <si>
    <t>communication</t>
  </si>
  <si>
    <t>al-3</t>
  </si>
  <si>
    <t>9/1</t>
  </si>
  <si>
    <t>Yde-Bfsam</t>
  </si>
  <si>
    <t>rol-1</t>
  </si>
  <si>
    <t>rollin</t>
  </si>
  <si>
    <t>Bafsam-Yde</t>
  </si>
  <si>
    <t>rol-3</t>
  </si>
  <si>
    <t>Yde-Kumba</t>
  </si>
  <si>
    <t>rol-5</t>
  </si>
  <si>
    <t>Kumba-Mamfe</t>
  </si>
  <si>
    <t>rol-7</t>
  </si>
  <si>
    <t>Mamfe-Kumba</t>
  </si>
  <si>
    <t>rol-13</t>
  </si>
  <si>
    <t>Kumba-Yde</t>
  </si>
  <si>
    <t>rol-15</t>
  </si>
  <si>
    <t>Yde-Bafsam</t>
  </si>
  <si>
    <t>rol-17</t>
  </si>
  <si>
    <t>rol-19</t>
  </si>
  <si>
    <t>Bafsam-Dschang-Bafsam</t>
  </si>
  <si>
    <t>rol-20</t>
  </si>
  <si>
    <t>rol-22</t>
  </si>
  <si>
    <t>Bafsam-Dschang</t>
  </si>
  <si>
    <t>rol-24</t>
  </si>
  <si>
    <t>Dschang-Bafsam</t>
  </si>
  <si>
    <t>rol-25</t>
  </si>
  <si>
    <t>rol-26</t>
  </si>
  <si>
    <t>Yde- Bda</t>
  </si>
  <si>
    <t xml:space="preserve">legal </t>
  </si>
  <si>
    <t>fel-1</t>
  </si>
  <si>
    <t>felix</t>
  </si>
  <si>
    <t>Bda- Yde</t>
  </si>
  <si>
    <t>fel-3</t>
  </si>
  <si>
    <t>fel-4</t>
  </si>
  <si>
    <t>fel-6</t>
  </si>
  <si>
    <t>Yde - Dla</t>
  </si>
  <si>
    <t>fel-9</t>
  </si>
  <si>
    <t>Dla-Buea</t>
  </si>
  <si>
    <t>fel-r</t>
  </si>
  <si>
    <t>Buea- mutengene</t>
  </si>
  <si>
    <t>Dla-Yde</t>
  </si>
  <si>
    <t>fel-12</t>
  </si>
  <si>
    <t>Yde-Dla</t>
  </si>
  <si>
    <t>al-1</t>
  </si>
  <si>
    <t>al-4c</t>
  </si>
  <si>
    <t>al-5</t>
  </si>
  <si>
    <t>al-7</t>
  </si>
  <si>
    <t>al-15</t>
  </si>
  <si>
    <t>Buea-Dla</t>
  </si>
  <si>
    <t>al-24</t>
  </si>
  <si>
    <t>Yde-Ntui</t>
  </si>
  <si>
    <t>aim-2</t>
  </si>
  <si>
    <t>aimé</t>
  </si>
  <si>
    <t>Ntui-Yde</t>
  </si>
  <si>
    <t>aim-4</t>
  </si>
  <si>
    <t>yde-Sangmelima</t>
  </si>
  <si>
    <t>aim-6</t>
  </si>
  <si>
    <t>Sangmelima-Djoum</t>
  </si>
  <si>
    <t>aim-7</t>
  </si>
  <si>
    <t>Djoum-Sangmelima</t>
  </si>
  <si>
    <t>aim-9</t>
  </si>
  <si>
    <t>Sangmelima-Yde</t>
  </si>
  <si>
    <t>aim-r</t>
  </si>
  <si>
    <t>mad-1</t>
  </si>
  <si>
    <t>madola</t>
  </si>
  <si>
    <t>mad-3</t>
  </si>
  <si>
    <t>Yde-Bafssam</t>
  </si>
  <si>
    <t>mad-4</t>
  </si>
  <si>
    <t>mad-6</t>
  </si>
  <si>
    <t>inter city transport</t>
  </si>
  <si>
    <t>rol-r</t>
  </si>
  <si>
    <t>22/2</t>
  </si>
  <si>
    <t>mad-r</t>
  </si>
  <si>
    <t>rol-8</t>
  </si>
  <si>
    <t>rol-11</t>
  </si>
  <si>
    <t>fel-2</t>
  </si>
  <si>
    <t>fel-5</t>
  </si>
  <si>
    <t>fel-10</t>
  </si>
  <si>
    <t>fel-11</t>
  </si>
  <si>
    <t>al-2</t>
  </si>
  <si>
    <t>al-4b</t>
  </si>
  <si>
    <t>al-6</t>
  </si>
  <si>
    <t>al-16</t>
  </si>
  <si>
    <t>aim-3</t>
  </si>
  <si>
    <t>aim-8</t>
  </si>
  <si>
    <t>mad-2</t>
  </si>
  <si>
    <t>mad-5</t>
  </si>
  <si>
    <t>feeding</t>
  </si>
  <si>
    <t>x 10 photocopies</t>
  </si>
  <si>
    <t>office</t>
  </si>
  <si>
    <t>rol-9</t>
  </si>
  <si>
    <t>x 60 photocopies</t>
  </si>
  <si>
    <t>rol-10</t>
  </si>
  <si>
    <t>x 50 photocopies</t>
  </si>
  <si>
    <t>rol-12</t>
  </si>
  <si>
    <t>rol-16</t>
  </si>
  <si>
    <t>x 31 photocopies</t>
  </si>
  <si>
    <t>fel-8</t>
  </si>
  <si>
    <t>x 2 printing</t>
  </si>
  <si>
    <t>x 14 photocopies</t>
  </si>
  <si>
    <t>x 20 photocopies</t>
  </si>
  <si>
    <t>aim-10</t>
  </si>
  <si>
    <t>x 80 photocopies</t>
  </si>
  <si>
    <t>aim-11</t>
  </si>
  <si>
    <t>USB Stick</t>
  </si>
  <si>
    <t>eri-16</t>
  </si>
  <si>
    <t>Eric</t>
  </si>
  <si>
    <t xml:space="preserve"> USB Stick</t>
  </si>
  <si>
    <t>eri-17</t>
  </si>
  <si>
    <t>postage</t>
  </si>
  <si>
    <t>the email correspondences of the fon valery case to M victor</t>
  </si>
  <si>
    <t>fel-7</t>
  </si>
  <si>
    <t>lawyer fees</t>
  </si>
  <si>
    <t>Me Tambe</t>
  </si>
  <si>
    <t>rol-4</t>
  </si>
  <si>
    <t>Me Tchagyou</t>
  </si>
  <si>
    <t>rol-21</t>
  </si>
  <si>
    <t>Me Djimi</t>
  </si>
  <si>
    <t>al-8</t>
  </si>
  <si>
    <t>al-10</t>
  </si>
  <si>
    <t>aim-1</t>
  </si>
  <si>
    <t>aim-5</t>
  </si>
  <si>
    <t>Mbufor</t>
  </si>
  <si>
    <t>14/12</t>
  </si>
  <si>
    <t>arrey-23</t>
  </si>
  <si>
    <t>17/11</t>
  </si>
  <si>
    <t>arrey</t>
  </si>
  <si>
    <t>court fees</t>
  </si>
  <si>
    <t>al-9</t>
  </si>
  <si>
    <t>Nya Aime</t>
  </si>
  <si>
    <t>Alain Bernard</t>
  </si>
  <si>
    <t xml:space="preserve">Josias Sipehovo  Mentchebong  </t>
  </si>
  <si>
    <t>personel</t>
  </si>
  <si>
    <t>media</t>
  </si>
  <si>
    <t>Vincent</t>
  </si>
  <si>
    <t>phone-3</t>
  </si>
  <si>
    <t>phone-13</t>
  </si>
  <si>
    <t>phone-22</t>
  </si>
  <si>
    <t>phone-40</t>
  </si>
  <si>
    <t>phone-49-49a</t>
  </si>
  <si>
    <t>phone-58-58a</t>
  </si>
  <si>
    <t>phone-76-76a</t>
  </si>
  <si>
    <t>phone-104</t>
  </si>
  <si>
    <t>phone-107</t>
  </si>
  <si>
    <t>phone-119-120</t>
  </si>
  <si>
    <t>phone-135-136</t>
  </si>
  <si>
    <t>phone-140</t>
  </si>
  <si>
    <t>phone-176-177</t>
  </si>
  <si>
    <t>phone-196</t>
  </si>
  <si>
    <t>phone-219-220</t>
  </si>
  <si>
    <t>phone-235</t>
  </si>
  <si>
    <t>phone-355-356</t>
  </si>
  <si>
    <t>phone-390</t>
  </si>
  <si>
    <t>phone-416-417</t>
  </si>
  <si>
    <t>phone-438-439</t>
  </si>
  <si>
    <t>phone-451</t>
  </si>
  <si>
    <t>phone-469</t>
  </si>
  <si>
    <t>phone-479</t>
  </si>
  <si>
    <t>phone-7</t>
  </si>
  <si>
    <t>phone-20</t>
  </si>
  <si>
    <t>phone-30</t>
  </si>
  <si>
    <t>phone-48</t>
  </si>
  <si>
    <t>phone-65</t>
  </si>
  <si>
    <t>phone-77</t>
  </si>
  <si>
    <t>phone-93</t>
  </si>
  <si>
    <t>phone-116</t>
  </si>
  <si>
    <t>phone-134</t>
  </si>
  <si>
    <t>phone-154-155</t>
  </si>
  <si>
    <t>phone-167</t>
  </si>
  <si>
    <t>phone-191</t>
  </si>
  <si>
    <t>phone-207</t>
  </si>
  <si>
    <t>phone-225</t>
  </si>
  <si>
    <t>phone-367</t>
  </si>
  <si>
    <t>phone-393</t>
  </si>
  <si>
    <t>phone-405</t>
  </si>
  <si>
    <t>phone-436</t>
  </si>
  <si>
    <t>phone-441</t>
  </si>
  <si>
    <t>phone-462</t>
  </si>
  <si>
    <t>phone-485</t>
  </si>
  <si>
    <t>Anna</t>
  </si>
  <si>
    <t>phone-9</t>
  </si>
  <si>
    <t>phone-27</t>
  </si>
  <si>
    <t>phone-34</t>
  </si>
  <si>
    <t>phone-47</t>
  </si>
  <si>
    <t>phone-67</t>
  </si>
  <si>
    <t>phone-75</t>
  </si>
  <si>
    <t>phone-95</t>
  </si>
  <si>
    <t>phone-130</t>
  </si>
  <si>
    <t>phone-146</t>
  </si>
  <si>
    <t>phone-166</t>
  </si>
  <si>
    <t>phone-186</t>
  </si>
  <si>
    <t>phone-209</t>
  </si>
  <si>
    <t>phone-229</t>
  </si>
  <si>
    <t>phone-348</t>
  </si>
  <si>
    <t>phone-370</t>
  </si>
  <si>
    <t>phone-389</t>
  </si>
  <si>
    <t>phone-409</t>
  </si>
  <si>
    <t>phone-431</t>
  </si>
  <si>
    <t>phone-453</t>
  </si>
  <si>
    <t>phone-460</t>
  </si>
  <si>
    <t>phone-484</t>
  </si>
  <si>
    <t>Serge</t>
  </si>
  <si>
    <t>phone-72</t>
  </si>
  <si>
    <t>phone-162</t>
  </si>
  <si>
    <t>phone-376</t>
  </si>
  <si>
    <t>phone-403</t>
  </si>
  <si>
    <t>phone-468</t>
  </si>
  <si>
    <t>ann-r</t>
  </si>
  <si>
    <t>anna</t>
  </si>
  <si>
    <t>eri-r</t>
  </si>
  <si>
    <t>ser-r</t>
  </si>
  <si>
    <t>vin-r</t>
  </si>
  <si>
    <t>vincent</t>
  </si>
  <si>
    <t>Bonuses scaled to results</t>
  </si>
  <si>
    <t>Cameroon Tribune newspaper F</t>
  </si>
  <si>
    <t>3 ivory dealers arrested in Meyomessala</t>
  </si>
  <si>
    <t>radio news flash E</t>
  </si>
  <si>
    <t xml:space="preserve">radio news flash F </t>
  </si>
  <si>
    <t>radio talk show F</t>
  </si>
  <si>
    <t>radio news feature E</t>
  </si>
  <si>
    <t>The Guardian Post newspaper E</t>
  </si>
  <si>
    <t>Standard tribune newspaper E</t>
  </si>
  <si>
    <t>The Post newspaper E</t>
  </si>
  <si>
    <t>arrest of 4 chinese ivory dealers in Congo-brazza</t>
  </si>
  <si>
    <t>radio talk show E</t>
  </si>
  <si>
    <t>arrest of 4 chinese ivory dealers in Congo</t>
  </si>
  <si>
    <t>Elephant trafficker in Mamfe court - arrest of elephant trafficker in Eyumocjock</t>
  </si>
  <si>
    <t>elephant dealers arrested in Dja reserve</t>
  </si>
  <si>
    <t>1 ton ivory dealers in court - 1 ton ivory seizure Douala</t>
  </si>
  <si>
    <t xml:space="preserve"> 2/1</t>
  </si>
  <si>
    <t>Yaounde bushmeat arrest -ministerial decision on bushmeat market</t>
  </si>
  <si>
    <t>Editting cost</t>
  </si>
  <si>
    <t>January recording</t>
  </si>
  <si>
    <t>radio news flashes, features and talk shows</t>
  </si>
  <si>
    <t>vin-3</t>
  </si>
  <si>
    <t>x17 news papers</t>
  </si>
  <si>
    <t>ann-1</t>
  </si>
  <si>
    <t>ann-2</t>
  </si>
  <si>
    <t>x18 news papers</t>
  </si>
  <si>
    <t>ann-3</t>
  </si>
  <si>
    <t>x36 photocopy</t>
  </si>
  <si>
    <t>ann-4</t>
  </si>
  <si>
    <t>ann-5</t>
  </si>
  <si>
    <t>x 25 A4 envelopes</t>
  </si>
  <si>
    <t>eri-3</t>
  </si>
  <si>
    <t>x 30 files</t>
  </si>
  <si>
    <t>x 25 A6 envelops</t>
  </si>
  <si>
    <t>x 25 A5 envelops</t>
  </si>
  <si>
    <t>x 1 ink eraser</t>
  </si>
  <si>
    <t>x 25 photocopies 25 F each</t>
  </si>
  <si>
    <t>eri-5</t>
  </si>
  <si>
    <t>mini dv cassette</t>
  </si>
  <si>
    <t>eri-6</t>
  </si>
  <si>
    <t>x 20 photocopies x 25 F each</t>
  </si>
  <si>
    <t>eri-8</t>
  </si>
  <si>
    <t>eri-9</t>
  </si>
  <si>
    <t>eri-11</t>
  </si>
  <si>
    <t>fax</t>
  </si>
  <si>
    <t>x 3 file jackets</t>
  </si>
  <si>
    <t>eri-12</t>
  </si>
  <si>
    <t xml:space="preserve"> camera bag</t>
  </si>
  <si>
    <t>eri-13</t>
  </si>
  <si>
    <t>x 27 photocopy at 25 F each</t>
  </si>
  <si>
    <t>eri-14</t>
  </si>
  <si>
    <t>x 20 photocopy x 25 F each</t>
  </si>
  <si>
    <t>eri-18</t>
  </si>
  <si>
    <t>x130 photocopy</t>
  </si>
  <si>
    <t>vin-1</t>
  </si>
  <si>
    <t>reel to reel</t>
  </si>
  <si>
    <t>vin-2</t>
  </si>
  <si>
    <t>media officer</t>
  </si>
  <si>
    <t>Development assistant</t>
  </si>
  <si>
    <t>personnel</t>
  </si>
  <si>
    <t>phone international</t>
  </si>
  <si>
    <t>policy and External relations</t>
  </si>
  <si>
    <t>CAR</t>
  </si>
  <si>
    <t>phone-56a-b</t>
  </si>
  <si>
    <t>phone-56c</t>
  </si>
  <si>
    <t>phone-81</t>
  </si>
  <si>
    <t>phone-123</t>
  </si>
  <si>
    <t>phone-180</t>
  </si>
  <si>
    <t>phone-181</t>
  </si>
  <si>
    <t>phone-201</t>
  </si>
  <si>
    <t>phone-202</t>
  </si>
  <si>
    <t>phone-231</t>
  </si>
  <si>
    <t>phone-340</t>
  </si>
  <si>
    <t>phone-359</t>
  </si>
  <si>
    <t>phone-412</t>
  </si>
  <si>
    <t>phone-413</t>
  </si>
  <si>
    <t>phone-414</t>
  </si>
  <si>
    <t>phone-426</t>
  </si>
  <si>
    <t>phone-427</t>
  </si>
  <si>
    <t>phone-443</t>
  </si>
  <si>
    <t>phone-449</t>
  </si>
  <si>
    <t>phone-476</t>
  </si>
  <si>
    <t>phone-477</t>
  </si>
  <si>
    <t>phone-478</t>
  </si>
  <si>
    <t>Congo</t>
  </si>
  <si>
    <t>phone-115</t>
  </si>
  <si>
    <t>UK</t>
  </si>
  <si>
    <t>phone-87</t>
  </si>
  <si>
    <t>phone-215</t>
  </si>
  <si>
    <t>USA</t>
  </si>
  <si>
    <t>phone-18</t>
  </si>
  <si>
    <t>Thailand</t>
  </si>
  <si>
    <t>phone-16</t>
  </si>
  <si>
    <t>phone-41</t>
  </si>
  <si>
    <t>France</t>
  </si>
  <si>
    <t>phone-84</t>
  </si>
  <si>
    <t>airport tax</t>
  </si>
  <si>
    <t>policy and external relations</t>
  </si>
  <si>
    <t>al-4</t>
  </si>
  <si>
    <t>al-4a</t>
  </si>
  <si>
    <t>CAR-LAGA Replication</t>
  </si>
  <si>
    <t>management</t>
  </si>
  <si>
    <t>Ofir</t>
  </si>
  <si>
    <t>phone-54</t>
  </si>
  <si>
    <t>phone-70</t>
  </si>
  <si>
    <t>phone-80</t>
  </si>
  <si>
    <t>phone-85-86</t>
  </si>
  <si>
    <t>phone-100</t>
  </si>
  <si>
    <t>phone-109</t>
  </si>
  <si>
    <t>phone-124</t>
  </si>
  <si>
    <t>phone-147</t>
  </si>
  <si>
    <t>phone-157</t>
  </si>
  <si>
    <t>phone-174-175</t>
  </si>
  <si>
    <t>phone-208</t>
  </si>
  <si>
    <t>phone-224</t>
  </si>
  <si>
    <t>phone-342</t>
  </si>
  <si>
    <t>phone-365</t>
  </si>
  <si>
    <t>phone-382</t>
  </si>
  <si>
    <t>phone-397</t>
  </si>
  <si>
    <t>phone-411</t>
  </si>
  <si>
    <t>phone-434</t>
  </si>
  <si>
    <t>phone-440</t>
  </si>
  <si>
    <t>phone-464</t>
  </si>
  <si>
    <t>phone-482</t>
  </si>
  <si>
    <t>phone-508-510</t>
  </si>
  <si>
    <t>Ofir-r</t>
  </si>
  <si>
    <t>Director</t>
  </si>
  <si>
    <t>salary</t>
  </si>
  <si>
    <t>Emeline</t>
  </si>
  <si>
    <t>phone-2</t>
  </si>
  <si>
    <t>phone-6</t>
  </si>
  <si>
    <t>phone-17</t>
  </si>
  <si>
    <t>phone-42</t>
  </si>
  <si>
    <t>phone-44</t>
  </si>
  <si>
    <t>phone-55</t>
  </si>
  <si>
    <t>phone-69-69a</t>
  </si>
  <si>
    <t>phone-103</t>
  </si>
  <si>
    <t>phone-197-198</t>
  </si>
  <si>
    <t>phone-206</t>
  </si>
  <si>
    <t>phone-238-239</t>
  </si>
  <si>
    <t>phone-353-354</t>
  </si>
  <si>
    <t>phone-374</t>
  </si>
  <si>
    <t>phone-388</t>
  </si>
  <si>
    <t>phone-424</t>
  </si>
  <si>
    <t>phone-454</t>
  </si>
  <si>
    <t>phone-457</t>
  </si>
  <si>
    <t>phone-495</t>
  </si>
  <si>
    <t>Arrey</t>
  </si>
  <si>
    <t>phone-8</t>
  </si>
  <si>
    <t>phone-24</t>
  </si>
  <si>
    <t>phone-28</t>
  </si>
  <si>
    <t>phone-46</t>
  </si>
  <si>
    <t>phone-68</t>
  </si>
  <si>
    <t>phone-73</t>
  </si>
  <si>
    <t>phone-94</t>
  </si>
  <si>
    <t>phone-108</t>
  </si>
  <si>
    <t>phone-132-132a</t>
  </si>
  <si>
    <t>phone-149-150</t>
  </si>
  <si>
    <t>phone-160</t>
  </si>
  <si>
    <t>phone-170</t>
  </si>
  <si>
    <t>phone-187</t>
  </si>
  <si>
    <t>phone-205</t>
  </si>
  <si>
    <t>phone-222</t>
  </si>
  <si>
    <t>phone-341</t>
  </si>
  <si>
    <t>phone-373</t>
  </si>
  <si>
    <t>phone-378</t>
  </si>
  <si>
    <t>phone-398</t>
  </si>
  <si>
    <t>phone-423</t>
  </si>
  <si>
    <t>phone-429</t>
  </si>
  <si>
    <t>phone-446</t>
  </si>
  <si>
    <t>phone-466</t>
  </si>
  <si>
    <t>phone-480</t>
  </si>
  <si>
    <t>phone-494</t>
  </si>
  <si>
    <t>Eme-r</t>
  </si>
  <si>
    <t>x1hr taxi</t>
  </si>
  <si>
    <t>x2 hrs taxi</t>
  </si>
  <si>
    <t>18/11</t>
  </si>
  <si>
    <t>arrey-r</t>
  </si>
  <si>
    <t>office cleaner</t>
  </si>
  <si>
    <t>Eme-1</t>
  </si>
  <si>
    <t>Eme-2</t>
  </si>
  <si>
    <t>x17 day watch</t>
  </si>
  <si>
    <t>Eme-3</t>
  </si>
  <si>
    <t>Eme-4</t>
  </si>
  <si>
    <t>Eme-5</t>
  </si>
  <si>
    <t>Eme-6</t>
  </si>
  <si>
    <t>x7 file jackets</t>
  </si>
  <si>
    <t>arrey-3</t>
  </si>
  <si>
    <t>rubber band</t>
  </si>
  <si>
    <t>plastic sleeves</t>
  </si>
  <si>
    <t>x10 agenda</t>
  </si>
  <si>
    <t>rim of papers</t>
  </si>
  <si>
    <t>x10 pens</t>
  </si>
  <si>
    <t>black ink</t>
  </si>
  <si>
    <t>arrey-4</t>
  </si>
  <si>
    <t>x75 A4 Envelopes</t>
  </si>
  <si>
    <t>x30 A6 Envelopes</t>
  </si>
  <si>
    <t>x25 A5 Envelopes</t>
  </si>
  <si>
    <t>ink corrector</t>
  </si>
  <si>
    <t>x12 folder</t>
  </si>
  <si>
    <t>x4 toilet tissues</t>
  </si>
  <si>
    <t>arrey-5</t>
  </si>
  <si>
    <t>x5 block notes</t>
  </si>
  <si>
    <t>arrey-6</t>
  </si>
  <si>
    <t>x3 sign books</t>
  </si>
  <si>
    <t>receipt booklet</t>
  </si>
  <si>
    <t>file divider</t>
  </si>
  <si>
    <t>x2 skotch</t>
  </si>
  <si>
    <t>x2 stickers</t>
  </si>
  <si>
    <t>arrey-12</t>
  </si>
  <si>
    <t>x40 photocopies</t>
  </si>
  <si>
    <t>arrey-13</t>
  </si>
  <si>
    <t>floor cleaning liguid</t>
  </si>
  <si>
    <t>arrey-14</t>
  </si>
  <si>
    <t>window cleaning liquid</t>
  </si>
  <si>
    <t>air freshner</t>
  </si>
  <si>
    <t>Agenda</t>
  </si>
  <si>
    <t>arrey-18</t>
  </si>
  <si>
    <t>arrey-24</t>
  </si>
  <si>
    <t>arrey-26</t>
  </si>
  <si>
    <t>garbage bags</t>
  </si>
  <si>
    <t>arrey-31</t>
  </si>
  <si>
    <t>plate cleaning liquid</t>
  </si>
  <si>
    <t>Ajax powder</t>
  </si>
  <si>
    <t>x 2 metal lampholders</t>
  </si>
  <si>
    <t>eri-1</t>
  </si>
  <si>
    <t>x 2 bulbs</t>
  </si>
  <si>
    <t>eri-2</t>
  </si>
  <si>
    <t>eri-4</t>
  </si>
  <si>
    <t>x 2 toilet bulbs</t>
  </si>
  <si>
    <t>eri-7</t>
  </si>
  <si>
    <t>eri-10</t>
  </si>
  <si>
    <t>eri-15</t>
  </si>
  <si>
    <t>Transfer fees</t>
  </si>
  <si>
    <t>Express Union</t>
  </si>
  <si>
    <t>arrey-1</t>
  </si>
  <si>
    <t>arrey-2</t>
  </si>
  <si>
    <t>arrey-7</t>
  </si>
  <si>
    <t>arrey-8</t>
  </si>
  <si>
    <t>arrey-9</t>
  </si>
  <si>
    <t>arrey-10</t>
  </si>
  <si>
    <t>arrey-11</t>
  </si>
  <si>
    <t>arrey-15</t>
  </si>
  <si>
    <t>arrey-16</t>
  </si>
  <si>
    <t>arrey-17</t>
  </si>
  <si>
    <t>arrey-19</t>
  </si>
  <si>
    <t>arrey-20</t>
  </si>
  <si>
    <t>arrey-21</t>
  </si>
  <si>
    <t>arrey-22</t>
  </si>
  <si>
    <t>arrey-25</t>
  </si>
  <si>
    <t>arrey-27</t>
  </si>
  <si>
    <t>arrey-28</t>
  </si>
  <si>
    <t>arrey-29</t>
  </si>
  <si>
    <t>arrey-30</t>
  </si>
  <si>
    <t>arrey-32</t>
  </si>
  <si>
    <t>Bank charges</t>
  </si>
  <si>
    <t>UNICS</t>
  </si>
  <si>
    <t>Afriland</t>
  </si>
  <si>
    <t>rent</t>
  </si>
  <si>
    <t>Rent + bills</t>
  </si>
  <si>
    <t>Hr-rent-2010.1</t>
  </si>
  <si>
    <t>Water-SNEC</t>
  </si>
  <si>
    <t>Hr-water-2010.1</t>
  </si>
  <si>
    <t>Electricity-SONEL</t>
  </si>
  <si>
    <t>Hr-Electricity-2010.1</t>
  </si>
  <si>
    <t xml:space="preserve">      TOTAL EXPENDITURE JANUARY</t>
  </si>
  <si>
    <t>AmountCFA</t>
  </si>
  <si>
    <t>Donor</t>
  </si>
  <si>
    <t>FWS</t>
  </si>
  <si>
    <t>Used</t>
  </si>
  <si>
    <t>NEU Foundation</t>
  </si>
  <si>
    <t>ARCUS Foundation</t>
  </si>
  <si>
    <t>EIA</t>
  </si>
  <si>
    <t>TOTAL</t>
  </si>
  <si>
    <t>US FWS</t>
  </si>
  <si>
    <t>Used June</t>
  </si>
  <si>
    <t>Used July</t>
  </si>
  <si>
    <t>Used August</t>
  </si>
  <si>
    <t>Donated September</t>
  </si>
  <si>
    <t>Used September</t>
  </si>
  <si>
    <t>Used October</t>
  </si>
  <si>
    <t>Used November</t>
  </si>
  <si>
    <t>Used December</t>
  </si>
  <si>
    <t>Used January 2010</t>
  </si>
  <si>
    <t>Passing to February  2010</t>
  </si>
  <si>
    <t>Donated  April</t>
  </si>
  <si>
    <t>Used April</t>
  </si>
  <si>
    <t>Used May</t>
  </si>
  <si>
    <t>Used January</t>
  </si>
  <si>
    <t>Passing to February 2010</t>
  </si>
  <si>
    <t>Donated November</t>
  </si>
  <si>
    <t xml:space="preserve">             </t>
  </si>
  <si>
    <t>Money transferred to the Bank</t>
  </si>
  <si>
    <t>Bank commission+tax</t>
  </si>
  <si>
    <t>Transaction to the account</t>
  </si>
  <si>
    <t>Bank Ex Rate=743.43</t>
  </si>
  <si>
    <t>January</t>
  </si>
  <si>
    <t>Donated January</t>
  </si>
  <si>
    <t>$1=460CFA</t>
  </si>
  <si>
    <t>22 inv, 8 Regions</t>
  </si>
  <si>
    <t>phone-420</t>
  </si>
  <si>
    <t>phone-491</t>
  </si>
  <si>
    <t>22-phone-401</t>
  </si>
  <si>
    <t>phone-173</t>
  </si>
  <si>
    <t>x 1 Undercover</t>
  </si>
  <si>
    <t>x2 floor rags</t>
  </si>
  <si>
    <t>phone-138</t>
  </si>
  <si>
    <t>phone-122</t>
  </si>
  <si>
    <t>13-17/1/2010</t>
  </si>
  <si>
    <t>Ngaoundere-Garoua</t>
  </si>
  <si>
    <t>2 Operation against 5 subjects</t>
  </si>
  <si>
    <t xml:space="preserve">FINANCIAL REPORT      - JANUARY    2010    </t>
  </si>
  <si>
    <t>Lion Skins/internet Fraud</t>
  </si>
  <si>
    <t>x 1 Police</t>
  </si>
  <si>
    <t>phone-346/377</t>
  </si>
  <si>
    <t>Mutengene-Dla</t>
  </si>
  <si>
    <t>Others</t>
  </si>
  <si>
    <t>paper clips</t>
  </si>
  <si>
    <t>projector hire</t>
  </si>
  <si>
    <t>Hr-internet 2010.1</t>
  </si>
  <si>
    <t>eme-1</t>
  </si>
  <si>
    <t>Real Ex Rate=755</t>
  </si>
  <si>
    <t>Rufford Foundation</t>
  </si>
  <si>
    <t>FINANCIAL REPORT      - JANUARY  2010    SUMMARY</t>
  </si>
  <si>
    <t>Salary of media officer is supplemented by bonuses scaled to the results he provides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</si>
</sst>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\t&quot;£&quot;#,##0_);\(\t&quot;£&quot;#,##0\)"/>
    <numFmt numFmtId="177" formatCode="\t&quot;£&quot;#,##0_);[Red]\(\t&quot;£&quot;#,##0\)"/>
    <numFmt numFmtId="178" formatCode="\t&quot;£&quot;#,##0.00_);\(\t&quot;£&quot;#,##0.00\)"/>
    <numFmt numFmtId="179" formatCode="\t&quot;£&quot;#,##0.00_);[Red]\(\t&quot;£&quot;#,##0.00\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  <numFmt numFmtId="201" formatCode="[$$-409]#,##0;[Red][$$-409]#,##0"/>
    <numFmt numFmtId="202" formatCode="&quot;$&quot;#,##0"/>
    <numFmt numFmtId="203" formatCode="#,##0.00;[Red]#,##0.00"/>
    <numFmt numFmtId="204" formatCode="#,##0.000"/>
    <numFmt numFmtId="205" formatCode="#,##0.0"/>
    <numFmt numFmtId="206" formatCode="&quot;£&quot;#,##0"/>
    <numFmt numFmtId="207" formatCode="#,##0\ &quot;€&quot;;\-#,##0\ &quot;€&quot;"/>
    <numFmt numFmtId="208" formatCode="#,##0\ &quot;€&quot;;[Red]\-#,##0\ &quot;€&quot;"/>
    <numFmt numFmtId="209" formatCode="#,##0.00\ &quot;€&quot;;\-#,##0.00\ &quot;€&quot;"/>
    <numFmt numFmtId="210" formatCode="#,##0.00\ &quot;€&quot;;[Red]\-#,##0.00\ &quot;€&quot;"/>
    <numFmt numFmtId="211" formatCode="_-* #,##0\ &quot;€&quot;_-;\-* #,##0\ &quot;€&quot;_-;_-* &quot;-&quot;\ &quot;€&quot;_-;_-@_-"/>
    <numFmt numFmtId="212" formatCode="_-* #,##0\ _€_-;\-* #,##0\ _€_-;_-* &quot;-&quot;\ _€_-;_-@_-"/>
    <numFmt numFmtId="213" formatCode="_-* #,##0.00\ &quot;€&quot;_-;\-* #,##0.00\ &quot;€&quot;_-;_-* &quot;-&quot;??\ &quot;€&quot;_-;_-@_-"/>
    <numFmt numFmtId="214" formatCode="_-* #,##0.00\ _€_-;\-* #,##0.00\ _€_-;_-* &quot;-&quot;??\ _€_-;_-@_-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21"/>
      <name val="Arial"/>
      <family val="2"/>
    </font>
    <font>
      <sz val="8"/>
      <color indexed="14"/>
      <name val="Arial"/>
      <family val="2"/>
    </font>
    <font>
      <sz val="8"/>
      <color indexed="2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0"/>
    </font>
    <font>
      <sz val="8"/>
      <color indexed="16"/>
      <name val="Arial"/>
      <family val="0"/>
    </font>
    <font>
      <sz val="8"/>
      <color indexed="10"/>
      <name val="Arial"/>
      <family val="0"/>
    </font>
    <font>
      <sz val="8"/>
      <color indexed="21"/>
      <name val="Arial"/>
      <family val="0"/>
    </font>
    <font>
      <sz val="8"/>
      <color indexed="6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sz val="9"/>
      <color indexed="53"/>
      <name val="Arial"/>
      <family val="0"/>
    </font>
    <font>
      <sz val="8"/>
      <color indexed="53"/>
      <name val="Arial"/>
      <family val="0"/>
    </font>
    <font>
      <b/>
      <sz val="10"/>
      <color indexed="10"/>
      <name val="Arial"/>
      <family val="2"/>
    </font>
    <font>
      <b/>
      <sz val="10"/>
      <color indexed="20"/>
      <name val="Arial"/>
      <family val="0"/>
    </font>
    <font>
      <b/>
      <sz val="10"/>
      <color indexed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0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20" borderId="0" xfId="0" applyNumberFormat="1" applyFill="1" applyAlignment="1">
      <alignment horizontal="center"/>
    </xf>
    <xf numFmtId="3" fontId="0" fillId="20" borderId="0" xfId="0" applyNumberFormat="1" applyFill="1" applyAlignment="1">
      <alignment horizontal="center"/>
    </xf>
    <xf numFmtId="198" fontId="0" fillId="20" borderId="0" xfId="0" applyNumberFormat="1" applyFill="1" applyAlignment="1">
      <alignment/>
    </xf>
    <xf numFmtId="198" fontId="6" fillId="20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98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/>
    </xf>
    <xf numFmtId="20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201" fontId="0" fillId="0" borderId="11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12" xfId="0" applyNumberFormat="1" applyBorder="1" applyAlignment="1">
      <alignment/>
    </xf>
    <xf numFmtId="3" fontId="1" fillId="0" borderId="12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Border="1" applyAlignment="1">
      <alignment horizontal="left"/>
    </xf>
    <xf numFmtId="3" fontId="0" fillId="0" borderId="12" xfId="0" applyNumberFormat="1" applyBorder="1" applyAlignment="1">
      <alignment/>
    </xf>
    <xf numFmtId="20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left"/>
    </xf>
    <xf numFmtId="3" fontId="8" fillId="0" borderId="0" xfId="0" applyNumberFormat="1" applyFont="1" applyBorder="1" applyAlignment="1">
      <alignment/>
    </xf>
    <xf numFmtId="200" fontId="0" fillId="0" borderId="0" xfId="0" applyNumberFormat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left"/>
    </xf>
    <xf numFmtId="3" fontId="8" fillId="0" borderId="12" xfId="0" applyNumberFormat="1" applyFont="1" applyBorder="1" applyAlignment="1">
      <alignment/>
    </xf>
    <xf numFmtId="3" fontId="0" fillId="20" borderId="0" xfId="0" applyNumberFormat="1" applyFont="1" applyFill="1" applyAlignment="1">
      <alignment/>
    </xf>
    <xf numFmtId="49" fontId="1" fillId="20" borderId="0" xfId="0" applyNumberFormat="1" applyFont="1" applyFill="1" applyBorder="1" applyAlignment="1">
      <alignment/>
    </xf>
    <xf numFmtId="14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left"/>
    </xf>
    <xf numFmtId="49" fontId="1" fillId="20" borderId="0" xfId="0" applyNumberFormat="1" applyFont="1" applyFill="1" applyAlignment="1">
      <alignment horizontal="left"/>
    </xf>
    <xf numFmtId="3" fontId="1" fillId="20" borderId="0" xfId="0" applyNumberFormat="1" applyFont="1" applyFill="1" applyAlignment="1">
      <alignment/>
    </xf>
    <xf numFmtId="200" fontId="0" fillId="20" borderId="0" xfId="0" applyNumberFormat="1" applyFill="1" applyAlignment="1">
      <alignment/>
    </xf>
    <xf numFmtId="0" fontId="0" fillId="20" borderId="0" xfId="0" applyFill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20" borderId="0" xfId="0" applyNumberFormat="1" applyFill="1" applyAlignment="1">
      <alignment horizontal="left"/>
    </xf>
    <xf numFmtId="3" fontId="0" fillId="2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200" fontId="0" fillId="0" borderId="0" xfId="0" applyNumberFormat="1" applyFill="1" applyAlignment="1">
      <alignment/>
    </xf>
    <xf numFmtId="49" fontId="6" fillId="20" borderId="0" xfId="0" applyNumberFormat="1" applyFont="1" applyFill="1" applyAlignment="1">
      <alignment/>
    </xf>
    <xf numFmtId="49" fontId="0" fillId="20" borderId="0" xfId="0" applyNumberFormat="1" applyFont="1" applyFill="1" applyAlignment="1">
      <alignment/>
    </xf>
    <xf numFmtId="49" fontId="0" fillId="20" borderId="0" xfId="0" applyNumberFormat="1" applyFont="1" applyFill="1" applyAlignment="1">
      <alignment/>
    </xf>
    <xf numFmtId="49" fontId="0" fillId="20" borderId="0" xfId="0" applyNumberFormat="1" applyFont="1" applyFill="1" applyAlignment="1">
      <alignment horizontal="left"/>
    </xf>
    <xf numFmtId="49" fontId="0" fillId="20" borderId="0" xfId="0" applyNumberFormat="1" applyFont="1" applyFill="1" applyAlignment="1">
      <alignment horizontal="center"/>
    </xf>
    <xf numFmtId="0" fontId="6" fillId="20" borderId="0" xfId="0" applyFont="1" applyFill="1" applyAlignment="1">
      <alignment/>
    </xf>
    <xf numFmtId="49" fontId="9" fillId="0" borderId="0" xfId="0" applyNumberFormat="1" applyFont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20" borderId="0" xfId="0" applyNumberFormat="1" applyFont="1" applyFill="1" applyAlignment="1">
      <alignment horizontal="left"/>
    </xf>
    <xf numFmtId="20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" fontId="0" fillId="0" borderId="0" xfId="0" applyNumberFormat="1" applyFill="1" applyBorder="1" applyAlignment="1">
      <alignment/>
    </xf>
    <xf numFmtId="49" fontId="0" fillId="0" borderId="0" xfId="0" applyNumberFormat="1" applyFont="1" applyFill="1" applyAlignment="1">
      <alignment/>
    </xf>
    <xf numFmtId="3" fontId="1" fillId="0" borderId="12" xfId="0" applyNumberFormat="1" applyFont="1" applyBorder="1" applyAlignment="1">
      <alignment/>
    </xf>
    <xf numFmtId="49" fontId="0" fillId="2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0" fontId="0" fillId="24" borderId="0" xfId="0" applyFill="1" applyBorder="1" applyAlignment="1">
      <alignment/>
    </xf>
    <xf numFmtId="3" fontId="0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49" fontId="9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200" fontId="0" fillId="2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1" fillId="2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20" borderId="0" xfId="0" applyNumberFormat="1" applyFont="1" applyFill="1" applyBorder="1" applyAlignment="1">
      <alignment horizontal="left"/>
    </xf>
    <xf numFmtId="3" fontId="0" fillId="20" borderId="0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200" fontId="0" fillId="0" borderId="12" xfId="0" applyNumberFormat="1" applyFont="1" applyFill="1" applyBorder="1" applyAlignment="1">
      <alignment/>
    </xf>
    <xf numFmtId="200" fontId="0" fillId="0" borderId="0" xfId="0" applyNumberFormat="1" applyFont="1" applyAlignment="1">
      <alignment/>
    </xf>
    <xf numFmtId="3" fontId="0" fillId="20" borderId="0" xfId="0" applyNumberFormat="1" applyFont="1" applyFill="1" applyBorder="1" applyAlignment="1">
      <alignment/>
    </xf>
    <xf numFmtId="200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200" fontId="10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11" fillId="0" borderId="0" xfId="0" applyFont="1" applyFill="1" applyAlignment="1">
      <alignment/>
    </xf>
    <xf numFmtId="3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200" fontId="0" fillId="0" borderId="11" xfId="0" applyNumberFormat="1" applyBorder="1" applyAlignment="1">
      <alignment/>
    </xf>
    <xf numFmtId="49" fontId="12" fillId="0" borderId="0" xfId="0" applyNumberFormat="1" applyFont="1" applyFill="1" applyAlignment="1">
      <alignment/>
    </xf>
    <xf numFmtId="3" fontId="13" fillId="0" borderId="11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/>
    </xf>
    <xf numFmtId="49" fontId="12" fillId="0" borderId="11" xfId="0" applyNumberFormat="1" applyFont="1" applyBorder="1" applyAlignment="1">
      <alignment horizontal="center"/>
    </xf>
    <xf numFmtId="49" fontId="14" fillId="0" borderId="0" xfId="0" applyNumberFormat="1" applyFont="1" applyFill="1" applyAlignment="1">
      <alignment/>
    </xf>
    <xf numFmtId="3" fontId="14" fillId="0" borderId="11" xfId="0" applyNumberFormat="1" applyFont="1" applyFill="1" applyBorder="1" applyAlignment="1">
      <alignment/>
    </xf>
    <xf numFmtId="49" fontId="14" fillId="0" borderId="11" xfId="0" applyNumberFormat="1" applyFont="1" applyFill="1" applyBorder="1" applyAlignment="1">
      <alignment/>
    </xf>
    <xf numFmtId="49" fontId="14" fillId="0" borderId="11" xfId="0" applyNumberFormat="1" applyFont="1" applyFill="1" applyBorder="1" applyAlignment="1">
      <alignment horizontal="left"/>
    </xf>
    <xf numFmtId="49" fontId="14" fillId="0" borderId="11" xfId="0" applyNumberFormat="1" applyFont="1" applyFill="1" applyBorder="1" applyAlignment="1">
      <alignment horizontal="center"/>
    </xf>
    <xf numFmtId="200" fontId="0" fillId="0" borderId="11" xfId="0" applyNumberFormat="1" applyFont="1" applyBorder="1" applyAlignment="1">
      <alignment/>
    </xf>
    <xf numFmtId="200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49" fontId="9" fillId="0" borderId="0" xfId="0" applyNumberFormat="1" applyFont="1" applyFill="1" applyAlignment="1">
      <alignment/>
    </xf>
    <xf numFmtId="3" fontId="9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/>
    </xf>
    <xf numFmtId="200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15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/>
    </xf>
    <xf numFmtId="49" fontId="15" fillId="0" borderId="11" xfId="0" applyNumberFormat="1" applyFont="1" applyFill="1" applyBorder="1" applyAlignment="1">
      <alignment/>
    </xf>
    <xf numFmtId="49" fontId="15" fillId="0" borderId="11" xfId="0" applyNumberFormat="1" applyFont="1" applyFill="1" applyBorder="1" applyAlignment="1">
      <alignment horizontal="left"/>
    </xf>
    <xf numFmtId="49" fontId="15" fillId="0" borderId="11" xfId="0" applyNumberFormat="1" applyFont="1" applyFill="1" applyBorder="1" applyAlignment="1">
      <alignment horizontal="center"/>
    </xf>
    <xf numFmtId="200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200" fontId="1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/>
    </xf>
    <xf numFmtId="49" fontId="14" fillId="0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/>
    </xf>
    <xf numFmtId="200" fontId="16" fillId="0" borderId="0" xfId="0" applyNumberFormat="1" applyFont="1" applyFill="1" applyAlignment="1">
      <alignment/>
    </xf>
    <xf numFmtId="200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3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/>
    </xf>
    <xf numFmtId="200" fontId="10" fillId="0" borderId="0" xfId="0" applyNumberFormat="1" applyFont="1" applyFill="1" applyAlignment="1">
      <alignment/>
    </xf>
    <xf numFmtId="3" fontId="17" fillId="20" borderId="0" xfId="0" applyNumberFormat="1" applyFont="1" applyFill="1" applyAlignment="1">
      <alignment/>
    </xf>
    <xf numFmtId="49" fontId="13" fillId="20" borderId="0" xfId="0" applyNumberFormat="1" applyFont="1" applyFill="1" applyAlignment="1">
      <alignment/>
    </xf>
    <xf numFmtId="49" fontId="2" fillId="20" borderId="0" xfId="0" applyNumberFormat="1" applyFont="1" applyFill="1" applyAlignment="1">
      <alignment/>
    </xf>
    <xf numFmtId="49" fontId="2" fillId="20" borderId="0" xfId="0" applyNumberFormat="1" applyFont="1" applyFill="1" applyAlignment="1">
      <alignment horizontal="center"/>
    </xf>
    <xf numFmtId="3" fontId="8" fillId="20" borderId="0" xfId="0" applyNumberFormat="1" applyFont="1" applyFill="1" applyAlignment="1">
      <alignment/>
    </xf>
    <xf numFmtId="200" fontId="10" fillId="2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200" fontId="2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49" fontId="14" fillId="0" borderId="0" xfId="0" applyNumberFormat="1" applyFont="1" applyFill="1" applyAlignment="1">
      <alignment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3" fontId="14" fillId="0" borderId="0" xfId="0" applyNumberFormat="1" applyFont="1" applyFill="1" applyAlignment="1">
      <alignment/>
    </xf>
    <xf numFmtId="200" fontId="16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20" borderId="0" xfId="0" applyFont="1" applyFill="1" applyAlignment="1">
      <alignment/>
    </xf>
    <xf numFmtId="0" fontId="14" fillId="0" borderId="0" xfId="0" applyFont="1" applyBorder="1" applyAlignment="1">
      <alignment/>
    </xf>
    <xf numFmtId="49" fontId="14" fillId="20" borderId="0" xfId="0" applyNumberFormat="1" applyFont="1" applyFill="1" applyAlignment="1">
      <alignment/>
    </xf>
    <xf numFmtId="3" fontId="14" fillId="20" borderId="0" xfId="0" applyNumberFormat="1" applyFont="1" applyFill="1" applyAlignment="1">
      <alignment/>
    </xf>
    <xf numFmtId="49" fontId="14" fillId="20" borderId="0" xfId="0" applyNumberFormat="1" applyFont="1" applyFill="1" applyAlignment="1">
      <alignment horizontal="left"/>
    </xf>
    <xf numFmtId="49" fontId="14" fillId="20" borderId="0" xfId="0" applyNumberFormat="1" applyFont="1" applyFill="1" applyAlignment="1">
      <alignment horizontal="center"/>
    </xf>
    <xf numFmtId="200" fontId="16" fillId="20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Alignment="1">
      <alignment horizontal="center"/>
    </xf>
    <xf numFmtId="200" fontId="21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20" borderId="0" xfId="0" applyFont="1" applyFill="1" applyAlignment="1">
      <alignment/>
    </xf>
    <xf numFmtId="3" fontId="9" fillId="0" borderId="0" xfId="0" applyNumberFormat="1" applyFont="1" applyAlignment="1">
      <alignment/>
    </xf>
    <xf numFmtId="49" fontId="9" fillId="20" borderId="0" xfId="0" applyNumberFormat="1" applyFont="1" applyFill="1" applyAlignment="1">
      <alignment/>
    </xf>
    <xf numFmtId="3" fontId="9" fillId="20" borderId="0" xfId="0" applyNumberFormat="1" applyFont="1" applyFill="1" applyAlignment="1">
      <alignment/>
    </xf>
    <xf numFmtId="49" fontId="9" fillId="20" borderId="0" xfId="0" applyNumberFormat="1" applyFont="1" applyFill="1" applyAlignment="1">
      <alignment horizontal="left"/>
    </xf>
    <xf numFmtId="49" fontId="9" fillId="20" borderId="0" xfId="0" applyNumberFormat="1" applyFont="1" applyFill="1" applyAlignment="1">
      <alignment horizontal="center"/>
    </xf>
    <xf numFmtId="200" fontId="21" fillId="2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49" fontId="15" fillId="0" borderId="0" xfId="0" applyNumberFormat="1" applyFont="1" applyFill="1" applyAlignment="1">
      <alignment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/>
    </xf>
    <xf numFmtId="3" fontId="15" fillId="0" borderId="0" xfId="0" applyNumberFormat="1" applyFont="1" applyFill="1" applyAlignment="1">
      <alignment/>
    </xf>
    <xf numFmtId="200" fontId="22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20" borderId="0" xfId="0" applyFont="1" applyFill="1" applyAlignment="1">
      <alignment/>
    </xf>
    <xf numFmtId="49" fontId="15" fillId="20" borderId="0" xfId="0" applyNumberFormat="1" applyFont="1" applyFill="1" applyAlignment="1">
      <alignment/>
    </xf>
    <xf numFmtId="3" fontId="15" fillId="20" borderId="0" xfId="0" applyNumberFormat="1" applyFont="1" applyFill="1" applyAlignment="1">
      <alignment/>
    </xf>
    <xf numFmtId="49" fontId="15" fillId="20" borderId="0" xfId="0" applyNumberFormat="1" applyFont="1" applyFill="1" applyAlignment="1">
      <alignment horizontal="left"/>
    </xf>
    <xf numFmtId="49" fontId="15" fillId="20" borderId="0" xfId="0" applyNumberFormat="1" applyFont="1" applyFill="1" applyAlignment="1">
      <alignment horizontal="center"/>
    </xf>
    <xf numFmtId="200" fontId="22" fillId="2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200" fontId="23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28" fillId="0" borderId="0" xfId="0" applyNumberFormat="1" applyFont="1" applyAlignment="1">
      <alignment/>
    </xf>
    <xf numFmtId="3" fontId="28" fillId="0" borderId="0" xfId="0" applyNumberFormat="1" applyFont="1" applyAlignment="1" quotePrefix="1">
      <alignment/>
    </xf>
    <xf numFmtId="49" fontId="28" fillId="0" borderId="0" xfId="0" applyNumberFormat="1" applyFont="1" applyAlignment="1">
      <alignment horizontal="center"/>
    </xf>
    <xf numFmtId="3" fontId="28" fillId="0" borderId="0" xfId="0" applyNumberFormat="1" applyFont="1" applyFill="1" applyAlignment="1">
      <alignment/>
    </xf>
    <xf numFmtId="200" fontId="28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49" fontId="28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 horizontal="left"/>
    </xf>
    <xf numFmtId="198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3" fontId="30" fillId="0" borderId="0" xfId="0" applyNumberFormat="1" applyFont="1" applyFill="1" applyAlignment="1">
      <alignment/>
    </xf>
    <xf numFmtId="206" fontId="28" fillId="0" borderId="0" xfId="0" applyNumberFormat="1" applyFont="1" applyFill="1" applyAlignment="1">
      <alignment/>
    </xf>
    <xf numFmtId="203" fontId="28" fillId="0" borderId="0" xfId="0" applyNumberFormat="1" applyFont="1" applyFill="1" applyBorder="1" applyAlignment="1">
      <alignment/>
    </xf>
    <xf numFmtId="204" fontId="28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/>
    </xf>
    <xf numFmtId="3" fontId="28" fillId="0" borderId="11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 horizontal="left"/>
    </xf>
    <xf numFmtId="49" fontId="28" fillId="0" borderId="11" xfId="0" applyNumberFormat="1" applyFont="1" applyFill="1" applyBorder="1" applyAlignment="1">
      <alignment horizontal="center"/>
    </xf>
    <xf numFmtId="3" fontId="30" fillId="0" borderId="11" xfId="0" applyNumberFormat="1" applyFont="1" applyBorder="1" applyAlignment="1">
      <alignment/>
    </xf>
    <xf numFmtId="200" fontId="28" fillId="0" borderId="11" xfId="0" applyNumberFormat="1" applyFont="1" applyBorder="1" applyAlignment="1">
      <alignment/>
    </xf>
    <xf numFmtId="200" fontId="28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200" fontId="31" fillId="0" borderId="0" xfId="0" applyNumberFormat="1" applyFont="1" applyFill="1" applyAlignment="1">
      <alignment/>
    </xf>
    <xf numFmtId="0" fontId="28" fillId="20" borderId="0" xfId="0" applyFont="1" applyFill="1" applyAlignment="1">
      <alignment/>
    </xf>
    <xf numFmtId="49" fontId="28" fillId="20" borderId="0" xfId="0" applyNumberFormat="1" applyFont="1" applyFill="1" applyAlignment="1">
      <alignment/>
    </xf>
    <xf numFmtId="3" fontId="28" fillId="20" borderId="0" xfId="0" applyNumberFormat="1" applyFont="1" applyFill="1" applyAlignment="1">
      <alignment/>
    </xf>
    <xf numFmtId="49" fontId="28" fillId="20" borderId="0" xfId="0" applyNumberFormat="1" applyFont="1" applyFill="1" applyAlignment="1">
      <alignment horizontal="left"/>
    </xf>
    <xf numFmtId="49" fontId="28" fillId="20" borderId="0" xfId="0" applyNumberFormat="1" applyFont="1" applyFill="1" applyAlignment="1">
      <alignment horizontal="center"/>
    </xf>
    <xf numFmtId="200" fontId="31" fillId="20" borderId="0" xfId="0" applyNumberFormat="1" applyFont="1" applyFill="1" applyAlignment="1">
      <alignment/>
    </xf>
    <xf numFmtId="198" fontId="28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/>
    </xf>
    <xf numFmtId="20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32" fillId="0" borderId="12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9" fillId="2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32" fillId="20" borderId="0" xfId="0" applyNumberFormat="1" applyFont="1" applyFill="1" applyAlignment="1">
      <alignment/>
    </xf>
    <xf numFmtId="3" fontId="9" fillId="0" borderId="0" xfId="0" applyNumberFormat="1" applyFont="1" applyAlignment="1" quotePrefix="1">
      <alignment/>
    </xf>
    <xf numFmtId="3" fontId="32" fillId="0" borderId="0" xfId="0" applyNumberFormat="1" applyFont="1" applyFill="1" applyAlignment="1">
      <alignment/>
    </xf>
    <xf numFmtId="3" fontId="9" fillId="0" borderId="0" xfId="0" applyNumberFormat="1" applyFont="1" applyAlignment="1" quotePrefix="1">
      <alignment/>
    </xf>
    <xf numFmtId="205" fontId="28" fillId="0" borderId="0" xfId="0" applyNumberFormat="1" applyFont="1" applyFill="1" applyAlignment="1">
      <alignment/>
    </xf>
    <xf numFmtId="3" fontId="13" fillId="0" borderId="0" xfId="0" applyNumberFormat="1" applyFont="1" applyAlignment="1" quotePrefix="1">
      <alignment/>
    </xf>
    <xf numFmtId="3" fontId="13" fillId="0" borderId="0" xfId="0" applyNumberFormat="1" applyFont="1" applyAlignment="1">
      <alignment/>
    </xf>
    <xf numFmtId="3" fontId="13" fillId="20" borderId="0" xfId="0" applyNumberFormat="1" applyFont="1" applyFill="1" applyAlignment="1">
      <alignment/>
    </xf>
    <xf numFmtId="3" fontId="13" fillId="0" borderId="0" xfId="0" applyNumberFormat="1" applyFont="1" applyAlignment="1">
      <alignment/>
    </xf>
    <xf numFmtId="3" fontId="13" fillId="20" borderId="0" xfId="0" applyNumberFormat="1" applyFont="1" applyFill="1" applyAlignment="1">
      <alignment/>
    </xf>
    <xf numFmtId="3" fontId="13" fillId="0" borderId="0" xfId="0" applyNumberFormat="1" applyFont="1" applyFill="1" applyAlignment="1" quotePrefix="1">
      <alignment/>
    </xf>
    <xf numFmtId="3" fontId="13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3" fontId="13" fillId="0" borderId="0" xfId="0" applyNumberFormat="1" applyFont="1" applyAlignment="1" quotePrefix="1">
      <alignment/>
    </xf>
    <xf numFmtId="3" fontId="13" fillId="0" borderId="0" xfId="0" applyNumberFormat="1" applyFont="1" applyFill="1" applyAlignment="1" quotePrefix="1">
      <alignment/>
    </xf>
    <xf numFmtId="3" fontId="33" fillId="0" borderId="12" xfId="0" applyNumberFormat="1" applyFont="1" applyFill="1" applyBorder="1" applyAlignment="1">
      <alignment/>
    </xf>
    <xf numFmtId="1" fontId="13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/>
    </xf>
    <xf numFmtId="3" fontId="34" fillId="20" borderId="0" xfId="0" applyNumberFormat="1" applyFont="1" applyFill="1" applyAlignment="1">
      <alignment/>
    </xf>
    <xf numFmtId="3" fontId="14" fillId="20" borderId="0" xfId="0" applyNumberFormat="1" applyFont="1" applyFill="1" applyAlignment="1" quotePrefix="1">
      <alignment/>
    </xf>
    <xf numFmtId="3" fontId="14" fillId="0" borderId="0" xfId="0" applyNumberFormat="1" applyFont="1" applyAlignment="1" quotePrefix="1">
      <alignment/>
    </xf>
    <xf numFmtId="3" fontId="29" fillId="20" borderId="0" xfId="0" applyNumberFormat="1" applyFont="1" applyFill="1" applyAlignment="1">
      <alignment/>
    </xf>
    <xf numFmtId="3" fontId="28" fillId="20" borderId="0" xfId="0" applyNumberFormat="1" applyFont="1" applyFill="1" applyAlignment="1" quotePrefix="1">
      <alignment/>
    </xf>
    <xf numFmtId="3" fontId="28" fillId="0" borderId="0" xfId="0" applyNumberFormat="1" applyFont="1" applyFill="1" applyAlignment="1" quotePrefix="1">
      <alignment/>
    </xf>
    <xf numFmtId="3" fontId="28" fillId="0" borderId="0" xfId="0" applyNumberFormat="1" applyFont="1" applyFill="1" applyBorder="1" applyAlignment="1" quotePrefix="1">
      <alignment/>
    </xf>
    <xf numFmtId="1" fontId="28" fillId="0" borderId="0" xfId="0" applyNumberFormat="1" applyFont="1" applyAlignment="1">
      <alignment/>
    </xf>
    <xf numFmtId="3" fontId="14" fillId="0" borderId="0" xfId="0" applyNumberFormat="1" applyFont="1" applyFill="1" applyAlignment="1" quotePrefix="1">
      <alignment/>
    </xf>
    <xf numFmtId="0" fontId="0" fillId="20" borderId="0" xfId="0" applyFill="1" applyAlignment="1">
      <alignment horizontal="center"/>
    </xf>
    <xf numFmtId="3" fontId="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9"/>
  <sheetViews>
    <sheetView tabSelected="1" zoomScalePageLayoutView="0" workbookViewId="0" topLeftCell="A1">
      <pane ySplit="5" topLeftCell="BM117" activePane="bottomLeft" state="frozen"/>
      <selection pane="topLeft" activeCell="A1" sqref="A1"/>
      <selection pane="bottomLeft" activeCell="J125" sqref="J125"/>
    </sheetView>
  </sheetViews>
  <sheetFormatPr defaultColWidth="0" defaultRowHeight="12.75" zeroHeight="1"/>
  <cols>
    <col min="1" max="1" width="5.140625" style="1" customWidth="1"/>
    <col min="2" max="2" width="12.42187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8" customWidth="1"/>
    <col min="7" max="7" width="6.8515625" style="28" customWidth="1"/>
    <col min="8" max="8" width="10.140625" style="5" customWidth="1"/>
    <col min="9" max="9" width="11.421875" style="4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</cols>
  <sheetData>
    <row r="1" spans="1:9" ht="15.75" customHeight="1">
      <c r="A1" s="18"/>
      <c r="B1" s="9"/>
      <c r="C1" s="10"/>
      <c r="D1" s="10"/>
      <c r="E1" s="11"/>
      <c r="F1" s="10"/>
      <c r="G1" s="10"/>
      <c r="H1" s="9"/>
      <c r="I1" s="3"/>
    </row>
    <row r="2" spans="1:9" ht="17.25" customHeight="1">
      <c r="A2" s="12"/>
      <c r="B2" s="346" t="s">
        <v>1110</v>
      </c>
      <c r="C2" s="346"/>
      <c r="D2" s="346"/>
      <c r="E2" s="346"/>
      <c r="F2" s="346"/>
      <c r="G2" s="346"/>
      <c r="H2" s="346"/>
      <c r="I2" s="22"/>
    </row>
    <row r="3" spans="1:9" s="16" customFormat="1" ht="18" customHeight="1">
      <c r="A3" s="13"/>
      <c r="B3" s="14"/>
      <c r="C3" s="14"/>
      <c r="D3" s="14"/>
      <c r="E3" s="14"/>
      <c r="F3" s="14"/>
      <c r="G3" s="14"/>
      <c r="H3" s="14"/>
      <c r="I3" s="15"/>
    </row>
    <row r="4" spans="1:9" ht="15" customHeight="1">
      <c r="A4" s="12"/>
      <c r="B4" s="20" t="s">
        <v>2</v>
      </c>
      <c r="C4" s="19" t="s">
        <v>8</v>
      </c>
      <c r="D4" s="19" t="s">
        <v>3</v>
      </c>
      <c r="E4" s="19" t="s">
        <v>9</v>
      </c>
      <c r="F4" s="19" t="s">
        <v>4</v>
      </c>
      <c r="G4" s="17" t="s">
        <v>6</v>
      </c>
      <c r="H4" s="20" t="s">
        <v>5</v>
      </c>
      <c r="I4" s="21" t="s">
        <v>7</v>
      </c>
    </row>
    <row r="5" spans="1:13" ht="18.75" customHeight="1">
      <c r="A5" s="24"/>
      <c r="B5" s="24" t="s">
        <v>1085</v>
      </c>
      <c r="C5" s="24"/>
      <c r="D5" s="24"/>
      <c r="E5" s="24"/>
      <c r="F5" s="29"/>
      <c r="G5" s="27"/>
      <c r="H5" s="25">
        <v>0</v>
      </c>
      <c r="I5" s="26">
        <v>460</v>
      </c>
      <c r="K5" t="s">
        <v>10</v>
      </c>
      <c r="L5" t="s">
        <v>11</v>
      </c>
      <c r="M5" s="2">
        <v>460</v>
      </c>
    </row>
    <row r="6" spans="2:13" ht="12.75">
      <c r="B6" s="30"/>
      <c r="C6" s="13"/>
      <c r="D6" s="13"/>
      <c r="E6" s="13"/>
      <c r="F6" s="31"/>
      <c r="I6" s="23"/>
      <c r="M6" s="2">
        <v>460</v>
      </c>
    </row>
    <row r="7" spans="4:13" ht="12.75">
      <c r="D7" s="13"/>
      <c r="I7" s="23"/>
      <c r="M7" s="2">
        <v>460</v>
      </c>
    </row>
    <row r="8" spans="2:13" ht="12.75">
      <c r="B8" s="30"/>
      <c r="D8" s="13"/>
      <c r="G8" s="32"/>
      <c r="I8" s="23"/>
      <c r="M8" s="2">
        <v>460</v>
      </c>
    </row>
    <row r="9" spans="1:13" s="16" customFormat="1" ht="12.75">
      <c r="A9" s="47"/>
      <c r="B9" s="48" t="s">
        <v>12</v>
      </c>
      <c r="C9" s="49"/>
      <c r="D9" s="49" t="s">
        <v>13</v>
      </c>
      <c r="E9" s="49" t="s">
        <v>14</v>
      </c>
      <c r="F9" s="50"/>
      <c r="G9" s="50"/>
      <c r="H9" s="48"/>
      <c r="I9" s="51" t="s">
        <v>15</v>
      </c>
      <c r="J9" s="52"/>
      <c r="K9" s="41"/>
      <c r="M9" s="2">
        <v>460</v>
      </c>
    </row>
    <row r="10" spans="1:13" s="16" customFormat="1" ht="12.75">
      <c r="A10" s="47"/>
      <c r="B10" s="48">
        <v>1428515</v>
      </c>
      <c r="C10" s="53"/>
      <c r="D10" s="49" t="s">
        <v>16</v>
      </c>
      <c r="E10" s="54" t="s">
        <v>1086</v>
      </c>
      <c r="F10" s="55"/>
      <c r="G10" s="56"/>
      <c r="H10" s="57">
        <v>1428515</v>
      </c>
      <c r="I10" s="58">
        <v>3105.467391304348</v>
      </c>
      <c r="J10" s="41"/>
      <c r="K10" s="41"/>
      <c r="L10" s="41"/>
      <c r="M10" s="2">
        <v>460</v>
      </c>
    </row>
    <row r="11" spans="1:13" s="16" customFormat="1" ht="12.75">
      <c r="A11" s="47"/>
      <c r="B11" s="48">
        <v>659800</v>
      </c>
      <c r="C11" s="53"/>
      <c r="D11" s="49" t="s">
        <v>17</v>
      </c>
      <c r="E11" s="54" t="s">
        <v>1097</v>
      </c>
      <c r="F11" s="55"/>
      <c r="G11" s="56"/>
      <c r="H11" s="57">
        <v>659800</v>
      </c>
      <c r="I11" s="58">
        <v>1434.3478260869565</v>
      </c>
      <c r="J11" s="41"/>
      <c r="K11" s="41"/>
      <c r="L11" s="41"/>
      <c r="M11" s="2">
        <v>460</v>
      </c>
    </row>
    <row r="12" spans="1:13" s="16" customFormat="1" ht="12.75">
      <c r="A12" s="47"/>
      <c r="B12" s="48">
        <v>2127945</v>
      </c>
      <c r="C12" s="53"/>
      <c r="D12" s="49" t="s">
        <v>18</v>
      </c>
      <c r="E12" s="54" t="s">
        <v>19</v>
      </c>
      <c r="F12" s="55"/>
      <c r="G12" s="56"/>
      <c r="H12" s="57">
        <v>2127945</v>
      </c>
      <c r="I12" s="58">
        <v>4625.967391304348</v>
      </c>
      <c r="J12" s="41"/>
      <c r="K12" s="41"/>
      <c r="L12" s="41"/>
      <c r="M12" s="2">
        <v>460</v>
      </c>
    </row>
    <row r="13" spans="1:13" s="16" customFormat="1" ht="12.75">
      <c r="A13" s="47"/>
      <c r="B13" s="48">
        <v>1316400</v>
      </c>
      <c r="C13" s="53"/>
      <c r="D13" s="49" t="s">
        <v>20</v>
      </c>
      <c r="E13" s="54" t="s">
        <v>21</v>
      </c>
      <c r="F13" s="55"/>
      <c r="G13" s="56"/>
      <c r="H13" s="57">
        <v>1316400</v>
      </c>
      <c r="I13" s="58">
        <v>2861.7391304347825</v>
      </c>
      <c r="J13" s="41"/>
      <c r="K13" s="41"/>
      <c r="L13" s="41"/>
      <c r="M13" s="2">
        <v>460</v>
      </c>
    </row>
    <row r="14" spans="1:13" s="16" customFormat="1" ht="12.75">
      <c r="A14" s="47"/>
      <c r="B14" s="48">
        <v>177500</v>
      </c>
      <c r="C14" s="53"/>
      <c r="D14" s="49" t="s">
        <v>22</v>
      </c>
      <c r="E14" s="54" t="s">
        <v>23</v>
      </c>
      <c r="F14" s="55"/>
      <c r="G14" s="56"/>
      <c r="H14" s="57">
        <v>177500</v>
      </c>
      <c r="I14" s="58">
        <v>385.8695652173913</v>
      </c>
      <c r="J14" s="41"/>
      <c r="K14" s="41"/>
      <c r="L14" s="41"/>
      <c r="M14" s="2">
        <v>460</v>
      </c>
    </row>
    <row r="15" spans="1:13" s="16" customFormat="1" ht="12.75">
      <c r="A15" s="47"/>
      <c r="B15" s="48">
        <v>939900</v>
      </c>
      <c r="C15" s="53"/>
      <c r="D15" s="49" t="s">
        <v>24</v>
      </c>
      <c r="E15" s="53" t="s">
        <v>25</v>
      </c>
      <c r="F15" s="55"/>
      <c r="G15" s="56" t="s">
        <v>26</v>
      </c>
      <c r="H15" s="57">
        <v>939900</v>
      </c>
      <c r="I15" s="58">
        <v>2043.2608695652175</v>
      </c>
      <c r="J15" s="41"/>
      <c r="K15" s="41"/>
      <c r="L15" s="41"/>
      <c r="M15" s="2">
        <v>460</v>
      </c>
    </row>
    <row r="16" spans="1:13" s="16" customFormat="1" ht="12.75">
      <c r="A16" s="47"/>
      <c r="B16" s="48">
        <v>1134976</v>
      </c>
      <c r="C16" s="53"/>
      <c r="D16" s="49" t="s">
        <v>27</v>
      </c>
      <c r="E16" s="53"/>
      <c r="F16" s="55"/>
      <c r="G16" s="56"/>
      <c r="H16" s="57">
        <v>1134976</v>
      </c>
      <c r="I16" s="58">
        <v>2467.3391304347824</v>
      </c>
      <c r="J16" s="41"/>
      <c r="K16" s="41"/>
      <c r="L16" s="41"/>
      <c r="M16" s="2">
        <v>460</v>
      </c>
    </row>
    <row r="17" spans="1:13" ht="12.75">
      <c r="A17" s="59"/>
      <c r="B17" s="48">
        <v>7785036</v>
      </c>
      <c r="C17" s="49" t="s">
        <v>1052</v>
      </c>
      <c r="D17" s="53"/>
      <c r="E17" s="53"/>
      <c r="F17" s="55"/>
      <c r="G17" s="56"/>
      <c r="H17" s="57">
        <v>0</v>
      </c>
      <c r="I17" s="58">
        <v>3795.5393258426966</v>
      </c>
      <c r="J17" s="2"/>
      <c r="K17" s="2"/>
      <c r="L17" s="2"/>
      <c r="M17" s="2">
        <v>460</v>
      </c>
    </row>
    <row r="18" spans="2:13" ht="12.75">
      <c r="B18" s="33"/>
      <c r="C18" s="13"/>
      <c r="D18" s="13"/>
      <c r="E18" s="13"/>
      <c r="F18" s="112"/>
      <c r="G18" s="61"/>
      <c r="I18" s="23"/>
      <c r="M18" s="2">
        <v>460</v>
      </c>
    </row>
    <row r="19" spans="1:13" s="70" customFormat="1" ht="13.5" thickBot="1">
      <c r="A19" s="62"/>
      <c r="B19" s="63">
        <v>7785036</v>
      </c>
      <c r="C19" s="76" t="s">
        <v>28</v>
      </c>
      <c r="D19" s="65"/>
      <c r="E19" s="65"/>
      <c r="F19" s="66"/>
      <c r="G19" s="67"/>
      <c r="H19" s="68"/>
      <c r="I19" s="69"/>
      <c r="M19" s="2">
        <v>460</v>
      </c>
    </row>
    <row r="20" spans="2:13" ht="12.75">
      <c r="B20" s="30"/>
      <c r="C20" s="13"/>
      <c r="D20" s="13"/>
      <c r="E20" s="13"/>
      <c r="F20" s="311"/>
      <c r="G20" s="61"/>
      <c r="I20" s="23"/>
      <c r="M20" s="2">
        <v>460</v>
      </c>
    </row>
    <row r="21" spans="1:13" s="2" customFormat="1" ht="12.75">
      <c r="A21" s="59"/>
      <c r="B21" s="312"/>
      <c r="C21" s="47"/>
      <c r="D21" s="71"/>
      <c r="E21" s="47"/>
      <c r="F21" s="72"/>
      <c r="G21" s="73"/>
      <c r="H21" s="74"/>
      <c r="I21" s="75"/>
      <c r="M21" s="2">
        <v>460</v>
      </c>
    </row>
    <row r="22" spans="1:13" s="70" customFormat="1" ht="13.5" thickBot="1">
      <c r="A22" s="62"/>
      <c r="B22" s="315">
        <v>1428515</v>
      </c>
      <c r="C22" s="65"/>
      <c r="D22" s="76" t="s">
        <v>29</v>
      </c>
      <c r="E22" s="65"/>
      <c r="F22" s="77"/>
      <c r="G22" s="67"/>
      <c r="H22" s="78">
        <v>-1428515</v>
      </c>
      <c r="I22" s="69">
        <v>3105.467391304348</v>
      </c>
      <c r="M22" s="2">
        <v>460</v>
      </c>
    </row>
    <row r="23" spans="2:13" ht="12.75">
      <c r="B23" s="316"/>
      <c r="D23" s="13"/>
      <c r="F23" s="61"/>
      <c r="G23" s="61"/>
      <c r="H23" s="5">
        <v>0</v>
      </c>
      <c r="I23" s="23">
        <v>0</v>
      </c>
      <c r="M23" s="2">
        <v>460</v>
      </c>
    </row>
    <row r="24" spans="2:13" ht="12.75">
      <c r="B24" s="316"/>
      <c r="D24" s="13"/>
      <c r="F24" s="61"/>
      <c r="G24" s="61"/>
      <c r="H24" s="5">
        <v>0</v>
      </c>
      <c r="I24" s="23">
        <v>0</v>
      </c>
      <c r="M24" s="2">
        <v>460</v>
      </c>
    </row>
    <row r="25" spans="1:13" s="86" customFormat="1" ht="12.75">
      <c r="A25" s="12"/>
      <c r="B25" s="317">
        <v>51200</v>
      </c>
      <c r="C25" s="80" t="s">
        <v>30</v>
      </c>
      <c r="D25" s="81" t="s">
        <v>31</v>
      </c>
      <c r="E25" s="80" t="s">
        <v>32</v>
      </c>
      <c r="F25" s="82" t="s">
        <v>33</v>
      </c>
      <c r="G25" s="83" t="s">
        <v>34</v>
      </c>
      <c r="H25" s="84"/>
      <c r="I25" s="85">
        <v>111.30434782608695</v>
      </c>
      <c r="J25" s="85"/>
      <c r="K25" s="85"/>
      <c r="M25" s="2">
        <v>460</v>
      </c>
    </row>
    <row r="26" spans="2:13" ht="12.75">
      <c r="B26" s="316"/>
      <c r="D26" s="13"/>
      <c r="F26" s="61"/>
      <c r="H26" s="5">
        <v>0</v>
      </c>
      <c r="I26" s="23">
        <v>0</v>
      </c>
      <c r="M26" s="2">
        <v>460</v>
      </c>
    </row>
    <row r="27" spans="1:13" s="86" customFormat="1" ht="12.75">
      <c r="A27" s="12"/>
      <c r="B27" s="317">
        <v>74300</v>
      </c>
      <c r="C27" s="80" t="s">
        <v>65</v>
      </c>
      <c r="D27" s="81" t="s">
        <v>66</v>
      </c>
      <c r="E27" s="80" t="s">
        <v>67</v>
      </c>
      <c r="F27" s="82" t="s">
        <v>68</v>
      </c>
      <c r="G27" s="83" t="s">
        <v>34</v>
      </c>
      <c r="H27" s="84"/>
      <c r="I27" s="85">
        <v>161.52173913043478</v>
      </c>
      <c r="J27" s="85"/>
      <c r="K27" s="85"/>
      <c r="M27" s="2">
        <v>460</v>
      </c>
    </row>
    <row r="28" spans="2:13" ht="12.75">
      <c r="B28" s="316"/>
      <c r="D28" s="13"/>
      <c r="F28" s="61"/>
      <c r="H28" s="5">
        <v>0</v>
      </c>
      <c r="I28" s="23">
        <v>0</v>
      </c>
      <c r="M28" s="2">
        <v>460</v>
      </c>
    </row>
    <row r="29" spans="1:13" ht="12.75">
      <c r="A29" s="12"/>
      <c r="B29" s="317">
        <v>37100</v>
      </c>
      <c r="C29" s="80" t="s">
        <v>102</v>
      </c>
      <c r="D29" s="81" t="s">
        <v>103</v>
      </c>
      <c r="E29" s="80" t="s">
        <v>104</v>
      </c>
      <c r="F29" s="82" t="s">
        <v>105</v>
      </c>
      <c r="G29" s="83" t="s">
        <v>34</v>
      </c>
      <c r="H29" s="84"/>
      <c r="I29" s="85">
        <v>80.65217391304348</v>
      </c>
      <c r="J29" s="85"/>
      <c r="K29" s="85"/>
      <c r="L29" s="86"/>
      <c r="M29" s="2">
        <v>460</v>
      </c>
    </row>
    <row r="30" spans="2:13" ht="12.75">
      <c r="B30" s="320"/>
      <c r="F30" s="61"/>
      <c r="H30" s="5">
        <v>0</v>
      </c>
      <c r="I30" s="23">
        <v>0</v>
      </c>
      <c r="M30" s="2">
        <v>460</v>
      </c>
    </row>
    <row r="31" spans="1:13" ht="12.75">
      <c r="A31" s="12"/>
      <c r="B31" s="317">
        <v>36200</v>
      </c>
      <c r="C31" s="80" t="s">
        <v>120</v>
      </c>
      <c r="D31" s="81" t="s">
        <v>121</v>
      </c>
      <c r="E31" s="80" t="s">
        <v>122</v>
      </c>
      <c r="F31" s="82" t="s">
        <v>123</v>
      </c>
      <c r="G31" s="83" t="s">
        <v>124</v>
      </c>
      <c r="H31" s="84"/>
      <c r="I31" s="85">
        <v>78.69565217391305</v>
      </c>
      <c r="J31" s="85"/>
      <c r="K31" s="85"/>
      <c r="L31" s="86"/>
      <c r="M31" s="2">
        <v>460</v>
      </c>
    </row>
    <row r="32" spans="2:13" ht="12.75">
      <c r="B32" s="316"/>
      <c r="F32" s="61"/>
      <c r="H32" s="5">
        <v>0</v>
      </c>
      <c r="I32" s="23">
        <v>0</v>
      </c>
      <c r="M32" s="2">
        <v>460</v>
      </c>
    </row>
    <row r="33" spans="1:13" ht="12.75">
      <c r="A33" s="12"/>
      <c r="B33" s="317">
        <v>81000</v>
      </c>
      <c r="C33" s="80" t="s">
        <v>136</v>
      </c>
      <c r="D33" s="81" t="s">
        <v>1095</v>
      </c>
      <c r="E33" s="80" t="s">
        <v>32</v>
      </c>
      <c r="F33" s="82" t="s">
        <v>137</v>
      </c>
      <c r="G33" s="83" t="s">
        <v>1099</v>
      </c>
      <c r="H33" s="84"/>
      <c r="I33" s="85">
        <v>176.08695652173913</v>
      </c>
      <c r="J33" s="85"/>
      <c r="K33" s="85"/>
      <c r="L33" s="86"/>
      <c r="M33" s="2">
        <v>460</v>
      </c>
    </row>
    <row r="34" spans="2:13" ht="12.75">
      <c r="B34" s="316"/>
      <c r="F34" s="61"/>
      <c r="H34" s="5">
        <v>0</v>
      </c>
      <c r="I34" s="23">
        <v>0</v>
      </c>
      <c r="M34" s="2">
        <v>460</v>
      </c>
    </row>
    <row r="35" spans="1:13" ht="12.75">
      <c r="A35" s="12"/>
      <c r="B35" s="317">
        <v>36200</v>
      </c>
      <c r="C35" s="80" t="s">
        <v>159</v>
      </c>
      <c r="D35" s="81" t="s">
        <v>160</v>
      </c>
      <c r="E35" s="80" t="s">
        <v>67</v>
      </c>
      <c r="F35" s="82" t="s">
        <v>161</v>
      </c>
      <c r="G35" s="83" t="s">
        <v>162</v>
      </c>
      <c r="H35" s="84"/>
      <c r="I35" s="85">
        <v>78.69565217391305</v>
      </c>
      <c r="J35" s="85"/>
      <c r="K35" s="85"/>
      <c r="L35" s="86"/>
      <c r="M35" s="2">
        <v>460</v>
      </c>
    </row>
    <row r="36" spans="1:13" s="86" customFormat="1" ht="12.75">
      <c r="A36" s="1"/>
      <c r="B36" s="316"/>
      <c r="C36" s="1"/>
      <c r="D36" s="1"/>
      <c r="E36" s="1"/>
      <c r="F36" s="61"/>
      <c r="G36" s="28"/>
      <c r="H36" s="5">
        <v>0</v>
      </c>
      <c r="I36" s="23">
        <v>0</v>
      </c>
      <c r="J36"/>
      <c r="K36"/>
      <c r="L36"/>
      <c r="M36" s="2">
        <v>460</v>
      </c>
    </row>
    <row r="37" spans="1:13" ht="12.75">
      <c r="A37" s="12"/>
      <c r="B37" s="317">
        <v>29200</v>
      </c>
      <c r="C37" s="80" t="s">
        <v>171</v>
      </c>
      <c r="D37" s="81" t="s">
        <v>172</v>
      </c>
      <c r="E37" s="80" t="s">
        <v>173</v>
      </c>
      <c r="F37" s="82" t="s">
        <v>174</v>
      </c>
      <c r="G37" s="83" t="s">
        <v>162</v>
      </c>
      <c r="H37" s="84"/>
      <c r="I37" s="85">
        <v>63.47826086956522</v>
      </c>
      <c r="J37" s="85"/>
      <c r="K37" s="85"/>
      <c r="L37" s="86"/>
      <c r="M37" s="2">
        <v>460</v>
      </c>
    </row>
    <row r="38" spans="2:13" ht="12.75">
      <c r="B38" s="316"/>
      <c r="F38" s="61"/>
      <c r="H38" s="5">
        <v>0</v>
      </c>
      <c r="I38" s="23">
        <v>0</v>
      </c>
      <c r="M38" s="2">
        <v>460</v>
      </c>
    </row>
    <row r="39" spans="1:13" ht="12.75">
      <c r="A39" s="12"/>
      <c r="B39" s="317">
        <v>28500</v>
      </c>
      <c r="C39" s="80" t="s">
        <v>185</v>
      </c>
      <c r="D39" s="81" t="s">
        <v>186</v>
      </c>
      <c r="E39" s="80" t="s">
        <v>32</v>
      </c>
      <c r="F39" s="82" t="s">
        <v>187</v>
      </c>
      <c r="G39" s="83" t="s">
        <v>34</v>
      </c>
      <c r="H39" s="84"/>
      <c r="I39" s="85">
        <v>61.95652173913044</v>
      </c>
      <c r="J39" s="85"/>
      <c r="K39" s="85"/>
      <c r="L39" s="86"/>
      <c r="M39" s="2">
        <v>460</v>
      </c>
    </row>
    <row r="40" spans="2:13" ht="12.75">
      <c r="B40" s="316"/>
      <c r="F40" s="61"/>
      <c r="H40" s="5">
        <v>0</v>
      </c>
      <c r="I40" s="23">
        <v>0</v>
      </c>
      <c r="M40" s="2">
        <v>460</v>
      </c>
    </row>
    <row r="41" spans="1:13" ht="12.75">
      <c r="A41" s="12"/>
      <c r="B41" s="317">
        <v>12000</v>
      </c>
      <c r="C41" s="80" t="s">
        <v>194</v>
      </c>
      <c r="D41" s="81" t="s">
        <v>186</v>
      </c>
      <c r="E41" s="80" t="s">
        <v>32</v>
      </c>
      <c r="F41" s="82" t="s">
        <v>187</v>
      </c>
      <c r="G41" s="83" t="s">
        <v>34</v>
      </c>
      <c r="H41" s="84"/>
      <c r="I41" s="85">
        <v>26.08695652173913</v>
      </c>
      <c r="J41" s="85"/>
      <c r="K41" s="85"/>
      <c r="L41" s="86"/>
      <c r="M41" s="2">
        <v>460</v>
      </c>
    </row>
    <row r="42" spans="2:13" ht="12.75">
      <c r="B42" s="316"/>
      <c r="F42" s="61"/>
      <c r="H42" s="5">
        <v>0</v>
      </c>
      <c r="I42" s="23">
        <v>0</v>
      </c>
      <c r="M42" s="2">
        <v>460</v>
      </c>
    </row>
    <row r="43" spans="1:13" ht="12.75">
      <c r="A43" s="12"/>
      <c r="B43" s="317">
        <v>84400</v>
      </c>
      <c r="C43" s="80" t="s">
        <v>196</v>
      </c>
      <c r="D43" s="81" t="s">
        <v>197</v>
      </c>
      <c r="E43" s="80" t="s">
        <v>198</v>
      </c>
      <c r="F43" s="82" t="s">
        <v>199</v>
      </c>
      <c r="G43" s="83" t="s">
        <v>34</v>
      </c>
      <c r="H43" s="84"/>
      <c r="I43" s="85">
        <v>183.47826086956522</v>
      </c>
      <c r="J43" s="85"/>
      <c r="K43" s="85"/>
      <c r="L43" s="86"/>
      <c r="M43" s="2">
        <v>460</v>
      </c>
    </row>
    <row r="44" spans="2:13" ht="12.75">
      <c r="B44" s="316"/>
      <c r="F44" s="61"/>
      <c r="H44" s="5">
        <v>0</v>
      </c>
      <c r="I44" s="23">
        <v>0</v>
      </c>
      <c r="M44" s="2">
        <v>460</v>
      </c>
    </row>
    <row r="45" spans="1:13" ht="12.75">
      <c r="A45" s="12"/>
      <c r="B45" s="317">
        <v>76100</v>
      </c>
      <c r="C45" s="80" t="s">
        <v>230</v>
      </c>
      <c r="D45" s="81" t="s">
        <v>231</v>
      </c>
      <c r="E45" s="80" t="s">
        <v>232</v>
      </c>
      <c r="F45" s="82" t="s">
        <v>233</v>
      </c>
      <c r="G45" s="83" t="s">
        <v>34</v>
      </c>
      <c r="H45" s="84"/>
      <c r="I45" s="85">
        <v>165.43478260869566</v>
      </c>
      <c r="J45" s="85"/>
      <c r="K45" s="85"/>
      <c r="L45" s="86"/>
      <c r="M45" s="2">
        <v>460</v>
      </c>
    </row>
    <row r="46" spans="2:13" ht="12.75">
      <c r="B46" s="316"/>
      <c r="F46" s="61"/>
      <c r="H46" s="5">
        <v>0</v>
      </c>
      <c r="I46" s="23">
        <v>0</v>
      </c>
      <c r="M46" s="2">
        <v>460</v>
      </c>
    </row>
    <row r="47" spans="1:13" ht="12.75">
      <c r="A47" s="12"/>
      <c r="B47" s="317">
        <v>22900</v>
      </c>
      <c r="C47" s="80" t="s">
        <v>251</v>
      </c>
      <c r="D47" s="81" t="s">
        <v>252</v>
      </c>
      <c r="E47" s="80" t="s">
        <v>173</v>
      </c>
      <c r="F47" s="82" t="s">
        <v>253</v>
      </c>
      <c r="G47" s="83" t="s">
        <v>34</v>
      </c>
      <c r="H47" s="84"/>
      <c r="I47" s="85">
        <v>49.78260869565217</v>
      </c>
      <c r="J47" s="85"/>
      <c r="K47" s="85"/>
      <c r="L47" s="86"/>
      <c r="M47" s="2">
        <v>460</v>
      </c>
    </row>
    <row r="48" spans="2:13" ht="12.75">
      <c r="B48" s="318"/>
      <c r="D48" s="13"/>
      <c r="F48" s="61"/>
      <c r="G48" s="32"/>
      <c r="H48" s="5">
        <v>0</v>
      </c>
      <c r="I48" s="23">
        <v>0</v>
      </c>
      <c r="M48" s="2">
        <v>460</v>
      </c>
    </row>
    <row r="49" spans="1:13" ht="12.75">
      <c r="A49" s="12"/>
      <c r="B49" s="317">
        <v>38900</v>
      </c>
      <c r="C49" s="80" t="s">
        <v>261</v>
      </c>
      <c r="D49" s="81" t="s">
        <v>197</v>
      </c>
      <c r="E49" s="80" t="s">
        <v>198</v>
      </c>
      <c r="F49" s="82" t="s">
        <v>262</v>
      </c>
      <c r="G49" s="83" t="s">
        <v>263</v>
      </c>
      <c r="H49" s="84"/>
      <c r="I49" s="85">
        <v>84.56521739130434</v>
      </c>
      <c r="J49" s="85"/>
      <c r="K49" s="85"/>
      <c r="L49" s="86"/>
      <c r="M49" s="2">
        <v>460</v>
      </c>
    </row>
    <row r="50" spans="2:13" ht="12.75">
      <c r="B50" s="316"/>
      <c r="D50" s="13"/>
      <c r="F50" s="61"/>
      <c r="H50" s="5">
        <v>0</v>
      </c>
      <c r="I50" s="23">
        <v>0</v>
      </c>
      <c r="M50" s="2">
        <v>460</v>
      </c>
    </row>
    <row r="51" spans="1:13" ht="12.75">
      <c r="A51" s="12"/>
      <c r="B51" s="317">
        <v>60900</v>
      </c>
      <c r="C51" s="80" t="s">
        <v>272</v>
      </c>
      <c r="D51" s="81" t="s">
        <v>273</v>
      </c>
      <c r="E51" s="80" t="s">
        <v>198</v>
      </c>
      <c r="F51" s="82" t="s">
        <v>274</v>
      </c>
      <c r="G51" s="83" t="s">
        <v>263</v>
      </c>
      <c r="H51" s="84"/>
      <c r="I51" s="85">
        <v>132.3913043478261</v>
      </c>
      <c r="J51" s="85"/>
      <c r="K51" s="85"/>
      <c r="L51" s="86"/>
      <c r="M51" s="2">
        <v>460</v>
      </c>
    </row>
    <row r="52" spans="2:13" ht="12.75">
      <c r="B52" s="316"/>
      <c r="F52" s="61"/>
      <c r="H52" s="5">
        <v>0</v>
      </c>
      <c r="I52" s="23">
        <v>0</v>
      </c>
      <c r="M52" s="2">
        <v>460</v>
      </c>
    </row>
    <row r="53" spans="1:13" ht="12.75">
      <c r="A53" s="12"/>
      <c r="B53" s="317">
        <v>78800</v>
      </c>
      <c r="C53" s="80" t="s">
        <v>288</v>
      </c>
      <c r="D53" s="81" t="s">
        <v>289</v>
      </c>
      <c r="E53" s="80" t="s">
        <v>290</v>
      </c>
      <c r="F53" s="82" t="s">
        <v>291</v>
      </c>
      <c r="G53" s="83" t="s">
        <v>292</v>
      </c>
      <c r="H53" s="84"/>
      <c r="I53" s="85">
        <v>171.30434782608697</v>
      </c>
      <c r="J53" s="85"/>
      <c r="K53" s="85"/>
      <c r="L53" s="86"/>
      <c r="M53" s="2">
        <v>460</v>
      </c>
    </row>
    <row r="54" spans="2:13" ht="12.75">
      <c r="B54" s="316"/>
      <c r="F54" s="61"/>
      <c r="H54" s="5">
        <v>0</v>
      </c>
      <c r="I54" s="23">
        <v>0</v>
      </c>
      <c r="M54" s="2">
        <v>460</v>
      </c>
    </row>
    <row r="55" spans="1:13" ht="12.75">
      <c r="A55" s="12"/>
      <c r="B55" s="317">
        <v>69000</v>
      </c>
      <c r="C55" s="80" t="s">
        <v>311</v>
      </c>
      <c r="D55" s="81" t="s">
        <v>312</v>
      </c>
      <c r="E55" s="80" t="s">
        <v>290</v>
      </c>
      <c r="F55" s="82" t="s">
        <v>291</v>
      </c>
      <c r="G55" s="83" t="s">
        <v>313</v>
      </c>
      <c r="H55" s="84"/>
      <c r="I55" s="85">
        <v>150</v>
      </c>
      <c r="J55" s="85"/>
      <c r="K55" s="85"/>
      <c r="L55" s="86"/>
      <c r="M55" s="2">
        <v>460</v>
      </c>
    </row>
    <row r="56" spans="2:13" ht="12.75">
      <c r="B56" s="316"/>
      <c r="F56" s="61"/>
      <c r="H56" s="5">
        <v>0</v>
      </c>
      <c r="I56" s="23">
        <v>0</v>
      </c>
      <c r="M56" s="2">
        <v>460</v>
      </c>
    </row>
    <row r="57" spans="1:13" ht="12.75">
      <c r="A57" s="12"/>
      <c r="B57" s="317">
        <v>34300</v>
      </c>
      <c r="C57" s="80" t="s">
        <v>331</v>
      </c>
      <c r="D57" s="81" t="s">
        <v>332</v>
      </c>
      <c r="E57" s="80" t="s">
        <v>173</v>
      </c>
      <c r="F57" s="82" t="s">
        <v>333</v>
      </c>
      <c r="G57" s="83" t="s">
        <v>334</v>
      </c>
      <c r="H57" s="84"/>
      <c r="I57" s="85">
        <v>74.56521739130434</v>
      </c>
      <c r="J57" s="85"/>
      <c r="K57" s="85"/>
      <c r="L57" s="86"/>
      <c r="M57" s="2">
        <v>460</v>
      </c>
    </row>
    <row r="58" spans="2:13" ht="12.75">
      <c r="B58" s="316"/>
      <c r="F58" s="61"/>
      <c r="H58" s="5">
        <v>0</v>
      </c>
      <c r="I58" s="23">
        <v>0</v>
      </c>
      <c r="M58" s="2">
        <v>460</v>
      </c>
    </row>
    <row r="59" spans="1:13" ht="12.75">
      <c r="A59" s="12"/>
      <c r="B59" s="317">
        <v>21700</v>
      </c>
      <c r="C59" s="80" t="s">
        <v>350</v>
      </c>
      <c r="D59" s="81" t="s">
        <v>351</v>
      </c>
      <c r="E59" s="80" t="s">
        <v>198</v>
      </c>
      <c r="F59" s="82" t="s">
        <v>352</v>
      </c>
      <c r="G59" s="83" t="s">
        <v>353</v>
      </c>
      <c r="H59" s="84"/>
      <c r="I59" s="85">
        <v>47.17391304347826</v>
      </c>
      <c r="J59" s="85"/>
      <c r="K59" s="85"/>
      <c r="L59" s="86"/>
      <c r="M59" s="2">
        <v>460</v>
      </c>
    </row>
    <row r="60" spans="1:13" s="86" customFormat="1" ht="12.75">
      <c r="A60" s="1"/>
      <c r="B60" s="316"/>
      <c r="C60" s="1"/>
      <c r="D60" s="13"/>
      <c r="E60" s="1"/>
      <c r="F60" s="61"/>
      <c r="G60" s="28"/>
      <c r="H60" s="5">
        <v>0</v>
      </c>
      <c r="I60" s="23">
        <v>0</v>
      </c>
      <c r="J60"/>
      <c r="K60"/>
      <c r="L60"/>
      <c r="M60" s="2">
        <v>460</v>
      </c>
    </row>
    <row r="61" spans="1:13" ht="12.75">
      <c r="A61" s="12"/>
      <c r="B61" s="317">
        <v>39600</v>
      </c>
      <c r="C61" s="80" t="s">
        <v>364</v>
      </c>
      <c r="D61" s="81" t="s">
        <v>365</v>
      </c>
      <c r="E61" s="80" t="s">
        <v>32</v>
      </c>
      <c r="F61" s="82" t="s">
        <v>366</v>
      </c>
      <c r="G61" s="83" t="s">
        <v>34</v>
      </c>
      <c r="H61" s="84"/>
      <c r="I61" s="85">
        <v>86.08695652173913</v>
      </c>
      <c r="J61" s="85"/>
      <c r="K61" s="85"/>
      <c r="L61" s="86"/>
      <c r="M61" s="2">
        <v>460</v>
      </c>
    </row>
    <row r="62" spans="2:13" ht="12.75">
      <c r="B62" s="316"/>
      <c r="D62" s="13"/>
      <c r="F62" s="61"/>
      <c r="H62" s="5">
        <v>0</v>
      </c>
      <c r="I62" s="23">
        <v>0</v>
      </c>
      <c r="M62" s="2">
        <v>460</v>
      </c>
    </row>
    <row r="63" spans="1:13" ht="12.75">
      <c r="A63" s="12"/>
      <c r="B63" s="317">
        <v>29100</v>
      </c>
      <c r="C63" s="80" t="s">
        <v>380</v>
      </c>
      <c r="D63" s="81" t="s">
        <v>381</v>
      </c>
      <c r="E63" s="80" t="s">
        <v>32</v>
      </c>
      <c r="F63" s="82" t="s">
        <v>137</v>
      </c>
      <c r="G63" s="83" t="s">
        <v>382</v>
      </c>
      <c r="H63" s="84"/>
      <c r="I63" s="85">
        <v>63.26086956521739</v>
      </c>
      <c r="J63" s="85"/>
      <c r="K63" s="85"/>
      <c r="L63" s="86"/>
      <c r="M63" s="2">
        <v>460</v>
      </c>
    </row>
    <row r="64" spans="2:13" ht="12.75">
      <c r="B64" s="316"/>
      <c r="D64" s="13"/>
      <c r="F64" s="61"/>
      <c r="H64" s="5">
        <v>0</v>
      </c>
      <c r="I64" s="23">
        <v>0</v>
      </c>
      <c r="M64" s="2">
        <v>460</v>
      </c>
    </row>
    <row r="65" spans="1:13" ht="12.75">
      <c r="A65" s="12"/>
      <c r="B65" s="317">
        <v>28800</v>
      </c>
      <c r="C65" s="80" t="s">
        <v>387</v>
      </c>
      <c r="D65" s="81" t="s">
        <v>388</v>
      </c>
      <c r="E65" s="80" t="s">
        <v>290</v>
      </c>
      <c r="F65" s="82" t="s">
        <v>291</v>
      </c>
      <c r="G65" s="83" t="s">
        <v>313</v>
      </c>
      <c r="H65" s="84"/>
      <c r="I65" s="85">
        <v>62.608695652173914</v>
      </c>
      <c r="J65" s="85"/>
      <c r="K65" s="85"/>
      <c r="L65" s="86"/>
      <c r="M65" s="2">
        <v>460</v>
      </c>
    </row>
    <row r="66" spans="2:13" ht="12.75">
      <c r="B66" s="316"/>
      <c r="D66" s="13"/>
      <c r="F66" s="61"/>
      <c r="H66" s="5">
        <v>0</v>
      </c>
      <c r="I66" s="23">
        <v>0</v>
      </c>
      <c r="M66" s="2">
        <v>460</v>
      </c>
    </row>
    <row r="67" spans="1:13" ht="12.75">
      <c r="A67" s="12"/>
      <c r="B67" s="317">
        <v>66300</v>
      </c>
      <c r="C67" s="80" t="s">
        <v>396</v>
      </c>
      <c r="D67" s="81" t="s">
        <v>397</v>
      </c>
      <c r="E67" s="80" t="s">
        <v>173</v>
      </c>
      <c r="F67" s="82" t="s">
        <v>398</v>
      </c>
      <c r="G67" s="83" t="s">
        <v>382</v>
      </c>
      <c r="H67" s="84"/>
      <c r="I67" s="85">
        <v>144.1304347826087</v>
      </c>
      <c r="J67" s="85"/>
      <c r="K67" s="85"/>
      <c r="L67" s="86"/>
      <c r="M67" s="2">
        <v>460</v>
      </c>
    </row>
    <row r="68" spans="1:13" ht="12.75">
      <c r="A68" s="13"/>
      <c r="B68" s="318"/>
      <c r="C68" s="13"/>
      <c r="D68" s="13"/>
      <c r="E68" s="13"/>
      <c r="F68" s="61"/>
      <c r="G68" s="31"/>
      <c r="H68" s="5">
        <v>0</v>
      </c>
      <c r="I68" s="23">
        <v>0</v>
      </c>
      <c r="J68" s="16"/>
      <c r="L68" s="16"/>
      <c r="M68" s="2">
        <v>460</v>
      </c>
    </row>
    <row r="69" spans="1:13" s="86" customFormat="1" ht="12.75">
      <c r="A69" s="12"/>
      <c r="B69" s="317">
        <v>392015</v>
      </c>
      <c r="C69" s="12" t="s">
        <v>421</v>
      </c>
      <c r="D69" s="12"/>
      <c r="E69" s="12"/>
      <c r="F69" s="19"/>
      <c r="G69" s="19"/>
      <c r="H69" s="90">
        <v>0</v>
      </c>
      <c r="I69" s="85">
        <v>852.2065217391304</v>
      </c>
      <c r="M69" s="2">
        <v>460</v>
      </c>
    </row>
    <row r="70" spans="4:13" ht="12.75">
      <c r="D70" s="13"/>
      <c r="H70" s="5">
        <v>0</v>
      </c>
      <c r="I70" s="23">
        <v>0</v>
      </c>
      <c r="M70" s="2">
        <v>460</v>
      </c>
    </row>
    <row r="71" spans="4:13" ht="12.75">
      <c r="D71" s="13"/>
      <c r="H71" s="5">
        <v>0</v>
      </c>
      <c r="I71" s="23">
        <v>0</v>
      </c>
      <c r="M71" s="2">
        <v>460</v>
      </c>
    </row>
    <row r="72" spans="4:13" ht="12.75">
      <c r="D72" s="13"/>
      <c r="H72" s="5">
        <v>0</v>
      </c>
      <c r="I72" s="23">
        <v>0</v>
      </c>
      <c r="M72" s="2">
        <v>460</v>
      </c>
    </row>
    <row r="73" spans="4:13" ht="12.75">
      <c r="D73" s="13"/>
      <c r="H73" s="5">
        <v>0</v>
      </c>
      <c r="I73" s="23">
        <v>0</v>
      </c>
      <c r="M73" s="2">
        <v>460</v>
      </c>
    </row>
    <row r="74" spans="1:13" ht="13.5" thickBot="1">
      <c r="A74" s="62"/>
      <c r="B74" s="113">
        <v>659800</v>
      </c>
      <c r="C74" s="62"/>
      <c r="D74" s="76" t="s">
        <v>422</v>
      </c>
      <c r="E74" s="65"/>
      <c r="F74" s="66"/>
      <c r="G74" s="67"/>
      <c r="H74" s="68">
        <v>0</v>
      </c>
      <c r="I74" s="69">
        <v>1434.3478260869565</v>
      </c>
      <c r="J74" s="70"/>
      <c r="K74" s="70"/>
      <c r="L74" s="70"/>
      <c r="M74" s="2">
        <v>460</v>
      </c>
    </row>
    <row r="75" spans="4:13" ht="12.75">
      <c r="D75" s="13"/>
      <c r="H75" s="5">
        <v>0</v>
      </c>
      <c r="I75" s="23">
        <v>0</v>
      </c>
      <c r="M75" s="2">
        <v>460</v>
      </c>
    </row>
    <row r="76" spans="4:13" ht="12.75">
      <c r="D76" s="13"/>
      <c r="H76" s="5">
        <v>0</v>
      </c>
      <c r="I76" s="23">
        <v>0</v>
      </c>
      <c r="M76" s="2">
        <v>460</v>
      </c>
    </row>
    <row r="77" spans="1:13" ht="12.75">
      <c r="A77" s="12"/>
      <c r="B77" s="79">
        <v>90200</v>
      </c>
      <c r="C77" s="80" t="s">
        <v>380</v>
      </c>
      <c r="D77" s="81" t="s">
        <v>423</v>
      </c>
      <c r="E77" s="80" t="s">
        <v>32</v>
      </c>
      <c r="F77" s="82" t="s">
        <v>137</v>
      </c>
      <c r="G77" s="83" t="s">
        <v>382</v>
      </c>
      <c r="H77" s="84"/>
      <c r="I77" s="85">
        <v>196.08695652173913</v>
      </c>
      <c r="J77" s="85"/>
      <c r="K77" s="85"/>
      <c r="L77" s="86"/>
      <c r="M77" s="2">
        <v>460</v>
      </c>
    </row>
    <row r="78" spans="4:14" ht="12.75">
      <c r="D78" s="13"/>
      <c r="F78" s="61"/>
      <c r="H78" s="5">
        <v>0</v>
      </c>
      <c r="I78" s="23">
        <v>0</v>
      </c>
      <c r="M78" s="2">
        <v>460</v>
      </c>
      <c r="N78" s="40"/>
    </row>
    <row r="79" spans="1:13" ht="12.75">
      <c r="A79" s="12"/>
      <c r="B79" s="79">
        <v>169600</v>
      </c>
      <c r="C79" s="80" t="s">
        <v>387</v>
      </c>
      <c r="D79" s="81" t="s">
        <v>388</v>
      </c>
      <c r="E79" s="80" t="s">
        <v>290</v>
      </c>
      <c r="F79" s="82" t="s">
        <v>291</v>
      </c>
      <c r="G79" s="83" t="s">
        <v>313</v>
      </c>
      <c r="H79" s="84"/>
      <c r="I79" s="85">
        <v>368.69565217391306</v>
      </c>
      <c r="J79" s="85"/>
      <c r="K79" s="85"/>
      <c r="L79" s="86"/>
      <c r="M79" s="2">
        <v>460</v>
      </c>
    </row>
    <row r="80" spans="4:13" ht="12.75">
      <c r="D80" s="13"/>
      <c r="F80" s="61"/>
      <c r="H80" s="5">
        <v>0</v>
      </c>
      <c r="I80" s="23">
        <v>0</v>
      </c>
      <c r="M80" s="2">
        <v>460</v>
      </c>
    </row>
    <row r="81" spans="1:13" ht="12.75">
      <c r="A81" s="12"/>
      <c r="B81" s="317">
        <v>90000</v>
      </c>
      <c r="C81" s="80" t="s">
        <v>387</v>
      </c>
      <c r="D81" s="81" t="s">
        <v>473</v>
      </c>
      <c r="E81" s="80" t="s">
        <v>104</v>
      </c>
      <c r="F81" s="82" t="s">
        <v>474</v>
      </c>
      <c r="G81" s="83" t="s">
        <v>34</v>
      </c>
      <c r="H81" s="84"/>
      <c r="I81" s="85">
        <v>195.65217391304347</v>
      </c>
      <c r="J81" s="85"/>
      <c r="K81" s="85"/>
      <c r="L81" s="86"/>
      <c r="M81" s="2">
        <v>460</v>
      </c>
    </row>
    <row r="82" spans="6:13" ht="12.75">
      <c r="F82" s="61"/>
      <c r="H82" s="5">
        <v>0</v>
      </c>
      <c r="I82" s="23">
        <v>0</v>
      </c>
      <c r="M82" s="2">
        <v>460</v>
      </c>
    </row>
    <row r="83" spans="1:13" s="86" customFormat="1" ht="12.75">
      <c r="A83" s="12"/>
      <c r="B83" s="317">
        <v>310000</v>
      </c>
      <c r="C83" s="12" t="s">
        <v>421</v>
      </c>
      <c r="D83" s="12"/>
      <c r="E83" s="12"/>
      <c r="F83" s="19"/>
      <c r="G83" s="19"/>
      <c r="H83" s="90">
        <v>0</v>
      </c>
      <c r="I83" s="85">
        <v>673.9130434782609</v>
      </c>
      <c r="M83" s="2">
        <v>460</v>
      </c>
    </row>
    <row r="84" spans="8:13" ht="12.75">
      <c r="H84" s="5">
        <v>0</v>
      </c>
      <c r="I84" s="23">
        <v>0</v>
      </c>
      <c r="M84" s="2">
        <v>460</v>
      </c>
    </row>
    <row r="85" spans="8:13" ht="12.75">
      <c r="H85" s="5">
        <v>0</v>
      </c>
      <c r="I85" s="23">
        <v>0</v>
      </c>
      <c r="M85" s="2">
        <v>460</v>
      </c>
    </row>
    <row r="86" spans="8:13" ht="12.75">
      <c r="H86" s="5">
        <v>0</v>
      </c>
      <c r="I86" s="23">
        <v>0</v>
      </c>
      <c r="M86" s="2">
        <v>460</v>
      </c>
    </row>
    <row r="87" spans="8:13" ht="12.75">
      <c r="H87" s="5">
        <v>0</v>
      </c>
      <c r="I87" s="23">
        <v>0</v>
      </c>
      <c r="M87" s="2">
        <v>460</v>
      </c>
    </row>
    <row r="88" spans="1:13" ht="13.5" thickBot="1">
      <c r="A88" s="62"/>
      <c r="B88" s="63">
        <v>2127945</v>
      </c>
      <c r="C88" s="65"/>
      <c r="D88" s="116" t="s">
        <v>480</v>
      </c>
      <c r="E88" s="62"/>
      <c r="F88" s="117"/>
      <c r="G88" s="118"/>
      <c r="H88" s="68"/>
      <c r="I88" s="69">
        <v>4625.967391304348</v>
      </c>
      <c r="J88" s="70"/>
      <c r="K88" s="70"/>
      <c r="L88" s="70"/>
      <c r="M88" s="2">
        <v>460</v>
      </c>
    </row>
    <row r="89" spans="2:13" ht="12.75">
      <c r="B89" s="30"/>
      <c r="D89" s="13"/>
      <c r="G89" s="32"/>
      <c r="H89" s="5">
        <v>0</v>
      </c>
      <c r="I89" s="23">
        <v>0</v>
      </c>
      <c r="M89" s="2">
        <v>460</v>
      </c>
    </row>
    <row r="90" spans="2:13" ht="12.75">
      <c r="B90" s="33"/>
      <c r="C90" s="34"/>
      <c r="D90" s="13"/>
      <c r="E90" s="34"/>
      <c r="G90" s="32"/>
      <c r="H90" s="5">
        <v>0</v>
      </c>
      <c r="I90" s="23">
        <v>0</v>
      </c>
      <c r="M90" s="2">
        <v>460</v>
      </c>
    </row>
    <row r="91" spans="1:13" s="86" customFormat="1" ht="12.75">
      <c r="A91" s="12"/>
      <c r="B91" s="328">
        <v>241500</v>
      </c>
      <c r="C91" s="12" t="s">
        <v>0</v>
      </c>
      <c r="D91" s="12"/>
      <c r="E91" s="12"/>
      <c r="F91" s="19"/>
      <c r="G91" s="19"/>
      <c r="H91" s="90">
        <v>0</v>
      </c>
      <c r="I91" s="85">
        <v>525</v>
      </c>
      <c r="M91" s="2">
        <v>460</v>
      </c>
    </row>
    <row r="92" spans="2:13" ht="12.75">
      <c r="B92" s="327"/>
      <c r="H92" s="5">
        <v>0</v>
      </c>
      <c r="I92" s="23">
        <v>0</v>
      </c>
      <c r="M92" s="2">
        <v>460</v>
      </c>
    </row>
    <row r="93" spans="1:13" s="86" customFormat="1" ht="12.75">
      <c r="A93" s="12"/>
      <c r="B93" s="328">
        <v>500</v>
      </c>
      <c r="C93" s="94" t="s">
        <v>1</v>
      </c>
      <c r="D93" s="12"/>
      <c r="E93" s="94"/>
      <c r="F93" s="19"/>
      <c r="G93" s="114"/>
      <c r="H93" s="90">
        <v>0</v>
      </c>
      <c r="I93" s="85">
        <v>1.0869565217391304</v>
      </c>
      <c r="K93" s="121"/>
      <c r="M93" s="2">
        <v>460</v>
      </c>
    </row>
    <row r="94" spans="1:13" s="16" customFormat="1" ht="12.75">
      <c r="A94" s="13"/>
      <c r="B94" s="330"/>
      <c r="C94" s="13"/>
      <c r="D94" s="13"/>
      <c r="E94" s="13"/>
      <c r="F94" s="31"/>
      <c r="G94" s="32"/>
      <c r="H94" s="30">
        <v>0</v>
      </c>
      <c r="I94" s="92">
        <v>0</v>
      </c>
      <c r="K94" s="106"/>
      <c r="M94" s="2">
        <v>460</v>
      </c>
    </row>
    <row r="95" spans="1:13" s="86" customFormat="1" ht="12.75">
      <c r="A95" s="12"/>
      <c r="B95" s="328">
        <v>153800</v>
      </c>
      <c r="C95" s="94" t="s">
        <v>643</v>
      </c>
      <c r="D95" s="12"/>
      <c r="E95" s="12"/>
      <c r="F95" s="19"/>
      <c r="G95" s="19"/>
      <c r="H95" s="90">
        <v>0</v>
      </c>
      <c r="I95" s="85">
        <v>334.3478260869565</v>
      </c>
      <c r="K95" s="121"/>
      <c r="M95" s="2">
        <v>460</v>
      </c>
    </row>
    <row r="96" spans="1:13" s="16" customFormat="1" ht="12.75">
      <c r="A96" s="13"/>
      <c r="B96" s="330"/>
      <c r="C96" s="13"/>
      <c r="D96" s="13"/>
      <c r="E96" s="13"/>
      <c r="F96" s="123"/>
      <c r="G96" s="31"/>
      <c r="H96" s="30">
        <v>0</v>
      </c>
      <c r="I96" s="92">
        <v>0</v>
      </c>
      <c r="K96" s="106"/>
      <c r="M96" s="2">
        <v>460</v>
      </c>
    </row>
    <row r="97" spans="1:13" s="86" customFormat="1" ht="12.75">
      <c r="A97" s="12"/>
      <c r="B97" s="328">
        <v>149750</v>
      </c>
      <c r="C97" s="12"/>
      <c r="D97" s="12"/>
      <c r="E97" s="12" t="s">
        <v>462</v>
      </c>
      <c r="F97" s="19"/>
      <c r="G97" s="19"/>
      <c r="H97" s="90">
        <v>0</v>
      </c>
      <c r="I97" s="85">
        <v>325.54347826086956</v>
      </c>
      <c r="M97" s="2">
        <v>460</v>
      </c>
    </row>
    <row r="98" spans="2:13" ht="12.75">
      <c r="B98" s="327"/>
      <c r="H98" s="30">
        <v>0</v>
      </c>
      <c r="I98" s="92">
        <v>0</v>
      </c>
      <c r="M98" s="2">
        <v>460</v>
      </c>
    </row>
    <row r="99" spans="1:13" s="86" customFormat="1" ht="12.75">
      <c r="A99" s="12"/>
      <c r="B99" s="328">
        <v>106000</v>
      </c>
      <c r="C99" s="94" t="s">
        <v>98</v>
      </c>
      <c r="D99" s="12"/>
      <c r="E99" s="12"/>
      <c r="F99" s="19"/>
      <c r="G99" s="19"/>
      <c r="H99" s="90">
        <v>0</v>
      </c>
      <c r="I99" s="85">
        <v>230.43478260869566</v>
      </c>
      <c r="M99" s="2">
        <v>460</v>
      </c>
    </row>
    <row r="100" spans="2:13" ht="12.75">
      <c r="B100" s="327"/>
      <c r="H100" s="30">
        <v>0</v>
      </c>
      <c r="I100" s="92">
        <v>0</v>
      </c>
      <c r="M100" s="2">
        <v>460</v>
      </c>
    </row>
    <row r="101" spans="1:13" s="86" customFormat="1" ht="12.75">
      <c r="A101" s="12"/>
      <c r="B101" s="328">
        <v>72500</v>
      </c>
      <c r="C101" s="12" t="s">
        <v>661</v>
      </c>
      <c r="D101" s="12"/>
      <c r="E101" s="12"/>
      <c r="F101" s="19"/>
      <c r="G101" s="19"/>
      <c r="H101" s="90">
        <v>0</v>
      </c>
      <c r="I101" s="85">
        <v>157.6086956521739</v>
      </c>
      <c r="M101" s="2">
        <v>460</v>
      </c>
    </row>
    <row r="102" spans="2:13" ht="12.75">
      <c r="B102" s="327"/>
      <c r="H102" s="30">
        <v>0</v>
      </c>
      <c r="I102" s="92">
        <v>0</v>
      </c>
      <c r="M102" s="2">
        <v>460</v>
      </c>
    </row>
    <row r="103" spans="1:13" s="121" customFormat="1" ht="12.75">
      <c r="A103" s="94"/>
      <c r="B103" s="328">
        <v>30375</v>
      </c>
      <c r="C103" s="94" t="s">
        <v>663</v>
      </c>
      <c r="D103" s="94"/>
      <c r="E103" s="94"/>
      <c r="F103" s="114"/>
      <c r="G103" s="114"/>
      <c r="H103" s="79">
        <v>0</v>
      </c>
      <c r="I103" s="125">
        <v>66.03260869565217</v>
      </c>
      <c r="M103" s="2">
        <v>460</v>
      </c>
    </row>
    <row r="104" spans="2:13" ht="12.75">
      <c r="B104" s="120"/>
      <c r="H104" s="30">
        <v>0</v>
      </c>
      <c r="I104" s="92">
        <v>0</v>
      </c>
      <c r="M104" s="2">
        <v>460</v>
      </c>
    </row>
    <row r="105" spans="1:13" s="121" customFormat="1" ht="12.75">
      <c r="A105" s="94"/>
      <c r="B105" s="328">
        <v>1000</v>
      </c>
      <c r="C105" s="94" t="s">
        <v>683</v>
      </c>
      <c r="D105" s="94"/>
      <c r="E105" s="94"/>
      <c r="F105" s="114"/>
      <c r="G105" s="114"/>
      <c r="H105" s="79">
        <v>0</v>
      </c>
      <c r="I105" s="125">
        <v>2.1739130434782608</v>
      </c>
      <c r="M105" s="2">
        <v>460</v>
      </c>
    </row>
    <row r="106" spans="2:13" ht="12.75">
      <c r="B106" s="120"/>
      <c r="H106" s="30">
        <v>0</v>
      </c>
      <c r="I106" s="92">
        <v>0</v>
      </c>
      <c r="M106" s="2">
        <v>460</v>
      </c>
    </row>
    <row r="107" spans="2:13" ht="12.75">
      <c r="B107" s="120"/>
      <c r="H107" s="30">
        <v>0</v>
      </c>
      <c r="I107" s="92">
        <v>0</v>
      </c>
      <c r="M107" s="2">
        <v>460</v>
      </c>
    </row>
    <row r="108" spans="1:13" s="86" customFormat="1" ht="12.75">
      <c r="A108" s="12"/>
      <c r="B108" s="232">
        <v>440000</v>
      </c>
      <c r="C108" s="94" t="s">
        <v>686</v>
      </c>
      <c r="D108" s="12"/>
      <c r="E108" s="12"/>
      <c r="F108" s="19"/>
      <c r="G108" s="19"/>
      <c r="H108" s="90">
        <v>0</v>
      </c>
      <c r="I108" s="85">
        <v>956.5217391304348</v>
      </c>
      <c r="M108" s="2">
        <v>460</v>
      </c>
    </row>
    <row r="109" spans="2:13" ht="12.75">
      <c r="B109" s="221"/>
      <c r="H109" s="30">
        <v>0</v>
      </c>
      <c r="I109" s="92">
        <v>0</v>
      </c>
      <c r="M109" s="2">
        <v>460</v>
      </c>
    </row>
    <row r="110" spans="1:13" s="86" customFormat="1" ht="12.75">
      <c r="A110" s="12"/>
      <c r="B110" s="232">
        <v>80000</v>
      </c>
      <c r="C110" s="94" t="s">
        <v>701</v>
      </c>
      <c r="D110" s="12"/>
      <c r="E110" s="12"/>
      <c r="F110" s="19"/>
      <c r="G110" s="19"/>
      <c r="H110" s="90">
        <v>0</v>
      </c>
      <c r="I110" s="85">
        <v>173.91304347826087</v>
      </c>
      <c r="M110" s="2">
        <v>460</v>
      </c>
    </row>
    <row r="111" spans="2:13" ht="12.75">
      <c r="B111" s="221"/>
      <c r="H111" s="30">
        <v>0</v>
      </c>
      <c r="I111" s="92">
        <v>0</v>
      </c>
      <c r="M111" s="2">
        <v>460</v>
      </c>
    </row>
    <row r="112" spans="1:13" ht="12.75">
      <c r="A112" s="12"/>
      <c r="B112" s="232">
        <v>852520</v>
      </c>
      <c r="C112" s="12" t="s">
        <v>706</v>
      </c>
      <c r="D112" s="12"/>
      <c r="E112" s="12"/>
      <c r="F112" s="89"/>
      <c r="G112" s="19"/>
      <c r="H112" s="90">
        <v>0</v>
      </c>
      <c r="I112" s="85">
        <v>1853.304347826087</v>
      </c>
      <c r="J112" s="86"/>
      <c r="K112" s="86"/>
      <c r="L112" s="86"/>
      <c r="M112" s="2">
        <v>460</v>
      </c>
    </row>
    <row r="113" spans="2:13" ht="12.75">
      <c r="B113" s="120"/>
      <c r="H113" s="5">
        <v>0</v>
      </c>
      <c r="I113" s="23">
        <v>0</v>
      </c>
      <c r="M113" s="2">
        <v>460</v>
      </c>
    </row>
    <row r="114" spans="2:13" ht="12.75">
      <c r="B114" s="120"/>
      <c r="H114" s="5">
        <v>0</v>
      </c>
      <c r="I114" s="23">
        <v>0</v>
      </c>
      <c r="M114" s="2">
        <v>460</v>
      </c>
    </row>
    <row r="115" spans="2:13" ht="12.75">
      <c r="B115" s="120"/>
      <c r="H115" s="5">
        <v>0</v>
      </c>
      <c r="I115" s="23">
        <v>0</v>
      </c>
      <c r="M115" s="2">
        <v>460</v>
      </c>
    </row>
    <row r="116" spans="2:13" ht="12.75">
      <c r="B116" s="120"/>
      <c r="H116" s="5">
        <v>0</v>
      </c>
      <c r="I116" s="23">
        <v>0</v>
      </c>
      <c r="M116" s="2">
        <v>460</v>
      </c>
    </row>
    <row r="117" spans="1:13" ht="13.5" thickBot="1">
      <c r="A117" s="62"/>
      <c r="B117" s="128">
        <v>1316400</v>
      </c>
      <c r="C117" s="65"/>
      <c r="D117" s="116" t="s">
        <v>20</v>
      </c>
      <c r="E117" s="62"/>
      <c r="F117" s="117"/>
      <c r="G117" s="118"/>
      <c r="H117" s="68"/>
      <c r="I117" s="69">
        <v>2861.7391304347825</v>
      </c>
      <c r="J117" s="70"/>
      <c r="K117" s="70"/>
      <c r="L117" s="70"/>
      <c r="M117" s="2">
        <v>460</v>
      </c>
    </row>
    <row r="118" spans="2:13" ht="12.75">
      <c r="B118" s="35"/>
      <c r="C118" s="34"/>
      <c r="D118" s="13"/>
      <c r="E118" s="34"/>
      <c r="G118" s="32"/>
      <c r="H118" s="5">
        <v>0</v>
      </c>
      <c r="I118" s="23">
        <v>0</v>
      </c>
      <c r="M118" s="2">
        <v>460</v>
      </c>
    </row>
    <row r="119" spans="2:13" ht="12.75">
      <c r="B119" s="35"/>
      <c r="C119" s="13"/>
      <c r="D119" s="13"/>
      <c r="E119" s="36"/>
      <c r="G119" s="37"/>
      <c r="H119" s="5">
        <v>0</v>
      </c>
      <c r="I119" s="23">
        <v>0</v>
      </c>
      <c r="M119" s="2">
        <v>460</v>
      </c>
    </row>
    <row r="120" spans="1:13" s="86" customFormat="1" ht="12.75">
      <c r="A120" s="12"/>
      <c r="B120" s="328">
        <v>207500</v>
      </c>
      <c r="C120" s="12" t="s">
        <v>0</v>
      </c>
      <c r="D120" s="12"/>
      <c r="E120" s="12"/>
      <c r="F120" s="19"/>
      <c r="G120" s="19"/>
      <c r="H120" s="90">
        <v>0</v>
      </c>
      <c r="I120" s="85">
        <v>451.0869565217391</v>
      </c>
      <c r="M120" s="2">
        <v>460</v>
      </c>
    </row>
    <row r="121" spans="2:13" ht="12.75">
      <c r="B121" s="120"/>
      <c r="H121" s="5">
        <v>0</v>
      </c>
      <c r="I121" s="23">
        <v>0</v>
      </c>
      <c r="M121" s="2">
        <v>460</v>
      </c>
    </row>
    <row r="122" spans="1:13" s="86" customFormat="1" ht="12.75">
      <c r="A122" s="12"/>
      <c r="B122" s="306">
        <v>126550</v>
      </c>
      <c r="C122" s="12"/>
      <c r="D122" s="12"/>
      <c r="E122" s="12" t="s">
        <v>462</v>
      </c>
      <c r="F122" s="19"/>
      <c r="G122" s="19"/>
      <c r="H122" s="90">
        <v>0</v>
      </c>
      <c r="I122" s="85">
        <v>275.10869565217394</v>
      </c>
      <c r="M122" s="2">
        <v>460</v>
      </c>
    </row>
    <row r="123" spans="2:13" ht="12.75">
      <c r="B123" s="120"/>
      <c r="H123" s="5">
        <v>0</v>
      </c>
      <c r="I123" s="23">
        <v>0</v>
      </c>
      <c r="M123" s="2">
        <v>460</v>
      </c>
    </row>
    <row r="124" spans="2:13" ht="12.75">
      <c r="B124" s="120"/>
      <c r="H124" s="5">
        <v>0</v>
      </c>
      <c r="I124" s="23">
        <v>0</v>
      </c>
      <c r="M124" s="2">
        <v>460</v>
      </c>
    </row>
    <row r="125" spans="2:13" ht="12.75">
      <c r="B125" s="120"/>
      <c r="H125" s="5">
        <v>0</v>
      </c>
      <c r="I125" s="23">
        <v>0</v>
      </c>
      <c r="M125" s="2">
        <v>460</v>
      </c>
    </row>
    <row r="126" spans="2:13" ht="12.75">
      <c r="B126" s="120"/>
      <c r="H126" s="5">
        <v>0</v>
      </c>
      <c r="I126" s="23">
        <v>0</v>
      </c>
      <c r="M126" s="2">
        <v>460</v>
      </c>
    </row>
    <row r="127" spans="1:13" s="86" customFormat="1" ht="12.75">
      <c r="A127" s="12"/>
      <c r="B127" s="337">
        <v>240000</v>
      </c>
      <c r="C127" s="131" t="s">
        <v>787</v>
      </c>
      <c r="D127" s="12"/>
      <c r="E127" s="12"/>
      <c r="F127" s="19"/>
      <c r="G127" s="19"/>
      <c r="H127" s="90">
        <v>-240000</v>
      </c>
      <c r="I127" s="85">
        <v>521.7391304347826</v>
      </c>
      <c r="M127" s="2">
        <v>460</v>
      </c>
    </row>
    <row r="128" spans="1:13" s="16" customFormat="1" ht="12.75">
      <c r="A128" s="13"/>
      <c r="B128" s="347" t="s">
        <v>1111</v>
      </c>
      <c r="C128" s="13"/>
      <c r="D128" s="13"/>
      <c r="E128" s="13"/>
      <c r="F128" s="31"/>
      <c r="G128" s="103"/>
      <c r="H128" s="30"/>
      <c r="I128" s="92">
        <v>0</v>
      </c>
      <c r="M128" s="2">
        <v>460</v>
      </c>
    </row>
    <row r="129" spans="2:13" ht="12.75">
      <c r="B129" s="221"/>
      <c r="H129" s="5">
        <v>0</v>
      </c>
      <c r="I129" s="23">
        <v>0</v>
      </c>
      <c r="M129" s="2">
        <v>460</v>
      </c>
    </row>
    <row r="130" spans="2:13" ht="12.75">
      <c r="B130" s="221"/>
      <c r="H130" s="5">
        <v>0</v>
      </c>
      <c r="I130" s="23">
        <v>0</v>
      </c>
      <c r="M130" s="2">
        <v>460</v>
      </c>
    </row>
    <row r="131" spans="1:13" s="86" customFormat="1" ht="12.75">
      <c r="A131" s="12"/>
      <c r="B131" s="338">
        <v>100000</v>
      </c>
      <c r="C131" s="12"/>
      <c r="D131" s="12"/>
      <c r="E131" s="137" t="s">
        <v>789</v>
      </c>
      <c r="F131" s="19"/>
      <c r="G131" s="19"/>
      <c r="H131" s="90"/>
      <c r="I131" s="85">
        <v>217.3913043478261</v>
      </c>
      <c r="M131" s="2">
        <v>460</v>
      </c>
    </row>
    <row r="132" spans="2:13" ht="12.75">
      <c r="B132" s="339"/>
      <c r="H132" s="5">
        <v>0</v>
      </c>
      <c r="I132" s="23">
        <v>0</v>
      </c>
      <c r="M132" s="2">
        <v>460</v>
      </c>
    </row>
    <row r="133" spans="1:13" ht="12.75">
      <c r="A133" s="12"/>
      <c r="B133" s="232">
        <v>70000</v>
      </c>
      <c r="C133" s="12"/>
      <c r="D133" s="12"/>
      <c r="E133" s="137" t="s">
        <v>799</v>
      </c>
      <c r="F133" s="19"/>
      <c r="G133" s="19"/>
      <c r="H133" s="90"/>
      <c r="I133" s="85">
        <v>152.17391304347825</v>
      </c>
      <c r="J133" s="86"/>
      <c r="K133" s="86"/>
      <c r="L133" s="86"/>
      <c r="M133" s="2">
        <v>460</v>
      </c>
    </row>
    <row r="134" spans="2:13" ht="12.75">
      <c r="B134" s="221"/>
      <c r="H134" s="5">
        <v>0</v>
      </c>
      <c r="I134" s="23">
        <v>0</v>
      </c>
      <c r="M134" s="2">
        <v>460</v>
      </c>
    </row>
    <row r="135" spans="1:13" s="86" customFormat="1" ht="12.75">
      <c r="A135" s="12"/>
      <c r="B135" s="232">
        <v>10000</v>
      </c>
      <c r="C135" s="12"/>
      <c r="D135" s="12"/>
      <c r="E135" s="137" t="s">
        <v>800</v>
      </c>
      <c r="F135" s="19"/>
      <c r="G135" s="19"/>
      <c r="H135" s="90"/>
      <c r="I135" s="85"/>
      <c r="M135" s="2">
        <v>460</v>
      </c>
    </row>
    <row r="136" spans="2:13" ht="12.75">
      <c r="B136" s="221"/>
      <c r="H136" s="5">
        <v>0</v>
      </c>
      <c r="I136" s="23">
        <v>0</v>
      </c>
      <c r="M136" s="2">
        <v>460</v>
      </c>
    </row>
    <row r="137" spans="1:13" s="86" customFormat="1" ht="12.75">
      <c r="A137" s="12"/>
      <c r="B137" s="232">
        <v>10000</v>
      </c>
      <c r="C137" s="12"/>
      <c r="D137" s="12"/>
      <c r="E137" s="137" t="s">
        <v>801</v>
      </c>
      <c r="F137" s="19"/>
      <c r="G137" s="19"/>
      <c r="H137" s="90"/>
      <c r="I137" s="85">
        <v>21.73913043478261</v>
      </c>
      <c r="M137" s="2">
        <v>460</v>
      </c>
    </row>
    <row r="138" spans="2:13" ht="12.75">
      <c r="B138" s="221"/>
      <c r="H138" s="5">
        <v>0</v>
      </c>
      <c r="I138" s="23">
        <v>0</v>
      </c>
      <c r="M138" s="2">
        <v>460</v>
      </c>
    </row>
    <row r="139" spans="1:13" s="86" customFormat="1" ht="12.75">
      <c r="A139" s="12"/>
      <c r="B139" s="232">
        <v>15000</v>
      </c>
      <c r="C139" s="12"/>
      <c r="D139" s="12"/>
      <c r="E139" s="137" t="s">
        <v>802</v>
      </c>
      <c r="F139" s="19"/>
      <c r="G139" s="19"/>
      <c r="H139" s="90"/>
      <c r="I139" s="85"/>
      <c r="M139" s="2">
        <v>460</v>
      </c>
    </row>
    <row r="140" spans="2:13" ht="12.75">
      <c r="B140" s="221"/>
      <c r="H140" s="5">
        <v>0</v>
      </c>
      <c r="I140" s="23">
        <v>0</v>
      </c>
      <c r="M140" s="2">
        <v>460</v>
      </c>
    </row>
    <row r="141" spans="1:13" s="86" customFormat="1" ht="12.75">
      <c r="A141" s="12"/>
      <c r="B141" s="232">
        <v>35000</v>
      </c>
      <c r="C141" s="12"/>
      <c r="D141" s="12"/>
      <c r="E141" s="137" t="s">
        <v>804</v>
      </c>
      <c r="F141" s="19"/>
      <c r="G141" s="19"/>
      <c r="H141" s="90"/>
      <c r="I141" s="85">
        <v>76.08695652173913</v>
      </c>
      <c r="M141" s="2">
        <v>460</v>
      </c>
    </row>
    <row r="142" spans="2:13" ht="12.75">
      <c r="B142" s="120"/>
      <c r="H142" s="5">
        <v>0</v>
      </c>
      <c r="I142" s="23">
        <v>0</v>
      </c>
      <c r="M142" s="2">
        <v>460</v>
      </c>
    </row>
    <row r="143" spans="2:13" ht="12.75">
      <c r="B143" s="120"/>
      <c r="H143" s="5">
        <v>0</v>
      </c>
      <c r="I143" s="23">
        <v>0</v>
      </c>
      <c r="M143" s="2">
        <v>460</v>
      </c>
    </row>
    <row r="144" spans="2:13" ht="12.75">
      <c r="B144" s="120"/>
      <c r="H144" s="5">
        <v>0</v>
      </c>
      <c r="I144" s="23">
        <v>0</v>
      </c>
      <c r="M144" s="2">
        <v>460</v>
      </c>
    </row>
    <row r="145" spans="2:13" ht="12.75">
      <c r="B145" s="120"/>
      <c r="H145" s="5">
        <v>0</v>
      </c>
      <c r="I145" s="23">
        <v>0</v>
      </c>
      <c r="M145" s="2">
        <v>460</v>
      </c>
    </row>
    <row r="146" spans="1:13" s="86" customFormat="1" ht="12.75">
      <c r="A146" s="12"/>
      <c r="B146" s="340">
        <v>5000</v>
      </c>
      <c r="C146" s="131" t="s">
        <v>805</v>
      </c>
      <c r="D146" s="12"/>
      <c r="E146" s="12"/>
      <c r="F146" s="19"/>
      <c r="G146" s="19"/>
      <c r="H146" s="90">
        <v>-5000</v>
      </c>
      <c r="I146" s="85">
        <v>10.869565217391305</v>
      </c>
      <c r="M146" s="2">
        <v>460</v>
      </c>
    </row>
    <row r="147" spans="2:13" ht="12.75">
      <c r="B147" s="301"/>
      <c r="I147" s="23">
        <v>0</v>
      </c>
      <c r="M147" s="2">
        <v>460</v>
      </c>
    </row>
    <row r="148" spans="2:13" ht="12.75">
      <c r="B148" s="301"/>
      <c r="H148" s="5">
        <v>0</v>
      </c>
      <c r="I148" s="23">
        <v>0</v>
      </c>
      <c r="M148" s="2">
        <v>460</v>
      </c>
    </row>
    <row r="149" spans="1:13" s="86" customFormat="1" ht="12.75">
      <c r="A149" s="12"/>
      <c r="B149" s="306">
        <v>5000</v>
      </c>
      <c r="C149" s="12"/>
      <c r="D149" s="12"/>
      <c r="E149" s="12" t="s">
        <v>807</v>
      </c>
      <c r="F149" s="19"/>
      <c r="G149" s="19"/>
      <c r="H149" s="90"/>
      <c r="I149" s="85">
        <v>10.869565217391305</v>
      </c>
      <c r="M149" s="2">
        <v>460</v>
      </c>
    </row>
    <row r="150" spans="2:13" ht="12.75">
      <c r="B150" s="301"/>
      <c r="H150" s="5">
        <v>0</v>
      </c>
      <c r="I150" s="23">
        <v>0</v>
      </c>
      <c r="M150" s="2">
        <v>460</v>
      </c>
    </row>
    <row r="151" spans="1:13" s="86" customFormat="1" ht="12.75">
      <c r="A151" s="12"/>
      <c r="B151" s="341">
        <v>82025</v>
      </c>
      <c r="C151" s="12"/>
      <c r="D151" s="12"/>
      <c r="E151" s="12" t="s">
        <v>663</v>
      </c>
      <c r="F151" s="19"/>
      <c r="G151" s="19"/>
      <c r="H151" s="90">
        <v>0</v>
      </c>
      <c r="I151" s="85">
        <v>178.31521739130434</v>
      </c>
      <c r="M151" s="2">
        <v>460</v>
      </c>
    </row>
    <row r="152" spans="2:13" ht="12.75">
      <c r="B152" s="301"/>
      <c r="H152" s="5">
        <v>0</v>
      </c>
      <c r="I152" s="23">
        <v>0</v>
      </c>
      <c r="M152" s="2">
        <v>460</v>
      </c>
    </row>
    <row r="153" spans="1:13" ht="12.75">
      <c r="A153" s="12"/>
      <c r="B153" s="306">
        <v>655325</v>
      </c>
      <c r="C153" s="12" t="s">
        <v>846</v>
      </c>
      <c r="D153" s="12"/>
      <c r="E153" s="12"/>
      <c r="F153" s="104"/>
      <c r="G153" s="19"/>
      <c r="H153" s="138">
        <v>0</v>
      </c>
      <c r="I153" s="85">
        <v>1424.6195652173913</v>
      </c>
      <c r="J153" s="86"/>
      <c r="K153" s="86"/>
      <c r="L153" s="86"/>
      <c r="M153" s="2">
        <v>460</v>
      </c>
    </row>
    <row r="154" spans="2:13" ht="12.75">
      <c r="B154" s="120"/>
      <c r="H154" s="5">
        <v>0</v>
      </c>
      <c r="I154" s="23">
        <v>0</v>
      </c>
      <c r="M154" s="2">
        <v>460</v>
      </c>
    </row>
    <row r="155" spans="2:13" ht="12.75">
      <c r="B155" s="120"/>
      <c r="H155" s="5">
        <v>0</v>
      </c>
      <c r="I155" s="23">
        <v>0</v>
      </c>
      <c r="M155" s="2">
        <v>460</v>
      </c>
    </row>
    <row r="156" spans="2:13" ht="12.75">
      <c r="B156" s="120"/>
      <c r="H156" s="5">
        <v>0</v>
      </c>
      <c r="I156" s="23">
        <v>0</v>
      </c>
      <c r="M156" s="2">
        <v>460</v>
      </c>
    </row>
    <row r="157" spans="2:13" ht="12.75">
      <c r="B157" s="120"/>
      <c r="H157" s="5">
        <v>0</v>
      </c>
      <c r="I157" s="23">
        <v>0</v>
      </c>
      <c r="M157" s="2">
        <v>460</v>
      </c>
    </row>
    <row r="158" spans="1:13" ht="13.5" thickBot="1">
      <c r="A158" s="65"/>
      <c r="B158" s="139">
        <v>177500</v>
      </c>
      <c r="C158" s="65"/>
      <c r="D158" s="76" t="s">
        <v>22</v>
      </c>
      <c r="E158" s="62"/>
      <c r="F158" s="117"/>
      <c r="G158" s="118"/>
      <c r="H158" s="140">
        <v>-177500</v>
      </c>
      <c r="I158" s="141">
        <v>385.8695652173913</v>
      </c>
      <c r="J158" s="70"/>
      <c r="K158" s="70"/>
      <c r="L158" s="70"/>
      <c r="M158" s="2">
        <v>460</v>
      </c>
    </row>
    <row r="159" spans="2:13" ht="12.75">
      <c r="B159" s="35"/>
      <c r="C159" s="34"/>
      <c r="D159" s="13"/>
      <c r="E159" s="34"/>
      <c r="G159" s="32"/>
      <c r="H159" s="5">
        <v>0</v>
      </c>
      <c r="I159" s="23">
        <v>0</v>
      </c>
      <c r="M159" s="2">
        <v>460</v>
      </c>
    </row>
    <row r="160" spans="2:13" ht="12.75">
      <c r="B160" s="35"/>
      <c r="C160" s="13"/>
      <c r="D160" s="13"/>
      <c r="E160" s="36"/>
      <c r="G160" s="37"/>
      <c r="H160" s="5">
        <v>0</v>
      </c>
      <c r="I160" s="23">
        <v>0</v>
      </c>
      <c r="M160" s="2">
        <v>460</v>
      </c>
    </row>
    <row r="161" spans="1:13" s="86" customFormat="1" ht="12.75">
      <c r="A161" s="12"/>
      <c r="B161" s="306">
        <v>62500</v>
      </c>
      <c r="C161" s="12" t="s">
        <v>847</v>
      </c>
      <c r="D161" s="12"/>
      <c r="E161" s="12" t="s">
        <v>849</v>
      </c>
      <c r="F161" s="19"/>
      <c r="G161" s="19"/>
      <c r="H161" s="90">
        <v>0</v>
      </c>
      <c r="I161" s="85">
        <v>135.8695652173913</v>
      </c>
      <c r="M161" s="2">
        <v>460</v>
      </c>
    </row>
    <row r="162" spans="2:13" ht="12.75">
      <c r="B162" s="301"/>
      <c r="D162" s="13"/>
      <c r="H162" s="5">
        <v>0</v>
      </c>
      <c r="I162" s="23">
        <v>0</v>
      </c>
      <c r="M162" s="2">
        <v>460</v>
      </c>
    </row>
    <row r="163" spans="1:13" s="86" customFormat="1" ht="12.75">
      <c r="A163" s="12"/>
      <c r="B163" s="306">
        <v>5000</v>
      </c>
      <c r="C163" s="12" t="s">
        <v>847</v>
      </c>
      <c r="D163" s="12"/>
      <c r="E163" s="12" t="s">
        <v>871</v>
      </c>
      <c r="F163" s="19"/>
      <c r="G163" s="19"/>
      <c r="H163" s="90">
        <v>0</v>
      </c>
      <c r="I163" s="85">
        <v>10.869565217391305</v>
      </c>
      <c r="M163" s="2">
        <v>460</v>
      </c>
    </row>
    <row r="164" spans="2:13" ht="12.75">
      <c r="B164" s="301"/>
      <c r="D164" s="13"/>
      <c r="H164" s="5">
        <v>0</v>
      </c>
      <c r="I164" s="23">
        <v>0</v>
      </c>
      <c r="M164" s="2">
        <v>460</v>
      </c>
    </row>
    <row r="165" spans="1:13" s="86" customFormat="1" ht="12.75">
      <c r="A165" s="12"/>
      <c r="B165" s="306">
        <v>5000</v>
      </c>
      <c r="C165" s="12" t="s">
        <v>847</v>
      </c>
      <c r="D165" s="12"/>
      <c r="E165" s="12" t="s">
        <v>873</v>
      </c>
      <c r="F165" s="19"/>
      <c r="G165" s="19"/>
      <c r="H165" s="90">
        <v>0</v>
      </c>
      <c r="I165" s="85">
        <v>10.869565217391305</v>
      </c>
      <c r="M165" s="2">
        <v>460</v>
      </c>
    </row>
    <row r="166" spans="2:13" ht="12.75">
      <c r="B166" s="301"/>
      <c r="D166" s="13"/>
      <c r="H166" s="5">
        <v>0</v>
      </c>
      <c r="I166" s="23">
        <v>0</v>
      </c>
      <c r="M166" s="2">
        <v>460</v>
      </c>
    </row>
    <row r="167" spans="1:13" s="86" customFormat="1" ht="12.75">
      <c r="A167" s="12"/>
      <c r="B167" s="306">
        <v>10000</v>
      </c>
      <c r="C167" s="12" t="s">
        <v>847</v>
      </c>
      <c r="D167" s="12"/>
      <c r="E167" s="12" t="s">
        <v>1103</v>
      </c>
      <c r="F167" s="19"/>
      <c r="G167" s="19"/>
      <c r="H167" s="90">
        <v>0</v>
      </c>
      <c r="I167" s="85">
        <v>21.73913043478261</v>
      </c>
      <c r="M167" s="2">
        <v>460</v>
      </c>
    </row>
    <row r="168" spans="2:13" ht="12.75">
      <c r="B168" s="120"/>
      <c r="D168" s="13"/>
      <c r="H168" s="5">
        <v>0</v>
      </c>
      <c r="I168" s="23">
        <v>0</v>
      </c>
      <c r="M168" s="2">
        <v>460</v>
      </c>
    </row>
    <row r="169" spans="1:13" s="130" customFormat="1" ht="12.75">
      <c r="A169" s="95"/>
      <c r="B169" s="328">
        <v>75000</v>
      </c>
      <c r="C169" s="95" t="s">
        <v>1</v>
      </c>
      <c r="D169" s="95"/>
      <c r="E169" s="95"/>
      <c r="F169" s="96"/>
      <c r="G169" s="97"/>
      <c r="H169" s="143">
        <v>0</v>
      </c>
      <c r="I169" s="144">
        <v>163.04347826086956</v>
      </c>
      <c r="J169" s="145"/>
      <c r="K169" s="145"/>
      <c r="L169" s="145"/>
      <c r="M169" s="2">
        <v>460</v>
      </c>
    </row>
    <row r="170" spans="2:13" ht="12.75">
      <c r="B170" s="120"/>
      <c r="D170" s="13"/>
      <c r="H170" s="5">
        <v>0</v>
      </c>
      <c r="I170" s="23">
        <v>0</v>
      </c>
      <c r="M170" s="2">
        <v>460</v>
      </c>
    </row>
    <row r="171" spans="1:13" s="86" customFormat="1" ht="12.75">
      <c r="A171" s="12"/>
      <c r="B171" s="306">
        <v>20000</v>
      </c>
      <c r="C171" s="12"/>
      <c r="D171" s="12"/>
      <c r="E171" s="12" t="s">
        <v>887</v>
      </c>
      <c r="F171" s="19"/>
      <c r="G171" s="19"/>
      <c r="H171" s="90">
        <v>0</v>
      </c>
      <c r="I171" s="85">
        <v>43.47826086956522</v>
      </c>
      <c r="M171" s="2">
        <v>460</v>
      </c>
    </row>
    <row r="172" spans="2:13" ht="12.75">
      <c r="B172" s="120"/>
      <c r="D172" s="13"/>
      <c r="H172" s="5">
        <v>0</v>
      </c>
      <c r="I172" s="23">
        <v>0</v>
      </c>
      <c r="M172" s="2">
        <v>460</v>
      </c>
    </row>
    <row r="173" spans="2:13" ht="12.75">
      <c r="B173" s="120"/>
      <c r="D173" s="13"/>
      <c r="I173" s="23"/>
      <c r="M173" s="2">
        <v>460</v>
      </c>
    </row>
    <row r="174" spans="1:13" s="44" customFormat="1" ht="12.75">
      <c r="A174" s="43"/>
      <c r="B174" s="45"/>
      <c r="C174" s="46"/>
      <c r="D174" s="36"/>
      <c r="E174" s="43"/>
      <c r="F174" s="37"/>
      <c r="G174" s="37"/>
      <c r="H174" s="5">
        <v>0</v>
      </c>
      <c r="I174" s="23">
        <v>0</v>
      </c>
      <c r="M174" s="2">
        <v>460</v>
      </c>
    </row>
    <row r="175" spans="1:13" ht="13.5" thickBot="1">
      <c r="A175" s="65"/>
      <c r="B175" s="334">
        <v>939900</v>
      </c>
      <c r="C175" s="65"/>
      <c r="D175" s="76" t="s">
        <v>24</v>
      </c>
      <c r="E175" s="65"/>
      <c r="F175" s="117"/>
      <c r="G175" s="118"/>
      <c r="H175" s="140">
        <v>-939900</v>
      </c>
      <c r="I175" s="141">
        <v>2043.2608695652175</v>
      </c>
      <c r="J175" s="70"/>
      <c r="K175" s="70"/>
      <c r="L175" s="70"/>
      <c r="M175" s="2">
        <v>460</v>
      </c>
    </row>
    <row r="176" spans="2:13" ht="12.75">
      <c r="B176" s="327"/>
      <c r="D176" s="13"/>
      <c r="H176" s="5">
        <v>0</v>
      </c>
      <c r="I176" s="23">
        <v>0</v>
      </c>
      <c r="M176" s="2">
        <v>460</v>
      </c>
    </row>
    <row r="177" spans="2:13" ht="12.75">
      <c r="B177" s="327"/>
      <c r="D177" s="13"/>
      <c r="H177" s="5">
        <v>0</v>
      </c>
      <c r="I177" s="23">
        <v>0</v>
      </c>
      <c r="M177" s="2">
        <v>460</v>
      </c>
    </row>
    <row r="178" spans="1:13" s="86" customFormat="1" ht="12.75">
      <c r="A178" s="12"/>
      <c r="B178" s="328">
        <v>118000</v>
      </c>
      <c r="C178" s="12" t="s">
        <v>0</v>
      </c>
      <c r="D178" s="12"/>
      <c r="E178" s="12"/>
      <c r="F178" s="19"/>
      <c r="G178" s="19"/>
      <c r="H178" s="90">
        <v>0</v>
      </c>
      <c r="I178" s="85">
        <v>256.5217391304348</v>
      </c>
      <c r="M178" s="2">
        <v>460</v>
      </c>
    </row>
    <row r="179" spans="2:13" ht="12.75">
      <c r="B179" s="327"/>
      <c r="H179" s="5">
        <v>0</v>
      </c>
      <c r="I179" s="23">
        <v>0</v>
      </c>
      <c r="M179" s="2">
        <v>460</v>
      </c>
    </row>
    <row r="180" spans="1:13" s="86" customFormat="1" ht="12.75">
      <c r="A180" s="12"/>
      <c r="B180" s="328">
        <v>21900</v>
      </c>
      <c r="C180" s="12" t="s">
        <v>462</v>
      </c>
      <c r="D180" s="12"/>
      <c r="E180" s="12"/>
      <c r="F180" s="19"/>
      <c r="G180" s="19"/>
      <c r="H180" s="90">
        <v>0</v>
      </c>
      <c r="I180" s="85">
        <v>47.608695652173914</v>
      </c>
      <c r="M180" s="2">
        <v>460</v>
      </c>
    </row>
    <row r="181" spans="2:13" ht="12.75">
      <c r="B181" s="327"/>
      <c r="H181" s="5">
        <v>0</v>
      </c>
      <c r="I181" s="23">
        <v>0</v>
      </c>
      <c r="M181" s="2">
        <v>460</v>
      </c>
    </row>
    <row r="182" spans="1:13" ht="12.75">
      <c r="A182" s="12"/>
      <c r="B182" s="328">
        <v>800000</v>
      </c>
      <c r="C182" s="12" t="s">
        <v>846</v>
      </c>
      <c r="D182" s="12"/>
      <c r="E182" s="12"/>
      <c r="F182" s="104"/>
      <c r="G182" s="19"/>
      <c r="H182" s="90">
        <v>0</v>
      </c>
      <c r="I182" s="85">
        <v>1739.1304347826087</v>
      </c>
      <c r="J182" s="86"/>
      <c r="K182" s="86"/>
      <c r="L182" s="86"/>
      <c r="M182" s="2">
        <v>460</v>
      </c>
    </row>
    <row r="183" spans="2:13" ht="12.75">
      <c r="B183" s="120"/>
      <c r="H183" s="5">
        <v>0</v>
      </c>
      <c r="I183" s="23">
        <v>0</v>
      </c>
      <c r="M183" s="2">
        <v>460</v>
      </c>
    </row>
    <row r="184" spans="2:13" ht="12.75">
      <c r="B184" s="120"/>
      <c r="H184" s="5">
        <v>0</v>
      </c>
      <c r="I184" s="23">
        <v>0</v>
      </c>
      <c r="M184" s="2">
        <v>460</v>
      </c>
    </row>
    <row r="185" spans="2:13" ht="12.75">
      <c r="B185" s="120"/>
      <c r="H185" s="5">
        <v>0</v>
      </c>
      <c r="I185" s="23">
        <v>0</v>
      </c>
      <c r="M185" s="2">
        <v>460</v>
      </c>
    </row>
    <row r="186" spans="2:13" ht="12.75">
      <c r="B186" s="120"/>
      <c r="H186" s="5">
        <v>0</v>
      </c>
      <c r="I186" s="23">
        <v>0</v>
      </c>
      <c r="M186" s="2">
        <v>460</v>
      </c>
    </row>
    <row r="187" spans="1:13" ht="13.5" thickBot="1">
      <c r="A187" s="65"/>
      <c r="B187" s="139">
        <v>1134976</v>
      </c>
      <c r="C187" s="62"/>
      <c r="D187" s="64" t="s">
        <v>663</v>
      </c>
      <c r="E187" s="62"/>
      <c r="F187" s="117"/>
      <c r="G187" s="118"/>
      <c r="H187" s="140">
        <v>-1134976</v>
      </c>
      <c r="I187" s="69">
        <v>2467.3391304347824</v>
      </c>
      <c r="J187" s="70"/>
      <c r="K187" s="70"/>
      <c r="L187" s="70"/>
      <c r="M187" s="2">
        <v>460</v>
      </c>
    </row>
    <row r="188" spans="2:13" ht="12.75">
      <c r="B188" s="35"/>
      <c r="C188" s="34"/>
      <c r="D188" s="13"/>
      <c r="E188" s="34"/>
      <c r="G188" s="32"/>
      <c r="H188" s="5">
        <v>0</v>
      </c>
      <c r="I188" s="23">
        <v>0</v>
      </c>
      <c r="M188" s="2">
        <v>460</v>
      </c>
    </row>
    <row r="189" spans="2:13" ht="12.75">
      <c r="B189" s="35"/>
      <c r="C189" s="13"/>
      <c r="D189" s="13"/>
      <c r="E189" s="36"/>
      <c r="G189" s="37"/>
      <c r="H189" s="5">
        <v>0</v>
      </c>
      <c r="I189" s="23">
        <v>0</v>
      </c>
      <c r="M189" s="2">
        <v>460</v>
      </c>
    </row>
    <row r="190" spans="1:13" s="98" customFormat="1" ht="12.75">
      <c r="A190" s="93"/>
      <c r="B190" s="328">
        <v>148000</v>
      </c>
      <c r="C190" s="12" t="s">
        <v>0</v>
      </c>
      <c r="D190" s="95"/>
      <c r="E190" s="93"/>
      <c r="F190" s="97"/>
      <c r="G190" s="97"/>
      <c r="H190" s="90">
        <v>0</v>
      </c>
      <c r="I190" s="85">
        <v>321.7391304347826</v>
      </c>
      <c r="M190" s="2">
        <v>460</v>
      </c>
    </row>
    <row r="191" spans="2:13" ht="12.75">
      <c r="B191" s="120"/>
      <c r="D191" s="13"/>
      <c r="H191" s="5">
        <v>0</v>
      </c>
      <c r="I191" s="23">
        <v>0</v>
      </c>
      <c r="M191" s="2">
        <v>460</v>
      </c>
    </row>
    <row r="192" spans="1:13" s="86" customFormat="1" ht="12.75">
      <c r="A192" s="12"/>
      <c r="B192" s="328">
        <v>70950</v>
      </c>
      <c r="C192" s="12"/>
      <c r="D192" s="12"/>
      <c r="E192" s="12" t="s">
        <v>462</v>
      </c>
      <c r="F192" s="19"/>
      <c r="G192" s="19"/>
      <c r="H192" s="90">
        <v>0</v>
      </c>
      <c r="I192" s="85">
        <v>154.2391304347826</v>
      </c>
      <c r="M192" s="2">
        <v>460</v>
      </c>
    </row>
    <row r="193" spans="2:13" ht="12.75">
      <c r="B193" s="120"/>
      <c r="H193" s="5">
        <v>0</v>
      </c>
      <c r="I193" s="23">
        <v>0</v>
      </c>
      <c r="M193" s="2">
        <v>460</v>
      </c>
    </row>
    <row r="194" spans="1:13" s="86" customFormat="1" ht="12.75">
      <c r="A194" s="12"/>
      <c r="B194" s="232">
        <v>251625</v>
      </c>
      <c r="C194" s="95"/>
      <c r="D194" s="12"/>
      <c r="E194" s="12" t="s">
        <v>663</v>
      </c>
      <c r="F194" s="19"/>
      <c r="G194" s="19"/>
      <c r="H194" s="90">
        <v>0</v>
      </c>
      <c r="I194" s="85">
        <v>547.0108695652174</v>
      </c>
      <c r="M194" s="2">
        <v>460</v>
      </c>
    </row>
    <row r="195" spans="2:13" ht="12.75">
      <c r="B195" s="120"/>
      <c r="H195" s="5">
        <v>0</v>
      </c>
      <c r="I195" s="23">
        <v>0</v>
      </c>
      <c r="M195" s="2">
        <v>460</v>
      </c>
    </row>
    <row r="196" spans="1:13" s="86" customFormat="1" ht="12.75">
      <c r="A196" s="12"/>
      <c r="B196" s="328">
        <v>22900</v>
      </c>
      <c r="C196" s="12" t="s">
        <v>1020</v>
      </c>
      <c r="D196" s="12"/>
      <c r="E196" s="12"/>
      <c r="F196" s="19"/>
      <c r="G196" s="19"/>
      <c r="H196" s="90">
        <v>0</v>
      </c>
      <c r="I196" s="85">
        <v>49.78260869565217</v>
      </c>
      <c r="M196" s="2">
        <v>460</v>
      </c>
    </row>
    <row r="197" spans="2:13" ht="12.75">
      <c r="B197" s="120"/>
      <c r="H197" s="5">
        <v>0</v>
      </c>
      <c r="I197" s="23">
        <v>0</v>
      </c>
      <c r="M197" s="2">
        <v>460</v>
      </c>
    </row>
    <row r="198" spans="1:14" ht="12.75">
      <c r="A198" s="12"/>
      <c r="B198" s="232">
        <v>11549</v>
      </c>
      <c r="C198" s="12" t="s">
        <v>1042</v>
      </c>
      <c r="D198" s="12"/>
      <c r="E198" s="12"/>
      <c r="F198" s="104"/>
      <c r="G198" s="19"/>
      <c r="H198" s="90">
        <v>0</v>
      </c>
      <c r="I198" s="85">
        <v>25.106521739130436</v>
      </c>
      <c r="J198" s="86"/>
      <c r="K198" s="86"/>
      <c r="L198" s="86"/>
      <c r="M198" s="2">
        <v>460</v>
      </c>
      <c r="N198" s="40"/>
    </row>
    <row r="199" spans="2:14" ht="12.75">
      <c r="B199" s="221"/>
      <c r="F199" s="61"/>
      <c r="H199" s="5">
        <v>0</v>
      </c>
      <c r="I199" s="92">
        <v>0</v>
      </c>
      <c r="M199" s="2">
        <v>460</v>
      </c>
      <c r="N199" s="40"/>
    </row>
    <row r="200" spans="1:13" ht="12.75">
      <c r="A200" s="12"/>
      <c r="B200" s="232">
        <v>234052</v>
      </c>
      <c r="C200" s="12"/>
      <c r="D200" s="12"/>
      <c r="E200" s="12" t="s">
        <v>1046</v>
      </c>
      <c r="F200" s="89"/>
      <c r="G200" s="19"/>
      <c r="H200" s="90">
        <v>0</v>
      </c>
      <c r="I200" s="85">
        <v>508.8086956521739</v>
      </c>
      <c r="J200" s="86"/>
      <c r="K200" s="86"/>
      <c r="L200" s="86"/>
      <c r="M200" s="2">
        <v>460</v>
      </c>
    </row>
    <row r="201" spans="2:13" ht="12.75">
      <c r="B201" s="120"/>
      <c r="F201" s="61"/>
      <c r="H201" s="5">
        <v>0</v>
      </c>
      <c r="I201" s="23">
        <v>0</v>
      </c>
      <c r="M201" s="2">
        <v>460</v>
      </c>
    </row>
    <row r="202" spans="1:13" ht="12.75">
      <c r="A202" s="12"/>
      <c r="B202" s="328">
        <v>395900</v>
      </c>
      <c r="C202" s="12" t="s">
        <v>846</v>
      </c>
      <c r="D202" s="12"/>
      <c r="E202" s="12"/>
      <c r="F202" s="104"/>
      <c r="G202" s="19"/>
      <c r="H202" s="138">
        <v>0</v>
      </c>
      <c r="I202" s="85">
        <v>860.6521739130435</v>
      </c>
      <c r="J202" s="86"/>
      <c r="K202" s="86"/>
      <c r="L202" s="86"/>
      <c r="M202" s="2">
        <v>460</v>
      </c>
    </row>
    <row r="203" spans="8:13" ht="12.75">
      <c r="H203" s="5">
        <v>0</v>
      </c>
      <c r="I203" s="23">
        <v>0</v>
      </c>
      <c r="M203" s="2">
        <v>460</v>
      </c>
    </row>
    <row r="204" spans="8:13" ht="12.75">
      <c r="H204" s="5">
        <v>0</v>
      </c>
      <c r="I204" s="23">
        <v>0</v>
      </c>
      <c r="M204" s="2">
        <v>460</v>
      </c>
    </row>
    <row r="205" spans="2:13" ht="12.75">
      <c r="B205" s="7"/>
      <c r="H205" s="5">
        <v>0</v>
      </c>
      <c r="I205" s="23">
        <v>0</v>
      </c>
      <c r="M205" s="2">
        <v>460</v>
      </c>
    </row>
    <row r="206" spans="2:13" ht="12.75">
      <c r="B206" s="6"/>
      <c r="H206" s="5">
        <v>0</v>
      </c>
      <c r="I206" s="23">
        <v>0</v>
      </c>
      <c r="M206" s="2">
        <v>460</v>
      </c>
    </row>
    <row r="207" spans="1:13" s="151" customFormat="1" ht="13.5" thickBot="1">
      <c r="A207" s="65"/>
      <c r="B207" s="63">
        <v>7785036</v>
      </c>
      <c r="C207" s="76" t="s">
        <v>1052</v>
      </c>
      <c r="D207" s="65"/>
      <c r="E207" s="62"/>
      <c r="F207" s="117"/>
      <c r="G207" s="118"/>
      <c r="H207" s="140"/>
      <c r="I207" s="141"/>
      <c r="J207" s="149"/>
      <c r="K207" s="150">
        <v>460</v>
      </c>
      <c r="L207" s="70"/>
      <c r="M207" s="2">
        <v>460</v>
      </c>
    </row>
    <row r="208" spans="1:13" s="151" customFormat="1" ht="12.75">
      <c r="A208" s="1"/>
      <c r="B208" s="33"/>
      <c r="C208" s="13"/>
      <c r="D208" s="13"/>
      <c r="E208" s="36"/>
      <c r="F208" s="88"/>
      <c r="G208" s="37"/>
      <c r="H208" s="5"/>
      <c r="I208" s="23"/>
      <c r="J208" s="23"/>
      <c r="K208" s="41">
        <v>460</v>
      </c>
      <c r="L208"/>
      <c r="M208" s="2">
        <v>460</v>
      </c>
    </row>
    <row r="209" spans="1:13" s="151" customFormat="1" ht="12.75">
      <c r="A209" s="13"/>
      <c r="B209" s="152" t="s">
        <v>1053</v>
      </c>
      <c r="C209" s="153" t="s">
        <v>1054</v>
      </c>
      <c r="D209" s="153"/>
      <c r="E209" s="153"/>
      <c r="F209" s="154"/>
      <c r="G209" s="155"/>
      <c r="H209" s="156"/>
      <c r="I209" s="157" t="s">
        <v>15</v>
      </c>
      <c r="J209" s="75"/>
      <c r="K209" s="41">
        <v>460</v>
      </c>
      <c r="L209"/>
      <c r="M209" s="2">
        <v>460</v>
      </c>
    </row>
    <row r="210" spans="1:13" s="86" customFormat="1" ht="12.75">
      <c r="A210" s="158"/>
      <c r="B210" s="159">
        <v>2741675</v>
      </c>
      <c r="C210" s="160" t="s">
        <v>1055</v>
      </c>
      <c r="D210" s="160" t="s">
        <v>1056</v>
      </c>
      <c r="E210" s="160" t="s">
        <v>1083</v>
      </c>
      <c r="F210" s="154"/>
      <c r="G210" s="161"/>
      <c r="H210" s="156">
        <v>-2741675</v>
      </c>
      <c r="I210" s="157">
        <v>5960.163043478261</v>
      </c>
      <c r="J210" s="75"/>
      <c r="K210" s="41">
        <v>460</v>
      </c>
      <c r="L210"/>
      <c r="M210" s="2">
        <v>460</v>
      </c>
    </row>
    <row r="211" spans="1:13" s="170" customFormat="1" ht="12.75">
      <c r="A211" s="162"/>
      <c r="B211" s="163">
        <v>2189746</v>
      </c>
      <c r="C211" s="164" t="s">
        <v>1057</v>
      </c>
      <c r="D211" s="164" t="s">
        <v>1056</v>
      </c>
      <c r="E211" s="164" t="s">
        <v>1083</v>
      </c>
      <c r="F211" s="165"/>
      <c r="G211" s="166"/>
      <c r="H211" s="156">
        <v>-4931421</v>
      </c>
      <c r="I211" s="167">
        <v>4760.317391304347</v>
      </c>
      <c r="J211" s="168"/>
      <c r="K211" s="41">
        <v>460</v>
      </c>
      <c r="L211"/>
      <c r="M211" s="2">
        <v>460</v>
      </c>
    </row>
    <row r="212" spans="1:13" s="178" customFormat="1" ht="12.75">
      <c r="A212" s="171"/>
      <c r="B212" s="172">
        <v>1962215</v>
      </c>
      <c r="C212" s="173" t="s">
        <v>1058</v>
      </c>
      <c r="D212" s="173" t="s">
        <v>1056</v>
      </c>
      <c r="E212" s="173" t="s">
        <v>1083</v>
      </c>
      <c r="F212" s="174"/>
      <c r="G212" s="175"/>
      <c r="H212" s="176">
        <v>-4703890</v>
      </c>
      <c r="I212" s="167">
        <v>4265.684782608696</v>
      </c>
      <c r="J212" s="177"/>
      <c r="K212" s="41">
        <v>460</v>
      </c>
      <c r="L212"/>
      <c r="M212" s="2">
        <v>460</v>
      </c>
    </row>
    <row r="213" spans="1:13" s="185" customFormat="1" ht="12.75">
      <c r="A213" s="179"/>
      <c r="B213" s="180"/>
      <c r="C213" s="181" t="s">
        <v>1059</v>
      </c>
      <c r="D213" s="181" t="s">
        <v>1056</v>
      </c>
      <c r="E213" s="181" t="s">
        <v>1083</v>
      </c>
      <c r="F213" s="182"/>
      <c r="G213" s="183"/>
      <c r="H213" s="176">
        <v>-4931421</v>
      </c>
      <c r="I213" s="167">
        <v>0</v>
      </c>
      <c r="J213" s="184"/>
      <c r="K213" s="41">
        <v>460</v>
      </c>
      <c r="L213"/>
      <c r="M213" s="2">
        <v>460</v>
      </c>
    </row>
    <row r="214" spans="1:13" s="300" customFormat="1" ht="12.75">
      <c r="A214" s="292"/>
      <c r="B214" s="293">
        <v>891400</v>
      </c>
      <c r="C214" s="294" t="s">
        <v>1109</v>
      </c>
      <c r="D214" s="294" t="s">
        <v>1056</v>
      </c>
      <c r="E214" s="294" t="s">
        <v>1083</v>
      </c>
      <c r="F214" s="295"/>
      <c r="G214" s="296"/>
      <c r="H214" s="297">
        <v>-5595290</v>
      </c>
      <c r="I214" s="298">
        <v>1937.8260869565217</v>
      </c>
      <c r="J214" s="299"/>
      <c r="K214" s="41">
        <v>460</v>
      </c>
      <c r="L214"/>
      <c r="M214" s="2">
        <v>460</v>
      </c>
    </row>
    <row r="215" spans="1:13" ht="12.75">
      <c r="A215" s="13"/>
      <c r="B215" s="57">
        <v>7785036</v>
      </c>
      <c r="C215" s="186" t="s">
        <v>1060</v>
      </c>
      <c r="D215" s="187"/>
      <c r="E215" s="187"/>
      <c r="F215" s="154"/>
      <c r="G215" s="188"/>
      <c r="H215" s="176">
        <v>-12716457</v>
      </c>
      <c r="I215" s="157">
        <v>16923.991304347826</v>
      </c>
      <c r="J215" s="189"/>
      <c r="K215" s="41">
        <v>460</v>
      </c>
      <c r="M215" s="2">
        <v>460</v>
      </c>
    </row>
    <row r="216" spans="1:13" ht="12.75">
      <c r="A216" s="13"/>
      <c r="B216" s="148"/>
      <c r="C216" s="190"/>
      <c r="D216" s="191"/>
      <c r="E216" s="191"/>
      <c r="F216" s="136"/>
      <c r="G216" s="192"/>
      <c r="H216" s="74"/>
      <c r="I216" s="75"/>
      <c r="J216" s="189"/>
      <c r="K216" s="41">
        <v>460</v>
      </c>
      <c r="M216" s="2">
        <v>460</v>
      </c>
    </row>
    <row r="217" spans="1:13" ht="12.75">
      <c r="A217" s="13"/>
      <c r="B217" s="148"/>
      <c r="C217" s="190"/>
      <c r="D217" s="191"/>
      <c r="E217" s="191"/>
      <c r="F217" s="136"/>
      <c r="G217" s="192"/>
      <c r="H217" s="74"/>
      <c r="I217" s="75"/>
      <c r="J217" s="189"/>
      <c r="K217" s="2"/>
      <c r="M217" s="2"/>
    </row>
    <row r="218" spans="2:13" ht="12.75">
      <c r="B218" s="42"/>
      <c r="F218" s="61"/>
      <c r="I218" s="23"/>
      <c r="K218" s="2"/>
      <c r="M218" s="2"/>
    </row>
    <row r="219" spans="1:13" s="16" customFormat="1" ht="12.75">
      <c r="A219" s="162"/>
      <c r="B219" s="42"/>
      <c r="C219" s="193"/>
      <c r="D219" s="193"/>
      <c r="E219" s="162"/>
      <c r="F219" s="126"/>
      <c r="G219" s="194"/>
      <c r="H219" s="195"/>
      <c r="I219" s="196"/>
      <c r="J219" s="197"/>
      <c r="K219" s="198"/>
      <c r="L219" s="169"/>
      <c r="M219" s="198"/>
    </row>
    <row r="220" spans="1:13" s="16" customFormat="1" ht="12.75">
      <c r="A220" s="13"/>
      <c r="B220" s="199">
        <v>2920625</v>
      </c>
      <c r="C220" s="200" t="s">
        <v>1061</v>
      </c>
      <c r="D220" s="200" t="s">
        <v>1062</v>
      </c>
      <c r="E220" s="201"/>
      <c r="F220" s="126"/>
      <c r="G220" s="202"/>
      <c r="H220" s="203">
        <v>-2920625</v>
      </c>
      <c r="I220" s="204">
        <v>6214.095744680851</v>
      </c>
      <c r="J220" s="92"/>
      <c r="K220" s="41">
        <v>470</v>
      </c>
      <c r="M220" s="41">
        <v>470</v>
      </c>
    </row>
    <row r="221" spans="1:13" s="16" customFormat="1" ht="12.75">
      <c r="A221" s="13"/>
      <c r="B221" s="199">
        <v>2975960</v>
      </c>
      <c r="C221" s="200" t="s">
        <v>1061</v>
      </c>
      <c r="D221" s="200" t="s">
        <v>1063</v>
      </c>
      <c r="E221" s="201"/>
      <c r="F221" s="126"/>
      <c r="G221" s="202"/>
      <c r="H221" s="203">
        <v>-5896585</v>
      </c>
      <c r="I221" s="204">
        <v>6399.913978494624</v>
      </c>
      <c r="J221" s="92"/>
      <c r="K221" s="2">
        <v>465</v>
      </c>
      <c r="L221"/>
      <c r="M221" s="2">
        <v>465</v>
      </c>
    </row>
    <row r="222" spans="1:13" s="16" customFormat="1" ht="12.75">
      <c r="A222" s="13"/>
      <c r="B222" s="199">
        <v>2225825</v>
      </c>
      <c r="C222" s="200" t="s">
        <v>1061</v>
      </c>
      <c r="D222" s="200" t="s">
        <v>1064</v>
      </c>
      <c r="E222" s="201"/>
      <c r="F222" s="126"/>
      <c r="G222" s="202"/>
      <c r="H222" s="203">
        <v>-8122410</v>
      </c>
      <c r="I222" s="204">
        <v>4838.75</v>
      </c>
      <c r="J222" s="92"/>
      <c r="K222" s="2">
        <v>460</v>
      </c>
      <c r="L222"/>
      <c r="M222" s="2">
        <v>460</v>
      </c>
    </row>
    <row r="223" spans="1:13" s="16" customFormat="1" ht="12.75">
      <c r="A223" s="13"/>
      <c r="B223" s="199">
        <v>-27914332</v>
      </c>
      <c r="C223" s="200" t="s">
        <v>1061</v>
      </c>
      <c r="D223" s="200" t="s">
        <v>1065</v>
      </c>
      <c r="E223" s="201"/>
      <c r="F223" s="126"/>
      <c r="G223" s="202"/>
      <c r="H223" s="203">
        <v>19791922</v>
      </c>
      <c r="I223" s="204">
        <v>-62031.84888888889</v>
      </c>
      <c r="J223" s="92"/>
      <c r="K223" s="41">
        <v>450</v>
      </c>
      <c r="L223"/>
      <c r="M223" s="41">
        <v>450</v>
      </c>
    </row>
    <row r="224" spans="1:13" s="16" customFormat="1" ht="12.75">
      <c r="A224" s="13"/>
      <c r="B224" s="199">
        <v>3385645</v>
      </c>
      <c r="C224" s="200" t="s">
        <v>1061</v>
      </c>
      <c r="D224" s="200" t="s">
        <v>1066</v>
      </c>
      <c r="E224" s="201"/>
      <c r="F224" s="126"/>
      <c r="G224" s="202"/>
      <c r="H224" s="203">
        <v>16406277</v>
      </c>
      <c r="I224" s="204">
        <v>7523.655555555555</v>
      </c>
      <c r="J224" s="92"/>
      <c r="K224" s="41">
        <v>450</v>
      </c>
      <c r="L224"/>
      <c r="M224" s="41">
        <v>450</v>
      </c>
    </row>
    <row r="225" spans="1:13" s="16" customFormat="1" ht="12.75">
      <c r="A225" s="13"/>
      <c r="B225" s="199">
        <v>2296200</v>
      </c>
      <c r="C225" s="200" t="s">
        <v>1061</v>
      </c>
      <c r="D225" s="200" t="s">
        <v>1067</v>
      </c>
      <c r="E225" s="201"/>
      <c r="F225" s="126"/>
      <c r="G225" s="202"/>
      <c r="H225" s="203">
        <v>17495722</v>
      </c>
      <c r="I225" s="204">
        <v>5160</v>
      </c>
      <c r="J225" s="92"/>
      <c r="K225" s="41">
        <v>445</v>
      </c>
      <c r="L225"/>
      <c r="M225" s="41">
        <v>445</v>
      </c>
    </row>
    <row r="226" spans="1:13" s="16" customFormat="1" ht="12.75">
      <c r="A226" s="13"/>
      <c r="B226" s="199">
        <v>2679368</v>
      </c>
      <c r="C226" s="200" t="s">
        <v>1061</v>
      </c>
      <c r="D226" s="200" t="s">
        <v>1068</v>
      </c>
      <c r="E226" s="201"/>
      <c r="F226" s="126"/>
      <c r="G226" s="202"/>
      <c r="H226" s="203">
        <v>13726909</v>
      </c>
      <c r="I226" s="204">
        <v>6089.472727272727</v>
      </c>
      <c r="J226" s="92"/>
      <c r="K226" s="41">
        <v>440</v>
      </c>
      <c r="L226"/>
      <c r="M226" s="41">
        <v>440</v>
      </c>
    </row>
    <row r="227" spans="1:13" s="16" customFormat="1" ht="12.75">
      <c r="A227" s="13"/>
      <c r="B227" s="199">
        <v>2927650</v>
      </c>
      <c r="C227" s="200" t="s">
        <v>1061</v>
      </c>
      <c r="D227" s="200" t="s">
        <v>1069</v>
      </c>
      <c r="E227" s="201"/>
      <c r="F227" s="126"/>
      <c r="G227" s="202"/>
      <c r="H227" s="203">
        <v>14568072</v>
      </c>
      <c r="I227" s="204">
        <v>6505.888888888889</v>
      </c>
      <c r="J227" s="92"/>
      <c r="K227" s="41">
        <v>450</v>
      </c>
      <c r="M227" s="41">
        <v>450</v>
      </c>
    </row>
    <row r="228" spans="1:13" s="16" customFormat="1" ht="12.75">
      <c r="A228" s="13"/>
      <c r="B228" s="199">
        <v>2741675</v>
      </c>
      <c r="C228" s="200" t="s">
        <v>1061</v>
      </c>
      <c r="D228" s="200" t="s">
        <v>1070</v>
      </c>
      <c r="E228" s="201"/>
      <c r="F228" s="126"/>
      <c r="G228" s="202"/>
      <c r="H228" s="203">
        <v>10985234</v>
      </c>
      <c r="I228" s="204">
        <v>5960.163043478261</v>
      </c>
      <c r="J228" s="92"/>
      <c r="K228" s="280">
        <v>460</v>
      </c>
      <c r="L228" s="286"/>
      <c r="M228" s="280">
        <v>460</v>
      </c>
    </row>
    <row r="229" spans="1:13" s="16" customFormat="1" ht="12.75">
      <c r="A229" s="12"/>
      <c r="B229" s="205">
        <v>-5761384</v>
      </c>
      <c r="C229" s="206" t="s">
        <v>1061</v>
      </c>
      <c r="D229" s="206" t="s">
        <v>1071</v>
      </c>
      <c r="E229" s="207"/>
      <c r="F229" s="104"/>
      <c r="G229" s="208"/>
      <c r="H229" s="209">
        <v>2840759</v>
      </c>
      <c r="I229" s="85">
        <v>-12524.747826086956</v>
      </c>
      <c r="J229" s="210"/>
      <c r="K229" s="304">
        <v>460</v>
      </c>
      <c r="L229" s="304"/>
      <c r="M229" s="304">
        <v>460</v>
      </c>
    </row>
    <row r="230" spans="1:13" s="16" customFormat="1" ht="12.75">
      <c r="A230" s="13"/>
      <c r="B230" s="33"/>
      <c r="C230" s="211"/>
      <c r="D230" s="211"/>
      <c r="E230" s="211"/>
      <c r="F230" s="126"/>
      <c r="G230" s="212"/>
      <c r="H230" s="30"/>
      <c r="I230" s="92"/>
      <c r="J230" s="92"/>
      <c r="K230" s="41"/>
      <c r="M230" s="41"/>
    </row>
    <row r="231" spans="2:6" ht="12.75">
      <c r="B231" s="42"/>
      <c r="F231" s="88"/>
    </row>
    <row r="232" spans="1:13" s="16" customFormat="1" ht="12.75">
      <c r="A232" s="213"/>
      <c r="B232" s="214"/>
      <c r="C232" s="213"/>
      <c r="D232" s="213"/>
      <c r="E232" s="213"/>
      <c r="F232" s="215"/>
      <c r="G232" s="216"/>
      <c r="H232" s="217"/>
      <c r="I232" s="218"/>
      <c r="J232" s="219"/>
      <c r="K232" s="41"/>
      <c r="M232" s="41"/>
    </row>
    <row r="233" spans="1:13" s="229" customFormat="1" ht="12.75">
      <c r="A233" s="220"/>
      <c r="B233" s="221">
        <v>-24325231</v>
      </c>
      <c r="C233" s="222" t="s">
        <v>1057</v>
      </c>
      <c r="D233" s="220" t="s">
        <v>1072</v>
      </c>
      <c r="E233" s="220"/>
      <c r="F233" s="223"/>
      <c r="G233" s="224"/>
      <c r="H233" s="225">
        <v>24325231</v>
      </c>
      <c r="I233" s="226">
        <v>-48168.77425742574</v>
      </c>
      <c r="J233" s="227"/>
      <c r="K233" s="227">
        <v>505</v>
      </c>
      <c r="L233" s="227"/>
      <c r="M233" s="228">
        <v>505</v>
      </c>
    </row>
    <row r="234" spans="1:13" s="229" customFormat="1" ht="12.75">
      <c r="A234" s="220"/>
      <c r="B234" s="221">
        <v>2162305</v>
      </c>
      <c r="C234" s="222" t="s">
        <v>1057</v>
      </c>
      <c r="D234" s="220" t="s">
        <v>1073</v>
      </c>
      <c r="E234" s="220"/>
      <c r="F234" s="223"/>
      <c r="G234" s="224"/>
      <c r="H234" s="225">
        <v>22162926</v>
      </c>
      <c r="I234" s="226">
        <v>4412.867346938776</v>
      </c>
      <c r="J234" s="227"/>
      <c r="K234" s="227">
        <v>490</v>
      </c>
      <c r="L234" s="227"/>
      <c r="M234" s="228">
        <v>490</v>
      </c>
    </row>
    <row r="235" spans="1:13" s="229" customFormat="1" ht="12.75">
      <c r="A235" s="220"/>
      <c r="B235" s="221">
        <v>1077240</v>
      </c>
      <c r="C235" s="222" t="s">
        <v>1057</v>
      </c>
      <c r="D235" s="220" t="s">
        <v>1074</v>
      </c>
      <c r="E235" s="220"/>
      <c r="F235" s="223"/>
      <c r="G235" s="224"/>
      <c r="H235" s="225">
        <v>21085686</v>
      </c>
      <c r="I235" s="226">
        <v>2267.8736842105263</v>
      </c>
      <c r="J235" s="227"/>
      <c r="K235" s="227">
        <v>475</v>
      </c>
      <c r="L235" s="227"/>
      <c r="M235" s="228">
        <v>475</v>
      </c>
    </row>
    <row r="236" spans="1:13" s="229" customFormat="1" ht="12.75">
      <c r="A236" s="220"/>
      <c r="B236" s="221">
        <v>2382135</v>
      </c>
      <c r="C236" s="222" t="s">
        <v>1057</v>
      </c>
      <c r="D236" s="220" t="s">
        <v>1062</v>
      </c>
      <c r="E236" s="220"/>
      <c r="F236" s="223"/>
      <c r="G236" s="224"/>
      <c r="H236" s="225">
        <v>18703551</v>
      </c>
      <c r="I236" s="226">
        <v>5068.372340425532</v>
      </c>
      <c r="J236" s="227"/>
      <c r="K236" s="227">
        <v>470</v>
      </c>
      <c r="L236" s="227"/>
      <c r="M236" s="228">
        <v>470</v>
      </c>
    </row>
    <row r="237" spans="1:13" s="229" customFormat="1" ht="12.75">
      <c r="A237" s="220"/>
      <c r="B237" s="225">
        <v>2634195</v>
      </c>
      <c r="C237" s="222" t="s">
        <v>1057</v>
      </c>
      <c r="D237" s="220" t="s">
        <v>1063</v>
      </c>
      <c r="E237" s="220"/>
      <c r="F237" s="223"/>
      <c r="G237" s="224"/>
      <c r="H237" s="225">
        <v>16069356</v>
      </c>
      <c r="I237" s="226">
        <v>5664.935483870968</v>
      </c>
      <c r="J237" s="227"/>
      <c r="K237" s="2">
        <v>465</v>
      </c>
      <c r="L237"/>
      <c r="M237" s="2">
        <v>465</v>
      </c>
    </row>
    <row r="238" spans="1:13" s="229" customFormat="1" ht="12.75">
      <c r="A238" s="220"/>
      <c r="B238" s="221">
        <v>818015</v>
      </c>
      <c r="C238" s="222" t="s">
        <v>1057</v>
      </c>
      <c r="D238" s="220" t="s">
        <v>1064</v>
      </c>
      <c r="E238" s="220"/>
      <c r="F238" s="223"/>
      <c r="G238" s="224"/>
      <c r="H238" s="225">
        <v>15251341</v>
      </c>
      <c r="I238" s="226">
        <v>1778.2934782608695</v>
      </c>
      <c r="J238" s="227"/>
      <c r="K238" s="2">
        <v>460</v>
      </c>
      <c r="L238"/>
      <c r="M238" s="2">
        <v>460</v>
      </c>
    </row>
    <row r="239" spans="1:13" s="229" customFormat="1" ht="12.75">
      <c r="A239" s="220"/>
      <c r="B239" s="221">
        <v>3440953</v>
      </c>
      <c r="C239" s="222" t="s">
        <v>1057</v>
      </c>
      <c r="D239" s="220" t="s">
        <v>1066</v>
      </c>
      <c r="E239" s="220"/>
      <c r="F239" s="223"/>
      <c r="G239" s="224"/>
      <c r="H239" s="225">
        <v>11810388</v>
      </c>
      <c r="I239" s="226">
        <v>7646.562222222222</v>
      </c>
      <c r="J239" s="227"/>
      <c r="K239" s="230">
        <v>450</v>
      </c>
      <c r="L239"/>
      <c r="M239" s="228">
        <v>450</v>
      </c>
    </row>
    <row r="240" spans="1:13" s="229" customFormat="1" ht="12.75">
      <c r="A240" s="220"/>
      <c r="B240" s="221">
        <v>3264381</v>
      </c>
      <c r="C240" s="222" t="s">
        <v>1057</v>
      </c>
      <c r="D240" s="220" t="s">
        <v>1067</v>
      </c>
      <c r="E240" s="220"/>
      <c r="F240" s="223"/>
      <c r="G240" s="224"/>
      <c r="H240" s="225">
        <v>8546007</v>
      </c>
      <c r="I240" s="226">
        <v>7335.687640449438</v>
      </c>
      <c r="J240" s="227"/>
      <c r="K240" s="41">
        <v>445</v>
      </c>
      <c r="L240"/>
      <c r="M240" s="41">
        <v>445</v>
      </c>
    </row>
    <row r="241" spans="1:13" s="229" customFormat="1" ht="12.75">
      <c r="A241" s="220"/>
      <c r="B241" s="221">
        <v>2323754</v>
      </c>
      <c r="C241" s="222" t="s">
        <v>1057</v>
      </c>
      <c r="D241" s="220" t="s">
        <v>1068</v>
      </c>
      <c r="E241" s="220"/>
      <c r="F241" s="223"/>
      <c r="G241" s="224"/>
      <c r="H241" s="225">
        <v>6222253</v>
      </c>
      <c r="I241" s="226">
        <v>5281.259090909091</v>
      </c>
      <c r="J241" s="227"/>
      <c r="K241" s="41">
        <v>440</v>
      </c>
      <c r="L241"/>
      <c r="M241" s="41">
        <v>440</v>
      </c>
    </row>
    <row r="242" spans="1:13" s="229" customFormat="1" ht="12.75">
      <c r="A242" s="220"/>
      <c r="B242" s="221">
        <v>2139162</v>
      </c>
      <c r="C242" s="222" t="s">
        <v>1057</v>
      </c>
      <c r="D242" s="220" t="s">
        <v>1069</v>
      </c>
      <c r="E242" s="220"/>
      <c r="F242" s="223"/>
      <c r="G242" s="224"/>
      <c r="H242" s="225">
        <v>4083091</v>
      </c>
      <c r="I242" s="226">
        <v>4753.693333333334</v>
      </c>
      <c r="J242" s="227"/>
      <c r="K242" s="41">
        <v>450</v>
      </c>
      <c r="L242" s="16"/>
      <c r="M242" s="41">
        <v>450</v>
      </c>
    </row>
    <row r="243" spans="1:13" s="229" customFormat="1" ht="12.75">
      <c r="A243" s="220"/>
      <c r="B243" s="221">
        <v>2189746</v>
      </c>
      <c r="C243" s="222" t="s">
        <v>1057</v>
      </c>
      <c r="D243" s="220" t="s">
        <v>1075</v>
      </c>
      <c r="E243" s="220"/>
      <c r="F243" s="223"/>
      <c r="G243" s="224"/>
      <c r="H243" s="225">
        <v>1893345</v>
      </c>
      <c r="I243" s="226">
        <v>4760.317391304347</v>
      </c>
      <c r="J243" s="227"/>
      <c r="K243" s="280">
        <v>460</v>
      </c>
      <c r="L243" s="286"/>
      <c r="M243" s="280">
        <v>460</v>
      </c>
    </row>
    <row r="244" spans="1:13" s="227" customFormat="1" ht="12.75">
      <c r="A244" s="231"/>
      <c r="B244" s="232">
        <v>-1893345</v>
      </c>
      <c r="C244" s="231" t="s">
        <v>1057</v>
      </c>
      <c r="D244" s="231" t="s">
        <v>1071</v>
      </c>
      <c r="E244" s="231"/>
      <c r="F244" s="233"/>
      <c r="G244" s="234"/>
      <c r="H244" s="232">
        <v>22979031</v>
      </c>
      <c r="I244" s="235">
        <v>-4115.967391304348</v>
      </c>
      <c r="J244" s="229"/>
      <c r="K244" s="304">
        <v>460</v>
      </c>
      <c r="L244" s="304"/>
      <c r="M244" s="304">
        <v>460</v>
      </c>
    </row>
    <row r="245" spans="1:13" s="16" customFormat="1" ht="12.75">
      <c r="A245" s="213"/>
      <c r="B245" s="214"/>
      <c r="C245" s="213"/>
      <c r="D245" s="213"/>
      <c r="E245" s="213"/>
      <c r="F245" s="215"/>
      <c r="G245" s="216"/>
      <c r="H245" s="217"/>
      <c r="I245" s="218"/>
      <c r="J245" s="219"/>
      <c r="K245" s="41"/>
      <c r="M245" s="41"/>
    </row>
    <row r="246" spans="1:13" s="16" customFormat="1" ht="12.75">
      <c r="A246" s="213"/>
      <c r="B246" s="214"/>
      <c r="C246" s="213"/>
      <c r="D246" s="213"/>
      <c r="E246" s="213"/>
      <c r="F246" s="215"/>
      <c r="G246" s="216"/>
      <c r="H246" s="217"/>
      <c r="I246" s="218"/>
      <c r="J246" s="219"/>
      <c r="K246" s="41"/>
      <c r="M246" s="41"/>
    </row>
    <row r="247" spans="1:13" s="243" customFormat="1" ht="12.75">
      <c r="A247" s="236"/>
      <c r="B247" s="237">
        <v>1035755</v>
      </c>
      <c r="C247" s="238" t="s">
        <v>1058</v>
      </c>
      <c r="D247" s="236" t="s">
        <v>1062</v>
      </c>
      <c r="E247" s="236"/>
      <c r="F247" s="99"/>
      <c r="G247" s="239"/>
      <c r="H247" s="237">
        <v>21943276</v>
      </c>
      <c r="I247" s="240">
        <v>2203.7340425531916</v>
      </c>
      <c r="J247" s="241"/>
      <c r="K247" s="241">
        <v>470</v>
      </c>
      <c r="L247" s="241"/>
      <c r="M247" s="242">
        <v>470</v>
      </c>
    </row>
    <row r="248" spans="1:13" s="243" customFormat="1" ht="12.75">
      <c r="A248" s="236"/>
      <c r="B248" s="244">
        <v>1812055</v>
      </c>
      <c r="C248" s="238" t="s">
        <v>1058</v>
      </c>
      <c r="D248" s="236" t="s">
        <v>1063</v>
      </c>
      <c r="E248" s="236"/>
      <c r="F248" s="99"/>
      <c r="G248" s="239"/>
      <c r="H248" s="237">
        <v>20131221</v>
      </c>
      <c r="I248" s="240">
        <v>3896.8924731182797</v>
      </c>
      <c r="J248" s="241"/>
      <c r="K248" s="2">
        <v>465</v>
      </c>
      <c r="L248"/>
      <c r="M248" s="2">
        <v>465</v>
      </c>
    </row>
    <row r="249" spans="1:13" s="243" customFormat="1" ht="12.75">
      <c r="A249" s="236"/>
      <c r="B249" s="244">
        <v>2353251</v>
      </c>
      <c r="C249" s="238" t="s">
        <v>1058</v>
      </c>
      <c r="D249" s="236" t="s">
        <v>1064</v>
      </c>
      <c r="E249" s="236"/>
      <c r="F249" s="99"/>
      <c r="G249" s="239"/>
      <c r="H249" s="237">
        <v>17777970</v>
      </c>
      <c r="I249" s="240">
        <v>5115.76304347826</v>
      </c>
      <c r="J249" s="241"/>
      <c r="K249" s="2">
        <v>460</v>
      </c>
      <c r="L249"/>
      <c r="M249" s="2">
        <v>460</v>
      </c>
    </row>
    <row r="250" spans="1:13" s="243" customFormat="1" ht="12.75">
      <c r="A250" s="236"/>
      <c r="B250" s="244">
        <v>-22609454</v>
      </c>
      <c r="C250" s="238" t="s">
        <v>1058</v>
      </c>
      <c r="D250" s="236" t="s">
        <v>1065</v>
      </c>
      <c r="E250" s="236"/>
      <c r="F250" s="99"/>
      <c r="G250" s="239"/>
      <c r="H250" s="237">
        <v>40387424</v>
      </c>
      <c r="I250" s="240">
        <v>-50243.23111111111</v>
      </c>
      <c r="J250" s="241"/>
      <c r="K250" s="41">
        <v>450</v>
      </c>
      <c r="L250"/>
      <c r="M250" s="41">
        <v>450</v>
      </c>
    </row>
    <row r="251" spans="1:13" s="243" customFormat="1" ht="12.75">
      <c r="A251" s="236"/>
      <c r="B251" s="244">
        <v>3252395</v>
      </c>
      <c r="C251" s="238" t="s">
        <v>1058</v>
      </c>
      <c r="D251" s="236" t="s">
        <v>1066</v>
      </c>
      <c r="E251" s="236"/>
      <c r="F251" s="99"/>
      <c r="G251" s="239"/>
      <c r="H251" s="237">
        <v>37135029</v>
      </c>
      <c r="I251" s="240">
        <v>7227.544444444445</v>
      </c>
      <c r="J251" s="241"/>
      <c r="K251" s="41">
        <v>450</v>
      </c>
      <c r="L251"/>
      <c r="M251" s="41">
        <v>450</v>
      </c>
    </row>
    <row r="252" spans="1:256" s="243" customFormat="1" ht="12.75">
      <c r="A252" s="236"/>
      <c r="B252" s="244">
        <v>3007365</v>
      </c>
      <c r="C252" s="238" t="s">
        <v>1058</v>
      </c>
      <c r="D252" s="236" t="s">
        <v>1067</v>
      </c>
      <c r="E252" s="236"/>
      <c r="F252" s="99"/>
      <c r="G252" s="239"/>
      <c r="H252" s="237">
        <v>34127664</v>
      </c>
      <c r="I252" s="240">
        <v>6758.123595505618</v>
      </c>
      <c r="J252" s="241"/>
      <c r="K252" s="41">
        <v>445</v>
      </c>
      <c r="L252"/>
      <c r="M252" s="41">
        <v>445</v>
      </c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229"/>
      <c r="AI252" s="229"/>
      <c r="AJ252" s="229"/>
      <c r="AK252" s="229"/>
      <c r="AL252" s="229"/>
      <c r="AM252" s="229"/>
      <c r="AN252" s="229"/>
      <c r="AO252" s="229"/>
      <c r="AP252" s="229"/>
      <c r="AQ252" s="229"/>
      <c r="AR252" s="229"/>
      <c r="AS252" s="229"/>
      <c r="AT252" s="229"/>
      <c r="AU252" s="229"/>
      <c r="AV252" s="229"/>
      <c r="AW252" s="229"/>
      <c r="AX252" s="229"/>
      <c r="AY252" s="229"/>
      <c r="AZ252" s="229"/>
      <c r="BA252" s="229"/>
      <c r="BB252" s="229"/>
      <c r="BC252" s="229"/>
      <c r="BD252" s="229"/>
      <c r="BE252" s="229"/>
      <c r="BF252" s="229"/>
      <c r="BG252" s="229"/>
      <c r="BH252" s="229"/>
      <c r="BI252" s="229"/>
      <c r="BJ252" s="229"/>
      <c r="BK252" s="229"/>
      <c r="BL252" s="229"/>
      <c r="BM252" s="229"/>
      <c r="BN252" s="229"/>
      <c r="BO252" s="229"/>
      <c r="BP252" s="229"/>
      <c r="BQ252" s="229"/>
      <c r="BR252" s="229"/>
      <c r="BS252" s="229"/>
      <c r="BT252" s="229"/>
      <c r="BU252" s="229"/>
      <c r="BV252" s="229"/>
      <c r="BW252" s="229"/>
      <c r="BX252" s="229"/>
      <c r="BY252" s="229"/>
      <c r="BZ252" s="229"/>
      <c r="CA252" s="229"/>
      <c r="CB252" s="229"/>
      <c r="CC252" s="229"/>
      <c r="CD252" s="229"/>
      <c r="CE252" s="229"/>
      <c r="CF252" s="229"/>
      <c r="CG252" s="229"/>
      <c r="CH252" s="229"/>
      <c r="CI252" s="229"/>
      <c r="CJ252" s="229"/>
      <c r="CK252" s="229"/>
      <c r="CL252" s="229"/>
      <c r="CM252" s="229"/>
      <c r="CN252" s="229"/>
      <c r="CO252" s="229"/>
      <c r="CP252" s="229"/>
      <c r="CQ252" s="229"/>
      <c r="CR252" s="229"/>
      <c r="CS252" s="229"/>
      <c r="CT252" s="229"/>
      <c r="CU252" s="229"/>
      <c r="CV252" s="229"/>
      <c r="CW252" s="229"/>
      <c r="CX252" s="229"/>
      <c r="CY252" s="229"/>
      <c r="CZ252" s="229"/>
      <c r="DA252" s="229"/>
      <c r="DB252" s="229"/>
      <c r="DC252" s="229"/>
      <c r="DD252" s="229"/>
      <c r="DE252" s="229"/>
      <c r="DF252" s="229"/>
      <c r="DG252" s="229"/>
      <c r="DH252" s="229"/>
      <c r="DI252" s="229"/>
      <c r="DJ252" s="229"/>
      <c r="DK252" s="229"/>
      <c r="DL252" s="229"/>
      <c r="DM252" s="229"/>
      <c r="DN252" s="229"/>
      <c r="DO252" s="229"/>
      <c r="DP252" s="229"/>
      <c r="DQ252" s="229"/>
      <c r="DR252" s="229"/>
      <c r="DS252" s="229"/>
      <c r="DT252" s="229"/>
      <c r="DU252" s="229"/>
      <c r="DV252" s="229"/>
      <c r="DW252" s="229"/>
      <c r="DX252" s="229"/>
      <c r="DY252" s="229"/>
      <c r="DZ252" s="229"/>
      <c r="EA252" s="229"/>
      <c r="EB252" s="229"/>
      <c r="EC252" s="229"/>
      <c r="ED252" s="229"/>
      <c r="EE252" s="229"/>
      <c r="EF252" s="229"/>
      <c r="EG252" s="229"/>
      <c r="EH252" s="229"/>
      <c r="EI252" s="229"/>
      <c r="EJ252" s="229"/>
      <c r="EK252" s="229"/>
      <c r="EL252" s="229"/>
      <c r="EM252" s="229"/>
      <c r="EN252" s="229"/>
      <c r="EO252" s="229"/>
      <c r="EP252" s="229"/>
      <c r="EQ252" s="229"/>
      <c r="ER252" s="229"/>
      <c r="ES252" s="229"/>
      <c r="ET252" s="229"/>
      <c r="EU252" s="229"/>
      <c r="EV252" s="229"/>
      <c r="EW252" s="229"/>
      <c r="EX252" s="229"/>
      <c r="EY252" s="229"/>
      <c r="EZ252" s="229"/>
      <c r="FA252" s="229"/>
      <c r="FB252" s="229"/>
      <c r="FC252" s="229"/>
      <c r="FD252" s="229"/>
      <c r="FE252" s="229"/>
      <c r="FF252" s="229"/>
      <c r="FG252" s="229"/>
      <c r="FH252" s="229"/>
      <c r="FI252" s="229"/>
      <c r="FJ252" s="229"/>
      <c r="FK252" s="229"/>
      <c r="FL252" s="229"/>
      <c r="FM252" s="229"/>
      <c r="FN252" s="229"/>
      <c r="FO252" s="229"/>
      <c r="FP252" s="229"/>
      <c r="FQ252" s="229"/>
      <c r="FR252" s="229"/>
      <c r="FS252" s="229"/>
      <c r="FT252" s="229"/>
      <c r="FU252" s="229"/>
      <c r="FV252" s="229"/>
      <c r="FW252" s="229"/>
      <c r="FX252" s="229"/>
      <c r="FY252" s="229"/>
      <c r="FZ252" s="229"/>
      <c r="GA252" s="229"/>
      <c r="GB252" s="229"/>
      <c r="GC252" s="229"/>
      <c r="GD252" s="229"/>
      <c r="GE252" s="229"/>
      <c r="GF252" s="229"/>
      <c r="GG252" s="229"/>
      <c r="GH252" s="229"/>
      <c r="GI252" s="229"/>
      <c r="GJ252" s="229"/>
      <c r="GK252" s="229"/>
      <c r="GL252" s="229"/>
      <c r="GM252" s="229"/>
      <c r="GN252" s="229"/>
      <c r="GO252" s="229"/>
      <c r="GP252" s="229"/>
      <c r="GQ252" s="229"/>
      <c r="GR252" s="229"/>
      <c r="GS252" s="229"/>
      <c r="GT252" s="229"/>
      <c r="GU252" s="229"/>
      <c r="GV252" s="229"/>
      <c r="GW252" s="229"/>
      <c r="GX252" s="229"/>
      <c r="GY252" s="229"/>
      <c r="GZ252" s="229"/>
      <c r="HA252" s="229"/>
      <c r="HB252" s="229"/>
      <c r="HC252" s="229"/>
      <c r="HD252" s="229"/>
      <c r="HE252" s="229"/>
      <c r="HF252" s="229"/>
      <c r="HG252" s="229"/>
      <c r="HH252" s="229"/>
      <c r="HI252" s="229"/>
      <c r="HJ252" s="229"/>
      <c r="HK252" s="229"/>
      <c r="HL252" s="229"/>
      <c r="HM252" s="229"/>
      <c r="HN252" s="229"/>
      <c r="HO252" s="229"/>
      <c r="HP252" s="229"/>
      <c r="HQ252" s="229"/>
      <c r="HR252" s="229"/>
      <c r="HS252" s="229"/>
      <c r="HT252" s="229"/>
      <c r="HU252" s="229"/>
      <c r="HV252" s="229"/>
      <c r="HW252" s="229"/>
      <c r="HX252" s="229"/>
      <c r="HY252" s="229"/>
      <c r="HZ252" s="229"/>
      <c r="IA252" s="229"/>
      <c r="IB252" s="229"/>
      <c r="IC252" s="229"/>
      <c r="ID252" s="229"/>
      <c r="IE252" s="229"/>
      <c r="IF252" s="229"/>
      <c r="IG252" s="229"/>
      <c r="IH252" s="229"/>
      <c r="II252" s="229"/>
      <c r="IJ252" s="229"/>
      <c r="IK252" s="229"/>
      <c r="IL252" s="229"/>
      <c r="IM252" s="229"/>
      <c r="IN252" s="229"/>
      <c r="IO252" s="229"/>
      <c r="IP252" s="229"/>
      <c r="IQ252" s="229"/>
      <c r="IR252" s="229"/>
      <c r="IS252" s="229"/>
      <c r="IT252" s="229"/>
      <c r="IU252" s="229"/>
      <c r="IV252" s="229"/>
    </row>
    <row r="253" spans="1:256" s="243" customFormat="1" ht="12.75">
      <c r="A253" s="236"/>
      <c r="B253" s="244">
        <v>2874395</v>
      </c>
      <c r="C253" s="238" t="s">
        <v>1058</v>
      </c>
      <c r="D253" s="236" t="s">
        <v>1068</v>
      </c>
      <c r="E253" s="236"/>
      <c r="F253" s="99"/>
      <c r="G253" s="239"/>
      <c r="H253" s="237">
        <v>31253269</v>
      </c>
      <c r="I253" s="240">
        <v>6532.715909090909</v>
      </c>
      <c r="J253" s="241"/>
      <c r="K253" s="41">
        <v>440</v>
      </c>
      <c r="L253"/>
      <c r="M253" s="41">
        <v>440</v>
      </c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  <c r="Y253" s="229"/>
      <c r="Z253" s="229"/>
      <c r="AA253" s="229"/>
      <c r="AB253" s="229"/>
      <c r="AC253" s="229"/>
      <c r="AD253" s="229"/>
      <c r="AE253" s="229"/>
      <c r="AF253" s="229"/>
      <c r="AG253" s="229"/>
      <c r="AH253" s="229"/>
      <c r="AI253" s="229"/>
      <c r="AJ253" s="229"/>
      <c r="AK253" s="229"/>
      <c r="AL253" s="229"/>
      <c r="AM253" s="229"/>
      <c r="AN253" s="229"/>
      <c r="AO253" s="229"/>
      <c r="AP253" s="229"/>
      <c r="AQ253" s="229"/>
      <c r="AR253" s="229"/>
      <c r="AS253" s="229"/>
      <c r="AT253" s="229"/>
      <c r="AU253" s="229"/>
      <c r="AV253" s="229"/>
      <c r="AW253" s="229"/>
      <c r="AX253" s="229"/>
      <c r="AY253" s="229"/>
      <c r="AZ253" s="229"/>
      <c r="BA253" s="229"/>
      <c r="BB253" s="229"/>
      <c r="BC253" s="229"/>
      <c r="BD253" s="229"/>
      <c r="BE253" s="229"/>
      <c r="BF253" s="229"/>
      <c r="BG253" s="229"/>
      <c r="BH253" s="229"/>
      <c r="BI253" s="229"/>
      <c r="BJ253" s="229"/>
      <c r="BK253" s="229"/>
      <c r="BL253" s="229"/>
      <c r="BM253" s="229"/>
      <c r="BN253" s="229"/>
      <c r="BO253" s="229"/>
      <c r="BP253" s="229"/>
      <c r="BQ253" s="229"/>
      <c r="BR253" s="229"/>
      <c r="BS253" s="229"/>
      <c r="BT253" s="229"/>
      <c r="BU253" s="229"/>
      <c r="BV253" s="229"/>
      <c r="BW253" s="229"/>
      <c r="BX253" s="229"/>
      <c r="BY253" s="229"/>
      <c r="BZ253" s="229"/>
      <c r="CA253" s="229"/>
      <c r="CB253" s="229"/>
      <c r="CC253" s="229"/>
      <c r="CD253" s="229"/>
      <c r="CE253" s="229"/>
      <c r="CF253" s="229"/>
      <c r="CG253" s="229"/>
      <c r="CH253" s="229"/>
      <c r="CI253" s="229"/>
      <c r="CJ253" s="229"/>
      <c r="CK253" s="229"/>
      <c r="CL253" s="229"/>
      <c r="CM253" s="229"/>
      <c r="CN253" s="229"/>
      <c r="CO253" s="229"/>
      <c r="CP253" s="229"/>
      <c r="CQ253" s="229"/>
      <c r="CR253" s="229"/>
      <c r="CS253" s="229"/>
      <c r="CT253" s="229"/>
      <c r="CU253" s="229"/>
      <c r="CV253" s="229"/>
      <c r="CW253" s="229"/>
      <c r="CX253" s="229"/>
      <c r="CY253" s="229"/>
      <c r="CZ253" s="229"/>
      <c r="DA253" s="229"/>
      <c r="DB253" s="229"/>
      <c r="DC253" s="229"/>
      <c r="DD253" s="229"/>
      <c r="DE253" s="229"/>
      <c r="DF253" s="229"/>
      <c r="DG253" s="229"/>
      <c r="DH253" s="229"/>
      <c r="DI253" s="229"/>
      <c r="DJ253" s="229"/>
      <c r="DK253" s="229"/>
      <c r="DL253" s="229"/>
      <c r="DM253" s="229"/>
      <c r="DN253" s="229"/>
      <c r="DO253" s="229"/>
      <c r="DP253" s="229"/>
      <c r="DQ253" s="229"/>
      <c r="DR253" s="229"/>
      <c r="DS253" s="229"/>
      <c r="DT253" s="229"/>
      <c r="DU253" s="229"/>
      <c r="DV253" s="229"/>
      <c r="DW253" s="229"/>
      <c r="DX253" s="229"/>
      <c r="DY253" s="229"/>
      <c r="DZ253" s="229"/>
      <c r="EA253" s="229"/>
      <c r="EB253" s="229"/>
      <c r="EC253" s="229"/>
      <c r="ED253" s="229"/>
      <c r="EE253" s="229"/>
      <c r="EF253" s="229"/>
      <c r="EG253" s="229"/>
      <c r="EH253" s="229"/>
      <c r="EI253" s="229"/>
      <c r="EJ253" s="229"/>
      <c r="EK253" s="229"/>
      <c r="EL253" s="229"/>
      <c r="EM253" s="229"/>
      <c r="EN253" s="229"/>
      <c r="EO253" s="229"/>
      <c r="EP253" s="229"/>
      <c r="EQ253" s="229"/>
      <c r="ER253" s="229"/>
      <c r="ES253" s="229"/>
      <c r="ET253" s="229"/>
      <c r="EU253" s="229"/>
      <c r="EV253" s="229"/>
      <c r="EW253" s="229"/>
      <c r="EX253" s="229"/>
      <c r="EY253" s="229"/>
      <c r="EZ253" s="229"/>
      <c r="FA253" s="229"/>
      <c r="FB253" s="229"/>
      <c r="FC253" s="229"/>
      <c r="FD253" s="229"/>
      <c r="FE253" s="229"/>
      <c r="FF253" s="229"/>
      <c r="FG253" s="229"/>
      <c r="FH253" s="229"/>
      <c r="FI253" s="229"/>
      <c r="FJ253" s="229"/>
      <c r="FK253" s="229"/>
      <c r="FL253" s="229"/>
      <c r="FM253" s="229"/>
      <c r="FN253" s="229"/>
      <c r="FO253" s="229"/>
      <c r="FP253" s="229"/>
      <c r="FQ253" s="229"/>
      <c r="FR253" s="229"/>
      <c r="FS253" s="229"/>
      <c r="FT253" s="229"/>
      <c r="FU253" s="229"/>
      <c r="FV253" s="229"/>
      <c r="FW253" s="229"/>
      <c r="FX253" s="229"/>
      <c r="FY253" s="229"/>
      <c r="FZ253" s="229"/>
      <c r="GA253" s="229"/>
      <c r="GB253" s="229"/>
      <c r="GC253" s="229"/>
      <c r="GD253" s="229"/>
      <c r="GE253" s="229"/>
      <c r="GF253" s="229"/>
      <c r="GG253" s="229"/>
      <c r="GH253" s="229"/>
      <c r="GI253" s="229"/>
      <c r="GJ253" s="229"/>
      <c r="GK253" s="229"/>
      <c r="GL253" s="229"/>
      <c r="GM253" s="229"/>
      <c r="GN253" s="229"/>
      <c r="GO253" s="229"/>
      <c r="GP253" s="229"/>
      <c r="GQ253" s="229"/>
      <c r="GR253" s="229"/>
      <c r="GS253" s="229"/>
      <c r="GT253" s="229"/>
      <c r="GU253" s="229"/>
      <c r="GV253" s="229"/>
      <c r="GW253" s="229"/>
      <c r="GX253" s="229"/>
      <c r="GY253" s="229"/>
      <c r="GZ253" s="229"/>
      <c r="HA253" s="229"/>
      <c r="HB253" s="229"/>
      <c r="HC253" s="229"/>
      <c r="HD253" s="229"/>
      <c r="HE253" s="229"/>
      <c r="HF253" s="229"/>
      <c r="HG253" s="229"/>
      <c r="HH253" s="229"/>
      <c r="HI253" s="229"/>
      <c r="HJ253" s="229"/>
      <c r="HK253" s="229"/>
      <c r="HL253" s="229"/>
      <c r="HM253" s="229"/>
      <c r="HN253" s="229"/>
      <c r="HO253" s="229"/>
      <c r="HP253" s="229"/>
      <c r="HQ253" s="229"/>
      <c r="HR253" s="229"/>
      <c r="HS253" s="229"/>
      <c r="HT253" s="229"/>
      <c r="HU253" s="229"/>
      <c r="HV253" s="229"/>
      <c r="HW253" s="229"/>
      <c r="HX253" s="229"/>
      <c r="HY253" s="229"/>
      <c r="HZ253" s="229"/>
      <c r="IA253" s="229"/>
      <c r="IB253" s="229"/>
      <c r="IC253" s="229"/>
      <c r="ID253" s="229"/>
      <c r="IE253" s="229"/>
      <c r="IF253" s="229"/>
      <c r="IG253" s="229"/>
      <c r="IH253" s="229"/>
      <c r="II253" s="229"/>
      <c r="IJ253" s="229"/>
      <c r="IK253" s="229"/>
      <c r="IL253" s="229"/>
      <c r="IM253" s="229"/>
      <c r="IN253" s="229"/>
      <c r="IO253" s="229"/>
      <c r="IP253" s="229"/>
      <c r="IQ253" s="229"/>
      <c r="IR253" s="229"/>
      <c r="IS253" s="229"/>
      <c r="IT253" s="229"/>
      <c r="IU253" s="229"/>
      <c r="IV253" s="229"/>
    </row>
    <row r="254" spans="1:256" s="243" customFormat="1" ht="12.75">
      <c r="A254" s="236"/>
      <c r="B254" s="244">
        <v>2566520</v>
      </c>
      <c r="C254" s="238" t="s">
        <v>1058</v>
      </c>
      <c r="D254" s="236" t="s">
        <v>1069</v>
      </c>
      <c r="E254" s="236"/>
      <c r="F254" s="99"/>
      <c r="G254" s="239"/>
      <c r="H254" s="237">
        <v>28686749</v>
      </c>
      <c r="I254" s="240">
        <v>5703.377777777778</v>
      </c>
      <c r="J254" s="241"/>
      <c r="K254" s="41">
        <v>450</v>
      </c>
      <c r="L254" s="16"/>
      <c r="M254" s="41">
        <v>450</v>
      </c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  <c r="AJ254" s="229"/>
      <c r="AK254" s="229"/>
      <c r="AL254" s="229"/>
      <c r="AM254" s="229"/>
      <c r="AN254" s="229"/>
      <c r="AO254" s="229"/>
      <c r="AP254" s="229"/>
      <c r="AQ254" s="229"/>
      <c r="AR254" s="229"/>
      <c r="AS254" s="229"/>
      <c r="AT254" s="229"/>
      <c r="AU254" s="229"/>
      <c r="AV254" s="229"/>
      <c r="AW254" s="229"/>
      <c r="AX254" s="229"/>
      <c r="AY254" s="229"/>
      <c r="AZ254" s="229"/>
      <c r="BA254" s="229"/>
      <c r="BB254" s="229"/>
      <c r="BC254" s="229"/>
      <c r="BD254" s="229"/>
      <c r="BE254" s="229"/>
      <c r="BF254" s="229"/>
      <c r="BG254" s="229"/>
      <c r="BH254" s="229"/>
      <c r="BI254" s="229"/>
      <c r="BJ254" s="229"/>
      <c r="BK254" s="229"/>
      <c r="BL254" s="229"/>
      <c r="BM254" s="229"/>
      <c r="BN254" s="229"/>
      <c r="BO254" s="229"/>
      <c r="BP254" s="229"/>
      <c r="BQ254" s="229"/>
      <c r="BR254" s="229"/>
      <c r="BS254" s="229"/>
      <c r="BT254" s="229"/>
      <c r="BU254" s="229"/>
      <c r="BV254" s="229"/>
      <c r="BW254" s="229"/>
      <c r="BX254" s="229"/>
      <c r="BY254" s="229"/>
      <c r="BZ254" s="229"/>
      <c r="CA254" s="229"/>
      <c r="CB254" s="229"/>
      <c r="CC254" s="229"/>
      <c r="CD254" s="229"/>
      <c r="CE254" s="229"/>
      <c r="CF254" s="229"/>
      <c r="CG254" s="229"/>
      <c r="CH254" s="229"/>
      <c r="CI254" s="229"/>
      <c r="CJ254" s="229"/>
      <c r="CK254" s="229"/>
      <c r="CL254" s="229"/>
      <c r="CM254" s="229"/>
      <c r="CN254" s="229"/>
      <c r="CO254" s="229"/>
      <c r="CP254" s="229"/>
      <c r="CQ254" s="229"/>
      <c r="CR254" s="229"/>
      <c r="CS254" s="229"/>
      <c r="CT254" s="229"/>
      <c r="CU254" s="229"/>
      <c r="CV254" s="229"/>
      <c r="CW254" s="229"/>
      <c r="CX254" s="229"/>
      <c r="CY254" s="229"/>
      <c r="CZ254" s="229"/>
      <c r="DA254" s="229"/>
      <c r="DB254" s="229"/>
      <c r="DC254" s="229"/>
      <c r="DD254" s="229"/>
      <c r="DE254" s="229"/>
      <c r="DF254" s="229"/>
      <c r="DG254" s="229"/>
      <c r="DH254" s="229"/>
      <c r="DI254" s="229"/>
      <c r="DJ254" s="229"/>
      <c r="DK254" s="229"/>
      <c r="DL254" s="229"/>
      <c r="DM254" s="229"/>
      <c r="DN254" s="229"/>
      <c r="DO254" s="229"/>
      <c r="DP254" s="229"/>
      <c r="DQ254" s="229"/>
      <c r="DR254" s="229"/>
      <c r="DS254" s="229"/>
      <c r="DT254" s="229"/>
      <c r="DU254" s="229"/>
      <c r="DV254" s="229"/>
      <c r="DW254" s="229"/>
      <c r="DX254" s="229"/>
      <c r="DY254" s="229"/>
      <c r="DZ254" s="229"/>
      <c r="EA254" s="229"/>
      <c r="EB254" s="229"/>
      <c r="EC254" s="229"/>
      <c r="ED254" s="229"/>
      <c r="EE254" s="229"/>
      <c r="EF254" s="229"/>
      <c r="EG254" s="229"/>
      <c r="EH254" s="229"/>
      <c r="EI254" s="229"/>
      <c r="EJ254" s="229"/>
      <c r="EK254" s="229"/>
      <c r="EL254" s="229"/>
      <c r="EM254" s="229"/>
      <c r="EN254" s="229"/>
      <c r="EO254" s="229"/>
      <c r="EP254" s="229"/>
      <c r="EQ254" s="229"/>
      <c r="ER254" s="229"/>
      <c r="ES254" s="229"/>
      <c r="ET254" s="229"/>
      <c r="EU254" s="229"/>
      <c r="EV254" s="229"/>
      <c r="EW254" s="229"/>
      <c r="EX254" s="229"/>
      <c r="EY254" s="229"/>
      <c r="EZ254" s="229"/>
      <c r="FA254" s="229"/>
      <c r="FB254" s="229"/>
      <c r="FC254" s="229"/>
      <c r="FD254" s="229"/>
      <c r="FE254" s="229"/>
      <c r="FF254" s="229"/>
      <c r="FG254" s="229"/>
      <c r="FH254" s="229"/>
      <c r="FI254" s="229"/>
      <c r="FJ254" s="229"/>
      <c r="FK254" s="229"/>
      <c r="FL254" s="229"/>
      <c r="FM254" s="229"/>
      <c r="FN254" s="229"/>
      <c r="FO254" s="229"/>
      <c r="FP254" s="229"/>
      <c r="FQ254" s="229"/>
      <c r="FR254" s="229"/>
      <c r="FS254" s="229"/>
      <c r="FT254" s="229"/>
      <c r="FU254" s="229"/>
      <c r="FV254" s="229"/>
      <c r="FW254" s="229"/>
      <c r="FX254" s="229"/>
      <c r="FY254" s="229"/>
      <c r="FZ254" s="229"/>
      <c r="GA254" s="229"/>
      <c r="GB254" s="229"/>
      <c r="GC254" s="229"/>
      <c r="GD254" s="229"/>
      <c r="GE254" s="229"/>
      <c r="GF254" s="229"/>
      <c r="GG254" s="229"/>
      <c r="GH254" s="229"/>
      <c r="GI254" s="229"/>
      <c r="GJ254" s="229"/>
      <c r="GK254" s="229"/>
      <c r="GL254" s="229"/>
      <c r="GM254" s="229"/>
      <c r="GN254" s="229"/>
      <c r="GO254" s="229"/>
      <c r="GP254" s="229"/>
      <c r="GQ254" s="229"/>
      <c r="GR254" s="229"/>
      <c r="GS254" s="229"/>
      <c r="GT254" s="229"/>
      <c r="GU254" s="229"/>
      <c r="GV254" s="229"/>
      <c r="GW254" s="229"/>
      <c r="GX254" s="229"/>
      <c r="GY254" s="229"/>
      <c r="GZ254" s="229"/>
      <c r="HA254" s="229"/>
      <c r="HB254" s="229"/>
      <c r="HC254" s="229"/>
      <c r="HD254" s="229"/>
      <c r="HE254" s="229"/>
      <c r="HF254" s="229"/>
      <c r="HG254" s="229"/>
      <c r="HH254" s="229"/>
      <c r="HI254" s="229"/>
      <c r="HJ254" s="229"/>
      <c r="HK254" s="229"/>
      <c r="HL254" s="229"/>
      <c r="HM254" s="229"/>
      <c r="HN254" s="229"/>
      <c r="HO254" s="229"/>
      <c r="HP254" s="229"/>
      <c r="HQ254" s="229"/>
      <c r="HR254" s="229"/>
      <c r="HS254" s="229"/>
      <c r="HT254" s="229"/>
      <c r="HU254" s="229"/>
      <c r="HV254" s="229"/>
      <c r="HW254" s="229"/>
      <c r="HX254" s="229"/>
      <c r="HY254" s="229"/>
      <c r="HZ254" s="229"/>
      <c r="IA254" s="229"/>
      <c r="IB254" s="229"/>
      <c r="IC254" s="229"/>
      <c r="ID254" s="229"/>
      <c r="IE254" s="229"/>
      <c r="IF254" s="229"/>
      <c r="IG254" s="229"/>
      <c r="IH254" s="229"/>
      <c r="II254" s="229"/>
      <c r="IJ254" s="229"/>
      <c r="IK254" s="229"/>
      <c r="IL254" s="229"/>
      <c r="IM254" s="229"/>
      <c r="IN254" s="229"/>
      <c r="IO254" s="229"/>
      <c r="IP254" s="229"/>
      <c r="IQ254" s="229"/>
      <c r="IR254" s="229"/>
      <c r="IS254" s="229"/>
      <c r="IT254" s="229"/>
      <c r="IU254" s="229"/>
      <c r="IV254" s="229"/>
    </row>
    <row r="255" spans="1:256" s="243" customFormat="1" ht="12.75">
      <c r="A255" s="236"/>
      <c r="B255" s="244">
        <v>1962215</v>
      </c>
      <c r="C255" s="238" t="s">
        <v>1058</v>
      </c>
      <c r="D255" s="236" t="s">
        <v>1075</v>
      </c>
      <c r="E255" s="236"/>
      <c r="F255" s="99"/>
      <c r="G255" s="239"/>
      <c r="H255" s="237">
        <v>26724534</v>
      </c>
      <c r="I255" s="240">
        <v>4265.684782608696</v>
      </c>
      <c r="J255" s="241"/>
      <c r="K255" s="280">
        <v>460</v>
      </c>
      <c r="L255" s="286"/>
      <c r="M255" s="280">
        <v>460</v>
      </c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29"/>
      <c r="AD255" s="229"/>
      <c r="AE255" s="229"/>
      <c r="AF255" s="229"/>
      <c r="AG255" s="229"/>
      <c r="AH255" s="229"/>
      <c r="AI255" s="229"/>
      <c r="AJ255" s="229"/>
      <c r="AK255" s="229"/>
      <c r="AL255" s="229"/>
      <c r="AM255" s="229"/>
      <c r="AN255" s="229"/>
      <c r="AO255" s="229"/>
      <c r="AP255" s="229"/>
      <c r="AQ255" s="229"/>
      <c r="AR255" s="229"/>
      <c r="AS255" s="229"/>
      <c r="AT255" s="229"/>
      <c r="AU255" s="229"/>
      <c r="AV255" s="229"/>
      <c r="AW255" s="229"/>
      <c r="AX255" s="229"/>
      <c r="AY255" s="229"/>
      <c r="AZ255" s="229"/>
      <c r="BA255" s="229"/>
      <c r="BB255" s="229"/>
      <c r="BC255" s="229"/>
      <c r="BD255" s="229"/>
      <c r="BE255" s="229"/>
      <c r="BF255" s="229"/>
      <c r="BG255" s="229"/>
      <c r="BH255" s="229"/>
      <c r="BI255" s="229"/>
      <c r="BJ255" s="229"/>
      <c r="BK255" s="229"/>
      <c r="BL255" s="229"/>
      <c r="BM255" s="229"/>
      <c r="BN255" s="229"/>
      <c r="BO255" s="229"/>
      <c r="BP255" s="229"/>
      <c r="BQ255" s="229"/>
      <c r="BR255" s="229"/>
      <c r="BS255" s="229"/>
      <c r="BT255" s="229"/>
      <c r="BU255" s="229"/>
      <c r="BV255" s="229"/>
      <c r="BW255" s="229"/>
      <c r="BX255" s="229"/>
      <c r="BY255" s="229"/>
      <c r="BZ255" s="229"/>
      <c r="CA255" s="229"/>
      <c r="CB255" s="229"/>
      <c r="CC255" s="229"/>
      <c r="CD255" s="229"/>
      <c r="CE255" s="229"/>
      <c r="CF255" s="229"/>
      <c r="CG255" s="229"/>
      <c r="CH255" s="229"/>
      <c r="CI255" s="229"/>
      <c r="CJ255" s="229"/>
      <c r="CK255" s="229"/>
      <c r="CL255" s="229"/>
      <c r="CM255" s="229"/>
      <c r="CN255" s="229"/>
      <c r="CO255" s="229"/>
      <c r="CP255" s="229"/>
      <c r="CQ255" s="229"/>
      <c r="CR255" s="229"/>
      <c r="CS255" s="229"/>
      <c r="CT255" s="229"/>
      <c r="CU255" s="229"/>
      <c r="CV255" s="229"/>
      <c r="CW255" s="229"/>
      <c r="CX255" s="229"/>
      <c r="CY255" s="229"/>
      <c r="CZ255" s="229"/>
      <c r="DA255" s="229"/>
      <c r="DB255" s="229"/>
      <c r="DC255" s="229"/>
      <c r="DD255" s="229"/>
      <c r="DE255" s="229"/>
      <c r="DF255" s="229"/>
      <c r="DG255" s="229"/>
      <c r="DH255" s="229"/>
      <c r="DI255" s="229"/>
      <c r="DJ255" s="229"/>
      <c r="DK255" s="229"/>
      <c r="DL255" s="229"/>
      <c r="DM255" s="229"/>
      <c r="DN255" s="229"/>
      <c r="DO255" s="229"/>
      <c r="DP255" s="229"/>
      <c r="DQ255" s="229"/>
      <c r="DR255" s="229"/>
      <c r="DS255" s="229"/>
      <c r="DT255" s="229"/>
      <c r="DU255" s="229"/>
      <c r="DV255" s="229"/>
      <c r="DW255" s="229"/>
      <c r="DX255" s="229"/>
      <c r="DY255" s="229"/>
      <c r="DZ255" s="229"/>
      <c r="EA255" s="229"/>
      <c r="EB255" s="229"/>
      <c r="EC255" s="229"/>
      <c r="ED255" s="229"/>
      <c r="EE255" s="229"/>
      <c r="EF255" s="229"/>
      <c r="EG255" s="229"/>
      <c r="EH255" s="229"/>
      <c r="EI255" s="229"/>
      <c r="EJ255" s="229"/>
      <c r="EK255" s="229"/>
      <c r="EL255" s="229"/>
      <c r="EM255" s="229"/>
      <c r="EN255" s="229"/>
      <c r="EO255" s="229"/>
      <c r="EP255" s="229"/>
      <c r="EQ255" s="229"/>
      <c r="ER255" s="229"/>
      <c r="ES255" s="229"/>
      <c r="ET255" s="229"/>
      <c r="EU255" s="229"/>
      <c r="EV255" s="229"/>
      <c r="EW255" s="229"/>
      <c r="EX255" s="229"/>
      <c r="EY255" s="229"/>
      <c r="EZ255" s="229"/>
      <c r="FA255" s="229"/>
      <c r="FB255" s="229"/>
      <c r="FC255" s="229"/>
      <c r="FD255" s="229"/>
      <c r="FE255" s="229"/>
      <c r="FF255" s="229"/>
      <c r="FG255" s="229"/>
      <c r="FH255" s="229"/>
      <c r="FI255" s="229"/>
      <c r="FJ255" s="229"/>
      <c r="FK255" s="229"/>
      <c r="FL255" s="229"/>
      <c r="FM255" s="229"/>
      <c r="FN255" s="229"/>
      <c r="FO255" s="229"/>
      <c r="FP255" s="229"/>
      <c r="FQ255" s="229"/>
      <c r="FR255" s="229"/>
      <c r="FS255" s="229"/>
      <c r="FT255" s="229"/>
      <c r="FU255" s="229"/>
      <c r="FV255" s="229"/>
      <c r="FW255" s="229"/>
      <c r="FX255" s="229"/>
      <c r="FY255" s="229"/>
      <c r="FZ255" s="229"/>
      <c r="GA255" s="229"/>
      <c r="GB255" s="229"/>
      <c r="GC255" s="229"/>
      <c r="GD255" s="229"/>
      <c r="GE255" s="229"/>
      <c r="GF255" s="229"/>
      <c r="GG255" s="229"/>
      <c r="GH255" s="229"/>
      <c r="GI255" s="229"/>
      <c r="GJ255" s="229"/>
      <c r="GK255" s="229"/>
      <c r="GL255" s="229"/>
      <c r="GM255" s="229"/>
      <c r="GN255" s="229"/>
      <c r="GO255" s="229"/>
      <c r="GP255" s="229"/>
      <c r="GQ255" s="229"/>
      <c r="GR255" s="229"/>
      <c r="GS255" s="229"/>
      <c r="GT255" s="229"/>
      <c r="GU255" s="229"/>
      <c r="GV255" s="229"/>
      <c r="GW255" s="229"/>
      <c r="GX255" s="229"/>
      <c r="GY255" s="229"/>
      <c r="GZ255" s="229"/>
      <c r="HA255" s="229"/>
      <c r="HB255" s="229"/>
      <c r="HC255" s="229"/>
      <c r="HD255" s="229"/>
      <c r="HE255" s="229"/>
      <c r="HF255" s="229"/>
      <c r="HG255" s="229"/>
      <c r="HH255" s="229"/>
      <c r="HI255" s="229"/>
      <c r="HJ255" s="229"/>
      <c r="HK255" s="229"/>
      <c r="HL255" s="229"/>
      <c r="HM255" s="229"/>
      <c r="HN255" s="229"/>
      <c r="HO255" s="229"/>
      <c r="HP255" s="229"/>
      <c r="HQ255" s="229"/>
      <c r="HR255" s="229"/>
      <c r="HS255" s="229"/>
      <c r="HT255" s="229"/>
      <c r="HU255" s="229"/>
      <c r="HV255" s="229"/>
      <c r="HW255" s="229"/>
      <c r="HX255" s="229"/>
      <c r="HY255" s="229"/>
      <c r="HZ255" s="229"/>
      <c r="IA255" s="229"/>
      <c r="IB255" s="229"/>
      <c r="IC255" s="229"/>
      <c r="ID255" s="229"/>
      <c r="IE255" s="229"/>
      <c r="IF255" s="229"/>
      <c r="IG255" s="229"/>
      <c r="IH255" s="229"/>
      <c r="II255" s="229"/>
      <c r="IJ255" s="229"/>
      <c r="IK255" s="229"/>
      <c r="IL255" s="229"/>
      <c r="IM255" s="229"/>
      <c r="IN255" s="229"/>
      <c r="IO255" s="229"/>
      <c r="IP255" s="229"/>
      <c r="IQ255" s="229"/>
      <c r="IR255" s="229"/>
      <c r="IS255" s="229"/>
      <c r="IT255" s="229"/>
      <c r="IU255" s="229"/>
      <c r="IV255" s="229"/>
    </row>
    <row r="256" spans="1:256" s="241" customFormat="1" ht="12.75">
      <c r="A256" s="245"/>
      <c r="B256" s="246">
        <v>-3745503</v>
      </c>
      <c r="C256" s="245" t="s">
        <v>1058</v>
      </c>
      <c r="D256" s="245" t="s">
        <v>1076</v>
      </c>
      <c r="E256" s="245"/>
      <c r="F256" s="247"/>
      <c r="G256" s="248"/>
      <c r="H256" s="246">
        <v>26724534</v>
      </c>
      <c r="I256" s="249">
        <v>-8142.397826086956</v>
      </c>
      <c r="J256" s="243"/>
      <c r="K256" s="304">
        <v>460</v>
      </c>
      <c r="L256" s="304"/>
      <c r="M256" s="304">
        <v>460</v>
      </c>
      <c r="N256" s="227"/>
      <c r="O256" s="227"/>
      <c r="P256" s="227"/>
      <c r="Q256" s="227"/>
      <c r="R256" s="227"/>
      <c r="S256" s="227"/>
      <c r="T256" s="227"/>
      <c r="U256" s="227"/>
      <c r="V256" s="227"/>
      <c r="W256" s="227"/>
      <c r="X256" s="227"/>
      <c r="Y256" s="227"/>
      <c r="Z256" s="227"/>
      <c r="AA256" s="227"/>
      <c r="AB256" s="227"/>
      <c r="AC256" s="227"/>
      <c r="AD256" s="227"/>
      <c r="AE256" s="227"/>
      <c r="AF256" s="227"/>
      <c r="AG256" s="227"/>
      <c r="AH256" s="227"/>
      <c r="AI256" s="227"/>
      <c r="AJ256" s="227"/>
      <c r="AK256" s="227"/>
      <c r="AL256" s="227"/>
      <c r="AM256" s="227"/>
      <c r="AN256" s="227"/>
      <c r="AO256" s="227"/>
      <c r="AP256" s="227"/>
      <c r="AQ256" s="227"/>
      <c r="AR256" s="227"/>
      <c r="AS256" s="227"/>
      <c r="AT256" s="227"/>
      <c r="AU256" s="227"/>
      <c r="AV256" s="227"/>
      <c r="AW256" s="227"/>
      <c r="AX256" s="227"/>
      <c r="AY256" s="227"/>
      <c r="AZ256" s="227"/>
      <c r="BA256" s="227"/>
      <c r="BB256" s="227"/>
      <c r="BC256" s="227"/>
      <c r="BD256" s="227"/>
      <c r="BE256" s="227"/>
      <c r="BF256" s="227"/>
      <c r="BG256" s="227"/>
      <c r="BH256" s="227"/>
      <c r="BI256" s="227"/>
      <c r="BJ256" s="227"/>
      <c r="BK256" s="227"/>
      <c r="BL256" s="227"/>
      <c r="BM256" s="227"/>
      <c r="BN256" s="227"/>
      <c r="BO256" s="227"/>
      <c r="BP256" s="227"/>
      <c r="BQ256" s="227"/>
      <c r="BR256" s="227"/>
      <c r="BS256" s="227"/>
      <c r="BT256" s="227"/>
      <c r="BU256" s="227"/>
      <c r="BV256" s="227"/>
      <c r="BW256" s="227"/>
      <c r="BX256" s="227"/>
      <c r="BY256" s="227"/>
      <c r="BZ256" s="227"/>
      <c r="CA256" s="227"/>
      <c r="CB256" s="227"/>
      <c r="CC256" s="227"/>
      <c r="CD256" s="227"/>
      <c r="CE256" s="227"/>
      <c r="CF256" s="227"/>
      <c r="CG256" s="227"/>
      <c r="CH256" s="227"/>
      <c r="CI256" s="227"/>
      <c r="CJ256" s="227"/>
      <c r="CK256" s="227"/>
      <c r="CL256" s="227"/>
      <c r="CM256" s="227"/>
      <c r="CN256" s="227"/>
      <c r="CO256" s="227"/>
      <c r="CP256" s="227"/>
      <c r="CQ256" s="227"/>
      <c r="CR256" s="227"/>
      <c r="CS256" s="227"/>
      <c r="CT256" s="227"/>
      <c r="CU256" s="227"/>
      <c r="CV256" s="227"/>
      <c r="CW256" s="227"/>
      <c r="CX256" s="227"/>
      <c r="CY256" s="227"/>
      <c r="CZ256" s="227"/>
      <c r="DA256" s="227"/>
      <c r="DB256" s="227"/>
      <c r="DC256" s="227"/>
      <c r="DD256" s="227"/>
      <c r="DE256" s="227"/>
      <c r="DF256" s="227"/>
      <c r="DG256" s="227"/>
      <c r="DH256" s="227"/>
      <c r="DI256" s="227"/>
      <c r="DJ256" s="227"/>
      <c r="DK256" s="227"/>
      <c r="DL256" s="227"/>
      <c r="DM256" s="227"/>
      <c r="DN256" s="227"/>
      <c r="DO256" s="227"/>
      <c r="DP256" s="227"/>
      <c r="DQ256" s="227"/>
      <c r="DR256" s="227"/>
      <c r="DS256" s="227"/>
      <c r="DT256" s="227"/>
      <c r="DU256" s="227"/>
      <c r="DV256" s="227"/>
      <c r="DW256" s="227"/>
      <c r="DX256" s="227"/>
      <c r="DY256" s="227"/>
      <c r="DZ256" s="227"/>
      <c r="EA256" s="227"/>
      <c r="EB256" s="227"/>
      <c r="EC256" s="227"/>
      <c r="ED256" s="227"/>
      <c r="EE256" s="227"/>
      <c r="EF256" s="227"/>
      <c r="EG256" s="227"/>
      <c r="EH256" s="227"/>
      <c r="EI256" s="227"/>
      <c r="EJ256" s="227"/>
      <c r="EK256" s="227"/>
      <c r="EL256" s="227"/>
      <c r="EM256" s="227"/>
      <c r="EN256" s="227"/>
      <c r="EO256" s="227"/>
      <c r="EP256" s="227"/>
      <c r="EQ256" s="227"/>
      <c r="ER256" s="227"/>
      <c r="ES256" s="227"/>
      <c r="ET256" s="227"/>
      <c r="EU256" s="227"/>
      <c r="EV256" s="227"/>
      <c r="EW256" s="227"/>
      <c r="EX256" s="227"/>
      <c r="EY256" s="227"/>
      <c r="EZ256" s="227"/>
      <c r="FA256" s="227"/>
      <c r="FB256" s="227"/>
      <c r="FC256" s="227"/>
      <c r="FD256" s="227"/>
      <c r="FE256" s="227"/>
      <c r="FF256" s="227"/>
      <c r="FG256" s="227"/>
      <c r="FH256" s="227"/>
      <c r="FI256" s="227"/>
      <c r="FJ256" s="227"/>
      <c r="FK256" s="227"/>
      <c r="FL256" s="227"/>
      <c r="FM256" s="227"/>
      <c r="FN256" s="227"/>
      <c r="FO256" s="227"/>
      <c r="FP256" s="227"/>
      <c r="FQ256" s="227"/>
      <c r="FR256" s="227"/>
      <c r="FS256" s="227"/>
      <c r="FT256" s="227"/>
      <c r="FU256" s="227"/>
      <c r="FV256" s="227"/>
      <c r="FW256" s="227"/>
      <c r="FX256" s="227"/>
      <c r="FY256" s="227"/>
      <c r="FZ256" s="227"/>
      <c r="GA256" s="227"/>
      <c r="GB256" s="227"/>
      <c r="GC256" s="227"/>
      <c r="GD256" s="227"/>
      <c r="GE256" s="227"/>
      <c r="GF256" s="227"/>
      <c r="GG256" s="227"/>
      <c r="GH256" s="227"/>
      <c r="GI256" s="227"/>
      <c r="GJ256" s="227"/>
      <c r="GK256" s="227"/>
      <c r="GL256" s="227"/>
      <c r="GM256" s="227"/>
      <c r="GN256" s="227"/>
      <c r="GO256" s="227"/>
      <c r="GP256" s="227"/>
      <c r="GQ256" s="227"/>
      <c r="GR256" s="227"/>
      <c r="GS256" s="227"/>
      <c r="GT256" s="227"/>
      <c r="GU256" s="227"/>
      <c r="GV256" s="227"/>
      <c r="GW256" s="227"/>
      <c r="GX256" s="227"/>
      <c r="GY256" s="227"/>
      <c r="GZ256" s="227"/>
      <c r="HA256" s="227"/>
      <c r="HB256" s="227"/>
      <c r="HC256" s="227"/>
      <c r="HD256" s="227"/>
      <c r="HE256" s="227"/>
      <c r="HF256" s="227"/>
      <c r="HG256" s="227"/>
      <c r="HH256" s="227"/>
      <c r="HI256" s="227"/>
      <c r="HJ256" s="227"/>
      <c r="HK256" s="227"/>
      <c r="HL256" s="227"/>
      <c r="HM256" s="227"/>
      <c r="HN256" s="227"/>
      <c r="HO256" s="227"/>
      <c r="HP256" s="227"/>
      <c r="HQ256" s="227"/>
      <c r="HR256" s="227"/>
      <c r="HS256" s="227"/>
      <c r="HT256" s="227"/>
      <c r="HU256" s="227"/>
      <c r="HV256" s="227"/>
      <c r="HW256" s="227"/>
      <c r="HX256" s="227"/>
      <c r="HY256" s="227"/>
      <c r="HZ256" s="227"/>
      <c r="IA256" s="227"/>
      <c r="IB256" s="227"/>
      <c r="IC256" s="227"/>
      <c r="ID256" s="227"/>
      <c r="IE256" s="227"/>
      <c r="IF256" s="227"/>
      <c r="IG256" s="227"/>
      <c r="IH256" s="227"/>
      <c r="II256" s="227"/>
      <c r="IJ256" s="227"/>
      <c r="IK256" s="227"/>
      <c r="IL256" s="227"/>
      <c r="IM256" s="227"/>
      <c r="IN256" s="227"/>
      <c r="IO256" s="227"/>
      <c r="IP256" s="227"/>
      <c r="IQ256" s="227"/>
      <c r="IR256" s="227"/>
      <c r="IS256" s="227"/>
      <c r="IT256" s="227"/>
      <c r="IU256" s="227"/>
      <c r="IV256" s="227"/>
    </row>
    <row r="257" spans="6:13" ht="12.75">
      <c r="F257" s="61"/>
      <c r="H257" s="217"/>
      <c r="I257" s="23"/>
      <c r="M257" s="2"/>
    </row>
    <row r="258" spans="6:13" ht="12.75">
      <c r="F258" s="61"/>
      <c r="H258" s="217"/>
      <c r="I258" s="23"/>
      <c r="M258" s="2"/>
    </row>
    <row r="259" spans="1:13" s="252" customFormat="1" ht="12.75">
      <c r="A259" s="238"/>
      <c r="B259" s="237"/>
      <c r="C259" s="238"/>
      <c r="D259" s="238"/>
      <c r="E259" s="238"/>
      <c r="F259" s="250"/>
      <c r="G259" s="251"/>
      <c r="H259" s="237"/>
      <c r="I259" s="240"/>
      <c r="K259" s="242"/>
      <c r="M259" s="242"/>
    </row>
    <row r="260" spans="1:13" s="252" customFormat="1" ht="12.75">
      <c r="A260" s="238"/>
      <c r="B260" s="237"/>
      <c r="C260" s="238"/>
      <c r="D260" s="238"/>
      <c r="E260" s="238"/>
      <c r="F260" s="250"/>
      <c r="G260" s="251"/>
      <c r="H260" s="237"/>
      <c r="I260" s="240"/>
      <c r="K260" s="242"/>
      <c r="M260" s="242"/>
    </row>
    <row r="261" spans="1:13" s="263" customFormat="1" ht="12.75">
      <c r="A261" s="253"/>
      <c r="B261" s="254">
        <v>-2133388</v>
      </c>
      <c r="C261" s="255" t="s">
        <v>1059</v>
      </c>
      <c r="D261" s="253" t="s">
        <v>1077</v>
      </c>
      <c r="E261" s="253"/>
      <c r="F261" s="256"/>
      <c r="G261" s="257"/>
      <c r="H261" s="258">
        <v>2133388</v>
      </c>
      <c r="I261" s="259">
        <v>-4848.609090909091</v>
      </c>
      <c r="J261" s="260"/>
      <c r="K261" s="261">
        <v>440</v>
      </c>
      <c r="L261" s="262"/>
      <c r="M261" s="261">
        <v>440</v>
      </c>
    </row>
    <row r="262" spans="1:13" s="263" customFormat="1" ht="12.75">
      <c r="A262" s="253"/>
      <c r="B262" s="254">
        <v>704515</v>
      </c>
      <c r="C262" s="255" t="s">
        <v>1059</v>
      </c>
      <c r="D262" s="253" t="s">
        <v>1068</v>
      </c>
      <c r="E262" s="253"/>
      <c r="F262" s="256"/>
      <c r="G262" s="257"/>
      <c r="H262" s="258">
        <v>1428873</v>
      </c>
      <c r="I262" s="259">
        <v>1601.1704545454545</v>
      </c>
      <c r="J262" s="260"/>
      <c r="K262" s="261">
        <v>440</v>
      </c>
      <c r="L262" s="262"/>
      <c r="M262" s="261">
        <v>440</v>
      </c>
    </row>
    <row r="263" spans="1:13" s="263" customFormat="1" ht="12.75">
      <c r="A263" s="253"/>
      <c r="B263" s="254">
        <v>875535</v>
      </c>
      <c r="C263" s="255" t="s">
        <v>1059</v>
      </c>
      <c r="D263" s="253" t="s">
        <v>1069</v>
      </c>
      <c r="E263" s="253"/>
      <c r="F263" s="256"/>
      <c r="G263" s="257"/>
      <c r="H263" s="258">
        <v>553338</v>
      </c>
      <c r="I263" s="259">
        <v>1945.6333333333334</v>
      </c>
      <c r="J263" s="260"/>
      <c r="K263" s="261">
        <v>450</v>
      </c>
      <c r="L263" s="262"/>
      <c r="M263" s="261">
        <v>450</v>
      </c>
    </row>
    <row r="264" spans="1:13" s="263" customFormat="1" ht="12.75">
      <c r="A264" s="253"/>
      <c r="B264" s="254"/>
      <c r="C264" s="255" t="s">
        <v>1059</v>
      </c>
      <c r="D264" s="253" t="s">
        <v>1075</v>
      </c>
      <c r="E264" s="253"/>
      <c r="F264" s="256"/>
      <c r="G264" s="257"/>
      <c r="H264" s="258">
        <v>553338</v>
      </c>
      <c r="I264" s="259">
        <v>0</v>
      </c>
      <c r="J264" s="260"/>
      <c r="K264" s="280">
        <v>460</v>
      </c>
      <c r="L264" s="286"/>
      <c r="M264" s="280">
        <v>460</v>
      </c>
    </row>
    <row r="265" spans="1:13" s="260" customFormat="1" ht="12.75">
      <c r="A265" s="264"/>
      <c r="B265" s="265">
        <v>-553338</v>
      </c>
      <c r="C265" s="264" t="s">
        <v>1059</v>
      </c>
      <c r="D265" s="264" t="s">
        <v>1076</v>
      </c>
      <c r="E265" s="264"/>
      <c r="F265" s="266"/>
      <c r="G265" s="267"/>
      <c r="H265" s="265">
        <v>1982211</v>
      </c>
      <c r="I265" s="268">
        <v>-1202.908695652174</v>
      </c>
      <c r="J265" s="263"/>
      <c r="K265" s="304">
        <v>460</v>
      </c>
      <c r="L265" s="304"/>
      <c r="M265" s="304">
        <v>460</v>
      </c>
    </row>
    <row r="266" spans="1:13" s="274" customFormat="1" ht="12.75">
      <c r="A266" s="269"/>
      <c r="B266" s="270"/>
      <c r="C266" s="269"/>
      <c r="D266" s="269"/>
      <c r="E266" s="269"/>
      <c r="F266" s="271"/>
      <c r="G266" s="272"/>
      <c r="H266" s="270"/>
      <c r="I266" s="273"/>
      <c r="K266" s="41"/>
      <c r="L266" s="16"/>
      <c r="M266" s="41"/>
    </row>
    <row r="267" spans="1:13" s="274" customFormat="1" ht="12.75" hidden="1">
      <c r="A267" s="269"/>
      <c r="B267" s="270"/>
      <c r="C267" s="269"/>
      <c r="D267" s="269"/>
      <c r="E267" s="269"/>
      <c r="F267" s="271"/>
      <c r="G267" s="272"/>
      <c r="H267" s="270"/>
      <c r="I267" s="273"/>
      <c r="K267" s="41"/>
      <c r="L267" s="16"/>
      <c r="M267" s="41"/>
    </row>
    <row r="268" spans="1:13" s="274" customFormat="1" ht="12.75" hidden="1">
      <c r="A268" s="269"/>
      <c r="B268" s="270"/>
      <c r="C268" s="269"/>
      <c r="D268" s="269"/>
      <c r="E268" s="269"/>
      <c r="F268" s="271"/>
      <c r="G268" s="272"/>
      <c r="H268" s="270"/>
      <c r="I268" s="273"/>
      <c r="K268" s="41"/>
      <c r="L268" s="16"/>
      <c r="M268" s="41"/>
    </row>
    <row r="269" spans="2:13" ht="12.75" hidden="1">
      <c r="B269" s="8"/>
      <c r="F269" s="61"/>
      <c r="H269" s="270"/>
      <c r="I269" s="23">
        <v>0</v>
      </c>
      <c r="M269" s="2">
        <v>500</v>
      </c>
    </row>
    <row r="270" spans="2:13" ht="12.75" hidden="1">
      <c r="B270" s="8"/>
      <c r="F270" s="61"/>
      <c r="H270" s="270"/>
      <c r="I270" s="23">
        <v>0</v>
      </c>
      <c r="M270" s="2">
        <v>500</v>
      </c>
    </row>
    <row r="271" spans="2:13" ht="12.75" hidden="1">
      <c r="B271" s="8"/>
      <c r="F271" s="61"/>
      <c r="H271" s="5">
        <v>0</v>
      </c>
      <c r="I271" s="23">
        <v>0</v>
      </c>
      <c r="M271" s="2">
        <v>500</v>
      </c>
    </row>
    <row r="272" spans="2:13" ht="12.75" hidden="1">
      <c r="B272" s="8"/>
      <c r="F272" s="61"/>
      <c r="H272" s="5">
        <v>0</v>
      </c>
      <c r="I272" s="23">
        <v>0</v>
      </c>
      <c r="M272" s="2">
        <v>500</v>
      </c>
    </row>
    <row r="273" spans="2:13" ht="12.75" hidden="1">
      <c r="B273" s="8"/>
      <c r="F273" s="61"/>
      <c r="H273" s="5">
        <v>0</v>
      </c>
      <c r="I273" s="23">
        <v>0</v>
      </c>
      <c r="M273" s="2">
        <v>500</v>
      </c>
    </row>
    <row r="274" spans="2:13" ht="12.75" hidden="1">
      <c r="B274" s="8"/>
      <c r="F274" s="61"/>
      <c r="H274" s="5">
        <v>0</v>
      </c>
      <c r="I274" s="23">
        <v>0</v>
      </c>
      <c r="M274" s="2">
        <v>500</v>
      </c>
    </row>
    <row r="275" spans="2:13" ht="12.75" hidden="1">
      <c r="B275" s="8"/>
      <c r="F275" s="61"/>
      <c r="H275" s="5">
        <v>0</v>
      </c>
      <c r="I275" s="23">
        <v>0</v>
      </c>
      <c r="M275" s="2">
        <v>500</v>
      </c>
    </row>
    <row r="276" spans="2:13" ht="12.75" hidden="1">
      <c r="B276" s="8"/>
      <c r="F276" s="61"/>
      <c r="H276" s="5">
        <v>0</v>
      </c>
      <c r="I276" s="23">
        <v>0</v>
      </c>
      <c r="M276" s="2">
        <v>500</v>
      </c>
    </row>
    <row r="277" spans="2:13" ht="12.75" hidden="1">
      <c r="B277" s="8"/>
      <c r="F277" s="61"/>
      <c r="H277" s="5">
        <v>0</v>
      </c>
      <c r="I277" s="23">
        <v>0</v>
      </c>
      <c r="M277" s="2">
        <v>500</v>
      </c>
    </row>
    <row r="278" spans="2:13" ht="12.75" hidden="1">
      <c r="B278" s="8"/>
      <c r="F278" s="61"/>
      <c r="H278" s="5">
        <v>0</v>
      </c>
      <c r="I278" s="23">
        <v>0</v>
      </c>
      <c r="M278" s="2">
        <v>500</v>
      </c>
    </row>
    <row r="279" spans="2:13" ht="12.75" hidden="1">
      <c r="B279" s="8"/>
      <c r="F279" s="61"/>
      <c r="H279" s="5">
        <v>0</v>
      </c>
      <c r="I279" s="23">
        <v>0</v>
      </c>
      <c r="M279" s="2">
        <v>500</v>
      </c>
    </row>
    <row r="280" spans="2:13" ht="12.75" hidden="1">
      <c r="B280" s="8"/>
      <c r="F280" s="61"/>
      <c r="H280" s="5">
        <v>0</v>
      </c>
      <c r="I280" s="23">
        <v>0</v>
      </c>
      <c r="M280" s="2">
        <v>500</v>
      </c>
    </row>
    <row r="281" spans="2:13" ht="12.75" hidden="1">
      <c r="B281" s="8"/>
      <c r="F281" s="61"/>
      <c r="H281" s="5">
        <v>0</v>
      </c>
      <c r="I281" s="23">
        <v>0</v>
      </c>
      <c r="M281" s="2">
        <v>500</v>
      </c>
    </row>
    <row r="282" spans="2:13" ht="12.75" hidden="1">
      <c r="B282" s="8"/>
      <c r="F282" s="61"/>
      <c r="H282" s="5">
        <v>0</v>
      </c>
      <c r="I282" s="23">
        <v>0</v>
      </c>
      <c r="M282" s="2">
        <v>500</v>
      </c>
    </row>
    <row r="283" spans="6:13" ht="12.75" hidden="1">
      <c r="F283" s="61"/>
      <c r="H283" s="5">
        <v>0</v>
      </c>
      <c r="I283" s="23">
        <v>0</v>
      </c>
      <c r="M283" s="2">
        <v>500</v>
      </c>
    </row>
    <row r="284" spans="2:13" ht="12.75" hidden="1">
      <c r="B284" s="6"/>
      <c r="F284" s="61"/>
      <c r="H284" s="5">
        <v>0</v>
      </c>
      <c r="I284" s="23">
        <v>0</v>
      </c>
      <c r="M284" s="2">
        <v>500</v>
      </c>
    </row>
    <row r="285" spans="6:13" ht="12.75" hidden="1">
      <c r="F285" s="61"/>
      <c r="H285" s="5">
        <v>0</v>
      </c>
      <c r="I285" s="23">
        <v>0</v>
      </c>
      <c r="M285" s="2">
        <v>500</v>
      </c>
    </row>
    <row r="286" spans="6:13" ht="12.75" hidden="1">
      <c r="F286" s="61"/>
      <c r="H286" s="5">
        <v>0</v>
      </c>
      <c r="I286" s="23">
        <v>0</v>
      </c>
      <c r="M286" s="2">
        <v>500</v>
      </c>
    </row>
    <row r="287" spans="6:13" ht="12.75" hidden="1">
      <c r="F287" s="61"/>
      <c r="H287" s="5">
        <v>0</v>
      </c>
      <c r="I287" s="23">
        <v>0</v>
      </c>
      <c r="M287" s="2">
        <v>500</v>
      </c>
    </row>
    <row r="288" spans="6:13" ht="12.75" hidden="1">
      <c r="F288" s="61"/>
      <c r="H288" s="5">
        <v>0</v>
      </c>
      <c r="I288" s="23">
        <v>0</v>
      </c>
      <c r="M288" s="2">
        <v>500</v>
      </c>
    </row>
    <row r="289" spans="6:13" ht="12.75" hidden="1">
      <c r="F289" s="61"/>
      <c r="H289" s="5">
        <v>0</v>
      </c>
      <c r="I289" s="23">
        <v>0</v>
      </c>
      <c r="M289" s="2">
        <v>500</v>
      </c>
    </row>
    <row r="290" spans="6:13" ht="12.75" hidden="1">
      <c r="F290" s="61"/>
      <c r="H290" s="5">
        <v>0</v>
      </c>
      <c r="I290" s="23">
        <v>0</v>
      </c>
      <c r="M290" s="2">
        <v>500</v>
      </c>
    </row>
    <row r="291" spans="6:13" ht="12.75" hidden="1">
      <c r="F291" s="61"/>
      <c r="H291" s="5">
        <v>0</v>
      </c>
      <c r="I291" s="23">
        <v>0</v>
      </c>
      <c r="M291" s="2">
        <v>500</v>
      </c>
    </row>
    <row r="292" spans="6:13" ht="12.75" hidden="1">
      <c r="F292" s="61"/>
      <c r="H292" s="5">
        <v>0</v>
      </c>
      <c r="I292" s="23">
        <v>0</v>
      </c>
      <c r="M292" s="2">
        <v>500</v>
      </c>
    </row>
    <row r="293" spans="6:13" ht="12.75" hidden="1">
      <c r="F293" s="61"/>
      <c r="H293" s="5">
        <v>0</v>
      </c>
      <c r="I293" s="23">
        <v>0</v>
      </c>
      <c r="M293" s="2">
        <v>500</v>
      </c>
    </row>
    <row r="294" spans="6:13" ht="12.75" hidden="1">
      <c r="F294" s="61"/>
      <c r="H294" s="5">
        <v>0</v>
      </c>
      <c r="I294" s="23">
        <v>0</v>
      </c>
      <c r="M294" s="2">
        <v>500</v>
      </c>
    </row>
    <row r="295" spans="6:13" ht="12.75" hidden="1">
      <c r="F295" s="61"/>
      <c r="H295" s="5">
        <v>0</v>
      </c>
      <c r="I295" s="23">
        <v>0</v>
      </c>
      <c r="M295" s="2">
        <v>500</v>
      </c>
    </row>
    <row r="296" spans="6:13" ht="12.75" hidden="1">
      <c r="F296" s="61"/>
      <c r="H296" s="5">
        <v>0</v>
      </c>
      <c r="I296" s="23">
        <v>0</v>
      </c>
      <c r="M296" s="2">
        <v>500</v>
      </c>
    </row>
    <row r="297" spans="6:13" ht="12.75" hidden="1">
      <c r="F297" s="61"/>
      <c r="H297" s="5">
        <v>0</v>
      </c>
      <c r="I297" s="23">
        <v>0</v>
      </c>
      <c r="M297" s="2">
        <v>500</v>
      </c>
    </row>
    <row r="298" spans="6:13" ht="12.75" hidden="1">
      <c r="F298" s="61"/>
      <c r="H298" s="5">
        <v>0</v>
      </c>
      <c r="I298" s="23">
        <v>0</v>
      </c>
      <c r="M298" s="2">
        <v>500</v>
      </c>
    </row>
    <row r="299" spans="6:13" ht="12.75" hidden="1">
      <c r="F299" s="61"/>
      <c r="H299" s="5">
        <v>0</v>
      </c>
      <c r="I299" s="23">
        <v>0</v>
      </c>
      <c r="M299" s="2">
        <v>500</v>
      </c>
    </row>
    <row r="300" spans="6:13" ht="12.75" hidden="1">
      <c r="F300" s="61"/>
      <c r="H300" s="5">
        <v>0</v>
      </c>
      <c r="I300" s="23">
        <v>0</v>
      </c>
      <c r="M300" s="2">
        <v>500</v>
      </c>
    </row>
    <row r="301" spans="6:13" ht="12.75" hidden="1">
      <c r="F301" s="61"/>
      <c r="H301" s="5">
        <v>0</v>
      </c>
      <c r="I301" s="23">
        <v>0</v>
      </c>
      <c r="M301" s="2">
        <v>500</v>
      </c>
    </row>
    <row r="302" spans="6:13" ht="12.75" hidden="1">
      <c r="F302" s="61"/>
      <c r="H302" s="5">
        <v>0</v>
      </c>
      <c r="I302" s="23">
        <v>0</v>
      </c>
      <c r="M302" s="2">
        <v>500</v>
      </c>
    </row>
    <row r="303" spans="6:13" ht="12.75" hidden="1">
      <c r="F303" s="61"/>
      <c r="H303" s="5">
        <v>0</v>
      </c>
      <c r="I303" s="23">
        <v>0</v>
      </c>
      <c r="M303" s="2">
        <v>500</v>
      </c>
    </row>
    <row r="304" spans="6:13" ht="12.75" hidden="1">
      <c r="F304" s="61"/>
      <c r="H304" s="5">
        <v>0</v>
      </c>
      <c r="I304" s="23">
        <v>0</v>
      </c>
      <c r="M304" s="2">
        <v>500</v>
      </c>
    </row>
    <row r="305" spans="6:13" ht="12.75" hidden="1">
      <c r="F305" s="61"/>
      <c r="H305" s="5">
        <v>0</v>
      </c>
      <c r="I305" s="23">
        <v>0</v>
      </c>
      <c r="M305" s="2">
        <v>500</v>
      </c>
    </row>
    <row r="306" spans="6:13" ht="12.75" hidden="1">
      <c r="F306" s="61"/>
      <c r="H306" s="5">
        <v>0</v>
      </c>
      <c r="I306" s="23">
        <v>0</v>
      </c>
      <c r="M306" s="2">
        <v>500</v>
      </c>
    </row>
    <row r="307" spans="6:13" ht="12.75" hidden="1">
      <c r="F307" s="61"/>
      <c r="H307" s="5">
        <v>0</v>
      </c>
      <c r="I307" s="23">
        <v>0</v>
      </c>
      <c r="M307" s="2">
        <v>500</v>
      </c>
    </row>
    <row r="308" spans="6:13" ht="12.75" hidden="1">
      <c r="F308" s="61"/>
      <c r="H308" s="5">
        <v>0</v>
      </c>
      <c r="I308" s="23">
        <v>0</v>
      </c>
      <c r="M308" s="2">
        <v>500</v>
      </c>
    </row>
    <row r="309" spans="6:13" ht="12.75" hidden="1">
      <c r="F309" s="61"/>
      <c r="H309" s="5">
        <v>0</v>
      </c>
      <c r="I309" s="23">
        <v>0</v>
      </c>
      <c r="M309" s="2">
        <v>500</v>
      </c>
    </row>
    <row r="310" spans="6:13" ht="12.75" hidden="1">
      <c r="F310" s="61"/>
      <c r="H310" s="5">
        <v>0</v>
      </c>
      <c r="I310" s="23">
        <v>0</v>
      </c>
      <c r="M310" s="2">
        <v>500</v>
      </c>
    </row>
    <row r="311" spans="6:13" ht="12.75" hidden="1">
      <c r="F311" s="61"/>
      <c r="H311" s="5">
        <v>0</v>
      </c>
      <c r="I311" s="23">
        <v>0</v>
      </c>
      <c r="M311" s="2">
        <v>500</v>
      </c>
    </row>
    <row r="312" spans="6:13" ht="12.75" hidden="1">
      <c r="F312" s="61"/>
      <c r="H312" s="5">
        <v>0</v>
      </c>
      <c r="I312" s="23">
        <v>0</v>
      </c>
      <c r="M312" s="2">
        <v>500</v>
      </c>
    </row>
    <row r="313" spans="6:13" ht="12.75" hidden="1">
      <c r="F313" s="61"/>
      <c r="H313" s="5">
        <v>0</v>
      </c>
      <c r="I313" s="23">
        <v>0</v>
      </c>
      <c r="M313" s="2">
        <v>500</v>
      </c>
    </row>
    <row r="314" spans="6:13" ht="12.75" hidden="1">
      <c r="F314" s="61"/>
      <c r="H314" s="5">
        <v>0</v>
      </c>
      <c r="I314" s="23">
        <v>0</v>
      </c>
      <c r="M314" s="2">
        <v>500</v>
      </c>
    </row>
    <row r="315" spans="6:13" ht="12.75" hidden="1">
      <c r="F315" s="61"/>
      <c r="H315" s="5">
        <v>0</v>
      </c>
      <c r="I315" s="23">
        <v>0</v>
      </c>
      <c r="M315" s="2">
        <v>500</v>
      </c>
    </row>
    <row r="316" spans="6:13" ht="12.75" hidden="1">
      <c r="F316" s="61"/>
      <c r="H316" s="5">
        <v>0</v>
      </c>
      <c r="I316" s="23">
        <v>0</v>
      </c>
      <c r="M316" s="2">
        <v>500</v>
      </c>
    </row>
    <row r="317" spans="6:13" ht="12.75" hidden="1">
      <c r="F317" s="61"/>
      <c r="H317" s="5">
        <v>0</v>
      </c>
      <c r="I317" s="23">
        <v>0</v>
      </c>
      <c r="M317" s="2">
        <v>500</v>
      </c>
    </row>
    <row r="318" spans="6:13" ht="12.75" hidden="1">
      <c r="F318" s="61"/>
      <c r="H318" s="5">
        <v>0</v>
      </c>
      <c r="I318" s="23">
        <v>0</v>
      </c>
      <c r="M318" s="2">
        <v>500</v>
      </c>
    </row>
    <row r="319" spans="6:13" ht="12.75" hidden="1">
      <c r="F319" s="61"/>
      <c r="H319" s="5">
        <v>0</v>
      </c>
      <c r="I319" s="23">
        <v>0</v>
      </c>
      <c r="M319" s="2">
        <v>500</v>
      </c>
    </row>
    <row r="320" spans="6:13" ht="12.75" hidden="1">
      <c r="F320" s="61"/>
      <c r="H320" s="5">
        <v>0</v>
      </c>
      <c r="I320" s="23">
        <v>0</v>
      </c>
      <c r="M320" s="2">
        <v>500</v>
      </c>
    </row>
    <row r="321" spans="6:13" ht="12.75" hidden="1">
      <c r="F321" s="61"/>
      <c r="H321" s="5">
        <v>0</v>
      </c>
      <c r="I321" s="23">
        <v>0</v>
      </c>
      <c r="M321" s="2">
        <v>500</v>
      </c>
    </row>
    <row r="322" spans="6:13" ht="12.75" hidden="1">
      <c r="F322" s="61"/>
      <c r="H322" s="5">
        <v>0</v>
      </c>
      <c r="I322" s="23">
        <v>0</v>
      </c>
      <c r="M322" s="2">
        <v>500</v>
      </c>
    </row>
    <row r="323" spans="6:13" ht="12.75" hidden="1">
      <c r="F323" s="61"/>
      <c r="H323" s="5">
        <v>0</v>
      </c>
      <c r="I323" s="23">
        <v>0</v>
      </c>
      <c r="M323" s="2">
        <v>500</v>
      </c>
    </row>
    <row r="324" spans="6:13" ht="12.75" hidden="1">
      <c r="F324" s="61"/>
      <c r="H324" s="5">
        <v>0</v>
      </c>
      <c r="I324" s="23">
        <v>0</v>
      </c>
      <c r="M324" s="2">
        <v>500</v>
      </c>
    </row>
    <row r="325" spans="6:13" ht="12.75" hidden="1">
      <c r="F325" s="61"/>
      <c r="H325" s="5">
        <v>0</v>
      </c>
      <c r="I325" s="23">
        <v>0</v>
      </c>
      <c r="M325" s="2">
        <v>500</v>
      </c>
    </row>
    <row r="326" spans="6:13" ht="12.75" hidden="1">
      <c r="F326" s="61"/>
      <c r="H326" s="5">
        <v>0</v>
      </c>
      <c r="I326" s="23">
        <v>0</v>
      </c>
      <c r="M326" s="2">
        <v>500</v>
      </c>
    </row>
    <row r="327" spans="6:13" ht="12.75" hidden="1">
      <c r="F327" s="61"/>
      <c r="H327" s="5">
        <v>0</v>
      </c>
      <c r="I327" s="23">
        <v>0</v>
      </c>
      <c r="M327" s="2">
        <v>500</v>
      </c>
    </row>
    <row r="328" spans="6:13" ht="12.75" hidden="1">
      <c r="F328" s="61"/>
      <c r="H328" s="5">
        <v>0</v>
      </c>
      <c r="I328" s="23">
        <v>0</v>
      </c>
      <c r="M328" s="2">
        <v>500</v>
      </c>
    </row>
    <row r="329" spans="6:13" ht="12.75" hidden="1">
      <c r="F329" s="61"/>
      <c r="H329" s="5">
        <v>0</v>
      </c>
      <c r="I329" s="23">
        <v>0</v>
      </c>
      <c r="M329" s="2">
        <v>500</v>
      </c>
    </row>
    <row r="330" spans="6:13" ht="12.75" hidden="1">
      <c r="F330" s="61"/>
      <c r="H330" s="5">
        <v>0</v>
      </c>
      <c r="I330" s="23">
        <v>0</v>
      </c>
      <c r="M330" s="2">
        <v>500</v>
      </c>
    </row>
    <row r="331" spans="6:13" ht="12.75" hidden="1">
      <c r="F331" s="61"/>
      <c r="H331" s="5">
        <v>0</v>
      </c>
      <c r="I331" s="23">
        <v>0</v>
      </c>
      <c r="M331" s="2">
        <v>500</v>
      </c>
    </row>
    <row r="332" spans="6:13" ht="12.75" hidden="1">
      <c r="F332" s="61"/>
      <c r="H332" s="5">
        <v>0</v>
      </c>
      <c r="I332" s="23">
        <v>0</v>
      </c>
      <c r="M332" s="2">
        <v>500</v>
      </c>
    </row>
    <row r="333" spans="6:13" ht="12.75" hidden="1">
      <c r="F333" s="61"/>
      <c r="H333" s="5">
        <v>0</v>
      </c>
      <c r="I333" s="23">
        <v>0</v>
      </c>
      <c r="M333" s="2">
        <v>500</v>
      </c>
    </row>
    <row r="334" spans="6:13" ht="12.75" hidden="1">
      <c r="F334" s="61"/>
      <c r="H334" s="5">
        <v>0</v>
      </c>
      <c r="I334" s="23">
        <v>0</v>
      </c>
      <c r="M334" s="2">
        <v>500</v>
      </c>
    </row>
    <row r="335" spans="6:13" ht="12.75" hidden="1">
      <c r="F335" s="61"/>
      <c r="H335" s="5">
        <v>0</v>
      </c>
      <c r="I335" s="23">
        <v>0</v>
      </c>
      <c r="M335" s="2">
        <v>500</v>
      </c>
    </row>
    <row r="336" spans="6:13" ht="12.75" hidden="1">
      <c r="F336" s="61"/>
      <c r="H336" s="5">
        <v>0</v>
      </c>
      <c r="I336" s="23">
        <v>0</v>
      </c>
      <c r="M336" s="2">
        <v>500</v>
      </c>
    </row>
    <row r="337" spans="6:13" ht="12.75" hidden="1">
      <c r="F337" s="61"/>
      <c r="H337" s="5">
        <v>0</v>
      </c>
      <c r="I337" s="23">
        <v>0</v>
      </c>
      <c r="M337" s="2">
        <v>500</v>
      </c>
    </row>
    <row r="338" spans="6:13" ht="12.75" hidden="1">
      <c r="F338" s="61"/>
      <c r="H338" s="5">
        <v>0</v>
      </c>
      <c r="I338" s="23">
        <v>0</v>
      </c>
      <c r="M338" s="2">
        <v>500</v>
      </c>
    </row>
    <row r="339" spans="6:13" ht="12.75" hidden="1">
      <c r="F339" s="61"/>
      <c r="H339" s="5">
        <v>0</v>
      </c>
      <c r="I339" s="23">
        <v>0</v>
      </c>
      <c r="M339" s="2">
        <v>500</v>
      </c>
    </row>
    <row r="340" spans="6:13" ht="12.75" hidden="1">
      <c r="F340" s="61"/>
      <c r="H340" s="5">
        <v>0</v>
      </c>
      <c r="I340" s="23">
        <v>0</v>
      </c>
      <c r="M340" s="2">
        <v>500</v>
      </c>
    </row>
    <row r="341" spans="6:13" ht="12.75" hidden="1">
      <c r="F341" s="61"/>
      <c r="H341" s="5">
        <v>0</v>
      </c>
      <c r="I341" s="23">
        <v>0</v>
      </c>
      <c r="M341" s="2">
        <v>500</v>
      </c>
    </row>
    <row r="342" spans="6:13" ht="12.75" hidden="1">
      <c r="F342" s="61"/>
      <c r="H342" s="5">
        <v>0</v>
      </c>
      <c r="I342" s="23">
        <v>0</v>
      </c>
      <c r="M342" s="2">
        <v>500</v>
      </c>
    </row>
    <row r="343" spans="6:13" ht="12.75" hidden="1">
      <c r="F343" s="61"/>
      <c r="H343" s="5">
        <v>0</v>
      </c>
      <c r="I343" s="23">
        <v>0</v>
      </c>
      <c r="M343" s="2">
        <v>500</v>
      </c>
    </row>
    <row r="344" spans="6:13" ht="12.75" hidden="1">
      <c r="F344" s="61"/>
      <c r="H344" s="5">
        <v>0</v>
      </c>
      <c r="I344" s="23">
        <v>0</v>
      </c>
      <c r="M344" s="2">
        <v>500</v>
      </c>
    </row>
    <row r="345" spans="6:13" ht="12.75" hidden="1">
      <c r="F345" s="61"/>
      <c r="H345" s="5">
        <v>0</v>
      </c>
      <c r="I345" s="23">
        <v>0</v>
      </c>
      <c r="M345" s="2">
        <v>500</v>
      </c>
    </row>
    <row r="346" spans="6:13" ht="12.75" hidden="1">
      <c r="F346" s="61"/>
      <c r="H346" s="5">
        <v>0</v>
      </c>
      <c r="I346" s="23">
        <v>0</v>
      </c>
      <c r="M346" s="2">
        <v>500</v>
      </c>
    </row>
    <row r="347" spans="6:13" ht="12.75" hidden="1">
      <c r="F347" s="61"/>
      <c r="H347" s="5">
        <v>0</v>
      </c>
      <c r="I347" s="23">
        <v>0</v>
      </c>
      <c r="M347" s="2">
        <v>500</v>
      </c>
    </row>
    <row r="348" spans="6:13" ht="12.75" hidden="1">
      <c r="F348" s="61"/>
      <c r="H348" s="5">
        <v>0</v>
      </c>
      <c r="I348" s="23">
        <v>0</v>
      </c>
      <c r="M348" s="2">
        <v>500</v>
      </c>
    </row>
    <row r="349" spans="6:13" ht="12.75" hidden="1">
      <c r="F349" s="61"/>
      <c r="H349" s="5">
        <v>0</v>
      </c>
      <c r="I349" s="23">
        <v>0</v>
      </c>
      <c r="M349" s="2">
        <v>500</v>
      </c>
    </row>
    <row r="350" spans="6:13" ht="12.75" hidden="1">
      <c r="F350" s="61"/>
      <c r="H350" s="5">
        <v>0</v>
      </c>
      <c r="I350" s="23">
        <v>0</v>
      </c>
      <c r="M350" s="2">
        <v>500</v>
      </c>
    </row>
    <row r="351" spans="6:13" ht="12.75" hidden="1">
      <c r="F351" s="61"/>
      <c r="H351" s="5">
        <v>0</v>
      </c>
      <c r="I351" s="23">
        <v>0</v>
      </c>
      <c r="M351" s="2">
        <v>500</v>
      </c>
    </row>
    <row r="352" spans="6:13" ht="12.75" hidden="1">
      <c r="F352" s="61"/>
      <c r="H352" s="5">
        <v>0</v>
      </c>
      <c r="I352" s="23">
        <v>0</v>
      </c>
      <c r="M352" s="2">
        <v>500</v>
      </c>
    </row>
    <row r="353" spans="6:13" ht="12.75" hidden="1">
      <c r="F353" s="61"/>
      <c r="H353" s="5">
        <v>0</v>
      </c>
      <c r="I353" s="23">
        <v>0</v>
      </c>
      <c r="M353" s="2">
        <v>500</v>
      </c>
    </row>
    <row r="354" spans="6:13" ht="12.75" hidden="1">
      <c r="F354" s="61"/>
      <c r="H354" s="5">
        <v>0</v>
      </c>
      <c r="I354" s="23">
        <v>0</v>
      </c>
      <c r="M354" s="2">
        <v>500</v>
      </c>
    </row>
    <row r="355" spans="6:13" ht="12.75" hidden="1">
      <c r="F355" s="61"/>
      <c r="H355" s="5">
        <v>0</v>
      </c>
      <c r="I355" s="23">
        <v>0</v>
      </c>
      <c r="M355" s="2">
        <v>500</v>
      </c>
    </row>
    <row r="356" spans="6:13" ht="12.75" hidden="1">
      <c r="F356" s="61"/>
      <c r="H356" s="5">
        <v>0</v>
      </c>
      <c r="I356" s="23">
        <v>0</v>
      </c>
      <c r="M356" s="2">
        <v>500</v>
      </c>
    </row>
    <row r="357" spans="6:13" ht="12.75" hidden="1">
      <c r="F357" s="61"/>
      <c r="H357" s="5">
        <v>0</v>
      </c>
      <c r="I357" s="23">
        <v>0</v>
      </c>
      <c r="M357" s="2">
        <v>500</v>
      </c>
    </row>
    <row r="358" spans="6:13" ht="12.75" hidden="1">
      <c r="F358" s="61"/>
      <c r="H358" s="5">
        <v>0</v>
      </c>
      <c r="I358" s="23">
        <v>0</v>
      </c>
      <c r="M358" s="2">
        <v>500</v>
      </c>
    </row>
    <row r="359" spans="6:13" ht="12.75" hidden="1">
      <c r="F359" s="61"/>
      <c r="H359" s="5">
        <v>0</v>
      </c>
      <c r="I359" s="23">
        <v>0</v>
      </c>
      <c r="M359" s="2">
        <v>500</v>
      </c>
    </row>
    <row r="360" spans="6:13" ht="12.75" hidden="1">
      <c r="F360" s="61"/>
      <c r="H360" s="5">
        <v>0</v>
      </c>
      <c r="I360" s="23">
        <v>0</v>
      </c>
      <c r="M360" s="2">
        <v>500</v>
      </c>
    </row>
    <row r="361" spans="6:13" ht="12.75" hidden="1">
      <c r="F361" s="61"/>
      <c r="H361" s="5">
        <v>0</v>
      </c>
      <c r="I361" s="23">
        <v>0</v>
      </c>
      <c r="M361" s="2">
        <v>500</v>
      </c>
    </row>
    <row r="362" spans="6:13" ht="12.75" hidden="1">
      <c r="F362" s="61"/>
      <c r="H362" s="5">
        <v>0</v>
      </c>
      <c r="I362" s="23">
        <v>0</v>
      </c>
      <c r="M362" s="2">
        <v>500</v>
      </c>
    </row>
    <row r="363" spans="6:13" ht="12.75" hidden="1">
      <c r="F363" s="61"/>
      <c r="H363" s="5">
        <v>0</v>
      </c>
      <c r="I363" s="23">
        <v>0</v>
      </c>
      <c r="M363" s="2">
        <v>500</v>
      </c>
    </row>
    <row r="364" spans="6:13" ht="12.75" hidden="1">
      <c r="F364" s="61"/>
      <c r="H364" s="5">
        <v>0</v>
      </c>
      <c r="I364" s="23">
        <v>0</v>
      </c>
      <c r="M364" s="2">
        <v>500</v>
      </c>
    </row>
    <row r="365" spans="6:13" ht="12.75" hidden="1">
      <c r="F365" s="61"/>
      <c r="H365" s="5">
        <v>0</v>
      </c>
      <c r="I365" s="23">
        <v>0</v>
      </c>
      <c r="M365" s="2">
        <v>500</v>
      </c>
    </row>
    <row r="366" spans="6:13" ht="12.75" hidden="1">
      <c r="F366" s="61"/>
      <c r="H366" s="5">
        <v>0</v>
      </c>
      <c r="I366" s="23">
        <v>0</v>
      </c>
      <c r="M366" s="2">
        <v>500</v>
      </c>
    </row>
    <row r="367" spans="6:13" ht="12.75" hidden="1">
      <c r="F367" s="61"/>
      <c r="H367" s="5">
        <v>0</v>
      </c>
      <c r="I367" s="23">
        <v>0</v>
      </c>
      <c r="M367" s="2">
        <v>500</v>
      </c>
    </row>
    <row r="368" spans="6:13" ht="12.75" hidden="1">
      <c r="F368" s="61"/>
      <c r="H368" s="5">
        <v>0</v>
      </c>
      <c r="I368" s="23">
        <v>0</v>
      </c>
      <c r="M368" s="2">
        <v>500</v>
      </c>
    </row>
    <row r="369" spans="6:13" ht="12.75" hidden="1">
      <c r="F369" s="61"/>
      <c r="H369" s="5">
        <v>0</v>
      </c>
      <c r="I369" s="23">
        <v>0</v>
      </c>
      <c r="M369" s="2">
        <v>500</v>
      </c>
    </row>
    <row r="370" spans="6:13" ht="12.75" hidden="1">
      <c r="F370" s="61"/>
      <c r="H370" s="5">
        <v>0</v>
      </c>
      <c r="I370" s="23">
        <v>0</v>
      </c>
      <c r="M370" s="2">
        <v>500</v>
      </c>
    </row>
    <row r="371" spans="6:13" ht="12.75" hidden="1">
      <c r="F371" s="61"/>
      <c r="H371" s="5">
        <v>0</v>
      </c>
      <c r="I371" s="23">
        <v>0</v>
      </c>
      <c r="M371" s="2">
        <v>500</v>
      </c>
    </row>
    <row r="372" spans="6:13" ht="12.75" hidden="1">
      <c r="F372" s="61"/>
      <c r="H372" s="5">
        <v>0</v>
      </c>
      <c r="I372" s="23">
        <v>0</v>
      </c>
      <c r="M372" s="2">
        <v>500</v>
      </c>
    </row>
    <row r="373" spans="6:13" ht="12.75" hidden="1">
      <c r="F373" s="61"/>
      <c r="H373" s="5">
        <v>0</v>
      </c>
      <c r="I373" s="23">
        <v>0</v>
      </c>
      <c r="M373" s="2">
        <v>500</v>
      </c>
    </row>
    <row r="374" spans="6:13" ht="12.75" hidden="1">
      <c r="F374" s="61"/>
      <c r="H374" s="5">
        <v>0</v>
      </c>
      <c r="I374" s="23">
        <v>0</v>
      </c>
      <c r="M374" s="2">
        <v>500</v>
      </c>
    </row>
    <row r="375" spans="6:13" ht="12.75" hidden="1">
      <c r="F375" s="61"/>
      <c r="H375" s="5">
        <v>0</v>
      </c>
      <c r="I375" s="23">
        <v>0</v>
      </c>
      <c r="M375" s="2">
        <v>500</v>
      </c>
    </row>
    <row r="376" spans="6:13" ht="12.75" hidden="1">
      <c r="F376" s="61"/>
      <c r="H376" s="5">
        <v>0</v>
      </c>
      <c r="I376" s="23">
        <v>0</v>
      </c>
      <c r="M376" s="2">
        <v>500</v>
      </c>
    </row>
    <row r="377" spans="6:13" ht="12.75" hidden="1">
      <c r="F377" s="61"/>
      <c r="H377" s="5">
        <v>0</v>
      </c>
      <c r="I377" s="23">
        <v>0</v>
      </c>
      <c r="M377" s="2">
        <v>500</v>
      </c>
    </row>
    <row r="378" spans="6:13" ht="12.75" hidden="1">
      <c r="F378" s="61"/>
      <c r="H378" s="5">
        <v>0</v>
      </c>
      <c r="I378" s="23">
        <v>0</v>
      </c>
      <c r="M378" s="2">
        <v>500</v>
      </c>
    </row>
    <row r="379" spans="6:13" ht="12.75" hidden="1">
      <c r="F379" s="61"/>
      <c r="H379" s="5">
        <v>0</v>
      </c>
      <c r="I379" s="23">
        <v>0</v>
      </c>
      <c r="M379" s="2">
        <v>500</v>
      </c>
    </row>
    <row r="380" spans="6:13" ht="12.75" hidden="1">
      <c r="F380" s="61"/>
      <c r="H380" s="5">
        <v>0</v>
      </c>
      <c r="I380" s="23">
        <v>0</v>
      </c>
      <c r="M380" s="2">
        <v>500</v>
      </c>
    </row>
    <row r="381" spans="6:13" ht="12.75" hidden="1">
      <c r="F381" s="61"/>
      <c r="H381" s="5">
        <v>0</v>
      </c>
      <c r="I381" s="23">
        <v>0</v>
      </c>
      <c r="M381" s="2">
        <v>500</v>
      </c>
    </row>
    <row r="382" spans="6:13" ht="12.75" hidden="1">
      <c r="F382" s="61"/>
      <c r="H382" s="5">
        <v>0</v>
      </c>
      <c r="I382" s="23">
        <v>0</v>
      </c>
      <c r="M382" s="2">
        <v>500</v>
      </c>
    </row>
    <row r="383" spans="6:13" ht="12.75" hidden="1">
      <c r="F383" s="61"/>
      <c r="H383" s="5">
        <v>0</v>
      </c>
      <c r="I383" s="23">
        <v>0</v>
      </c>
      <c r="M383" s="2">
        <v>500</v>
      </c>
    </row>
    <row r="384" spans="6:13" ht="12.75" hidden="1">
      <c r="F384" s="61"/>
      <c r="H384" s="5">
        <v>0</v>
      </c>
      <c r="I384" s="23">
        <v>0</v>
      </c>
      <c r="M384" s="2">
        <v>500</v>
      </c>
    </row>
    <row r="385" spans="6:13" ht="12.75" hidden="1">
      <c r="F385" s="61"/>
      <c r="H385" s="5">
        <v>0</v>
      </c>
      <c r="I385" s="23">
        <v>0</v>
      </c>
      <c r="M385" s="2">
        <v>500</v>
      </c>
    </row>
    <row r="386" spans="6:13" ht="12.75" hidden="1">
      <c r="F386" s="61"/>
      <c r="H386" s="5">
        <v>0</v>
      </c>
      <c r="I386" s="23">
        <v>0</v>
      </c>
      <c r="M386" s="2">
        <v>500</v>
      </c>
    </row>
    <row r="387" spans="6:13" ht="12.75" hidden="1">
      <c r="F387" s="61"/>
      <c r="H387" s="5">
        <v>0</v>
      </c>
      <c r="I387" s="23">
        <v>0</v>
      </c>
      <c r="M387" s="2">
        <v>500</v>
      </c>
    </row>
    <row r="388" spans="6:13" ht="12.75" hidden="1">
      <c r="F388" s="61"/>
      <c r="H388" s="5">
        <v>0</v>
      </c>
      <c r="I388" s="23">
        <v>0</v>
      </c>
      <c r="M388" s="2">
        <v>500</v>
      </c>
    </row>
    <row r="389" spans="6:13" ht="12.75" hidden="1">
      <c r="F389" s="61"/>
      <c r="H389" s="5">
        <v>0</v>
      </c>
      <c r="I389" s="23">
        <v>0</v>
      </c>
      <c r="M389" s="2">
        <v>500</v>
      </c>
    </row>
    <row r="390" spans="6:13" ht="12.75" hidden="1">
      <c r="F390" s="61"/>
      <c r="H390" s="5">
        <v>0</v>
      </c>
      <c r="I390" s="23">
        <v>0</v>
      </c>
      <c r="M390" s="2">
        <v>500</v>
      </c>
    </row>
    <row r="391" spans="6:13" ht="12.75" hidden="1">
      <c r="F391" s="61"/>
      <c r="H391" s="5">
        <v>0</v>
      </c>
      <c r="I391" s="23">
        <v>0</v>
      </c>
      <c r="M391" s="2">
        <v>500</v>
      </c>
    </row>
    <row r="392" spans="6:13" ht="12.75" hidden="1">
      <c r="F392" s="61"/>
      <c r="H392" s="5">
        <v>0</v>
      </c>
      <c r="I392" s="23">
        <v>0</v>
      </c>
      <c r="M392" s="2">
        <v>500</v>
      </c>
    </row>
    <row r="393" spans="6:13" ht="12.75" hidden="1">
      <c r="F393" s="61"/>
      <c r="H393" s="5">
        <v>0</v>
      </c>
      <c r="I393" s="23">
        <v>0</v>
      </c>
      <c r="M393" s="2">
        <v>500</v>
      </c>
    </row>
    <row r="394" spans="6:13" ht="12.75" hidden="1">
      <c r="F394" s="61"/>
      <c r="H394" s="5">
        <v>0</v>
      </c>
      <c r="I394" s="23">
        <v>0</v>
      </c>
      <c r="M394" s="2">
        <v>500</v>
      </c>
    </row>
    <row r="395" spans="6:13" ht="12.75" hidden="1">
      <c r="F395" s="61"/>
      <c r="H395" s="5">
        <v>0</v>
      </c>
      <c r="I395" s="23">
        <v>0</v>
      </c>
      <c r="M395" s="2">
        <v>500</v>
      </c>
    </row>
    <row r="396" spans="6:13" ht="12.75" hidden="1">
      <c r="F396" s="61"/>
      <c r="H396" s="5">
        <v>0</v>
      </c>
      <c r="I396" s="23">
        <v>0</v>
      </c>
      <c r="M396" s="2">
        <v>500</v>
      </c>
    </row>
    <row r="397" spans="6:13" ht="12.75" hidden="1">
      <c r="F397" s="61"/>
      <c r="H397" s="5">
        <v>0</v>
      </c>
      <c r="I397" s="23">
        <v>0</v>
      </c>
      <c r="M397" s="2">
        <v>500</v>
      </c>
    </row>
    <row r="398" spans="6:13" ht="12.75" hidden="1">
      <c r="F398" s="61"/>
      <c r="H398" s="5">
        <v>0</v>
      </c>
      <c r="I398" s="23">
        <v>0</v>
      </c>
      <c r="M398" s="2">
        <v>500</v>
      </c>
    </row>
    <row r="399" spans="6:13" ht="12.75" hidden="1">
      <c r="F399" s="61"/>
      <c r="H399" s="5">
        <v>0</v>
      </c>
      <c r="I399" s="23">
        <v>0</v>
      </c>
      <c r="M399" s="2">
        <v>500</v>
      </c>
    </row>
    <row r="400" spans="6:13" ht="12.75" hidden="1">
      <c r="F400" s="61"/>
      <c r="H400" s="5">
        <v>0</v>
      </c>
      <c r="I400" s="23">
        <v>0</v>
      </c>
      <c r="M400" s="2">
        <v>500</v>
      </c>
    </row>
    <row r="401" spans="6:13" ht="12.75" hidden="1">
      <c r="F401" s="61"/>
      <c r="H401" s="5">
        <v>0</v>
      </c>
      <c r="I401" s="23">
        <v>0</v>
      </c>
      <c r="M401" s="2">
        <v>500</v>
      </c>
    </row>
    <row r="402" spans="6:13" ht="12.75" hidden="1">
      <c r="F402" s="61"/>
      <c r="H402" s="5">
        <v>0</v>
      </c>
      <c r="I402" s="23">
        <v>0</v>
      </c>
      <c r="M402" s="2">
        <v>500</v>
      </c>
    </row>
    <row r="403" spans="6:13" ht="12.75" hidden="1">
      <c r="F403" s="61"/>
      <c r="H403" s="5">
        <v>0</v>
      </c>
      <c r="I403" s="23">
        <v>0</v>
      </c>
      <c r="M403" s="2">
        <v>500</v>
      </c>
    </row>
    <row r="404" spans="6:13" ht="12.75" hidden="1">
      <c r="F404" s="61"/>
      <c r="H404" s="5">
        <v>0</v>
      </c>
      <c r="I404" s="23">
        <v>0</v>
      </c>
      <c r="M404" s="2">
        <v>500</v>
      </c>
    </row>
    <row r="405" spans="6:13" ht="12.75" hidden="1">
      <c r="F405" s="61"/>
      <c r="H405" s="5">
        <v>0</v>
      </c>
      <c r="I405" s="23">
        <v>0</v>
      </c>
      <c r="M405" s="2">
        <v>500</v>
      </c>
    </row>
    <row r="406" spans="6:13" ht="12.75" hidden="1">
      <c r="F406" s="61"/>
      <c r="H406" s="5">
        <v>0</v>
      </c>
      <c r="I406" s="23">
        <v>0</v>
      </c>
      <c r="M406" s="2">
        <v>500</v>
      </c>
    </row>
    <row r="407" spans="6:13" ht="12.75" hidden="1">
      <c r="F407" s="61"/>
      <c r="H407" s="5">
        <v>0</v>
      </c>
      <c r="I407" s="23">
        <v>0</v>
      </c>
      <c r="M407" s="2">
        <v>500</v>
      </c>
    </row>
    <row r="408" spans="6:13" ht="12.75" hidden="1">
      <c r="F408" s="61"/>
      <c r="H408" s="5">
        <v>0</v>
      </c>
      <c r="I408" s="23">
        <v>0</v>
      </c>
      <c r="M408" s="2">
        <v>500</v>
      </c>
    </row>
    <row r="409" spans="6:13" ht="12.75" hidden="1">
      <c r="F409" s="61"/>
      <c r="H409" s="5">
        <v>0</v>
      </c>
      <c r="I409" s="23">
        <v>0</v>
      </c>
      <c r="M409" s="2">
        <v>500</v>
      </c>
    </row>
    <row r="410" spans="6:13" ht="12.75" hidden="1">
      <c r="F410" s="61"/>
      <c r="H410" s="5">
        <v>0</v>
      </c>
      <c r="I410" s="23">
        <v>0</v>
      </c>
      <c r="M410" s="2">
        <v>500</v>
      </c>
    </row>
    <row r="411" spans="6:13" ht="12.75" hidden="1">
      <c r="F411" s="61"/>
      <c r="H411" s="5">
        <v>0</v>
      </c>
      <c r="I411" s="23">
        <v>0</v>
      </c>
      <c r="M411" s="2">
        <v>500</v>
      </c>
    </row>
    <row r="412" spans="6:13" ht="12.75" hidden="1">
      <c r="F412" s="61"/>
      <c r="H412" s="5">
        <v>0</v>
      </c>
      <c r="I412" s="23">
        <v>0</v>
      </c>
      <c r="M412" s="2">
        <v>500</v>
      </c>
    </row>
    <row r="413" spans="6:13" ht="12.75" hidden="1">
      <c r="F413" s="61"/>
      <c r="H413" s="5">
        <v>0</v>
      </c>
      <c r="I413" s="23">
        <v>0</v>
      </c>
      <c r="M413" s="2">
        <v>500</v>
      </c>
    </row>
    <row r="414" spans="6:13" ht="12.75" hidden="1">
      <c r="F414" s="61"/>
      <c r="H414" s="5">
        <v>0</v>
      </c>
      <c r="I414" s="23">
        <v>0</v>
      </c>
      <c r="M414" s="2">
        <v>500</v>
      </c>
    </row>
    <row r="415" spans="6:13" ht="12.75" hidden="1">
      <c r="F415" s="61"/>
      <c r="H415" s="5">
        <v>0</v>
      </c>
      <c r="I415" s="23">
        <v>0</v>
      </c>
      <c r="M415" s="2">
        <v>500</v>
      </c>
    </row>
    <row r="416" spans="6:13" ht="12.75" hidden="1">
      <c r="F416" s="61"/>
      <c r="H416" s="5">
        <v>0</v>
      </c>
      <c r="I416" s="23">
        <v>0</v>
      </c>
      <c r="M416" s="2">
        <v>500</v>
      </c>
    </row>
    <row r="417" spans="6:13" ht="12.75" hidden="1">
      <c r="F417" s="61"/>
      <c r="H417" s="5">
        <v>0</v>
      </c>
      <c r="I417" s="23">
        <v>0</v>
      </c>
      <c r="M417" s="2">
        <v>500</v>
      </c>
    </row>
    <row r="418" spans="6:13" ht="12.75" hidden="1">
      <c r="F418" s="61"/>
      <c r="H418" s="5">
        <v>0</v>
      </c>
      <c r="I418" s="23">
        <v>0</v>
      </c>
      <c r="M418" s="2">
        <v>500</v>
      </c>
    </row>
    <row r="419" spans="6:13" ht="12.75" hidden="1">
      <c r="F419" s="61"/>
      <c r="H419" s="5">
        <v>0</v>
      </c>
      <c r="I419" s="23">
        <v>0</v>
      </c>
      <c r="M419" s="2">
        <v>500</v>
      </c>
    </row>
    <row r="420" spans="6:13" ht="12.75" hidden="1">
      <c r="F420" s="61"/>
      <c r="H420" s="5">
        <v>0</v>
      </c>
      <c r="I420" s="23">
        <v>0</v>
      </c>
      <c r="M420" s="2">
        <v>500</v>
      </c>
    </row>
    <row r="421" spans="6:13" ht="12.75" hidden="1">
      <c r="F421" s="61"/>
      <c r="H421" s="5">
        <v>0</v>
      </c>
      <c r="I421" s="23">
        <v>0</v>
      </c>
      <c r="M421" s="2">
        <v>500</v>
      </c>
    </row>
    <row r="422" spans="6:13" ht="12.75" hidden="1">
      <c r="F422" s="61"/>
      <c r="H422" s="5">
        <v>0</v>
      </c>
      <c r="I422" s="23">
        <v>0</v>
      </c>
      <c r="M422" s="2">
        <v>500</v>
      </c>
    </row>
    <row r="423" spans="6:13" ht="12.75" hidden="1">
      <c r="F423" s="61"/>
      <c r="H423" s="5">
        <v>0</v>
      </c>
      <c r="I423" s="23">
        <v>0</v>
      </c>
      <c r="M423" s="2">
        <v>500</v>
      </c>
    </row>
    <row r="424" spans="6:13" ht="12.75" hidden="1">
      <c r="F424" s="61"/>
      <c r="H424" s="5">
        <v>0</v>
      </c>
      <c r="I424" s="23">
        <v>0</v>
      </c>
      <c r="M424" s="2">
        <v>500</v>
      </c>
    </row>
    <row r="425" spans="6:13" ht="12.75" hidden="1">
      <c r="F425" s="61"/>
      <c r="H425" s="5">
        <v>0</v>
      </c>
      <c r="I425" s="23">
        <v>0</v>
      </c>
      <c r="M425" s="2">
        <v>500</v>
      </c>
    </row>
    <row r="426" spans="6:13" ht="12.75" hidden="1">
      <c r="F426" s="61"/>
      <c r="H426" s="5">
        <v>0</v>
      </c>
      <c r="I426" s="23">
        <v>0</v>
      </c>
      <c r="M426" s="2">
        <v>500</v>
      </c>
    </row>
    <row r="427" spans="6:13" ht="12.75" hidden="1">
      <c r="F427" s="61"/>
      <c r="H427" s="5">
        <v>0</v>
      </c>
      <c r="I427" s="23">
        <v>0</v>
      </c>
      <c r="M427" s="2">
        <v>500</v>
      </c>
    </row>
    <row r="428" spans="6:13" ht="12.75" hidden="1">
      <c r="F428" s="61"/>
      <c r="H428" s="5">
        <v>0</v>
      </c>
      <c r="I428" s="23">
        <v>0</v>
      </c>
      <c r="M428" s="2">
        <v>500</v>
      </c>
    </row>
    <row r="429" spans="6:13" ht="12.75" hidden="1">
      <c r="F429" s="61"/>
      <c r="H429" s="5">
        <v>0</v>
      </c>
      <c r="I429" s="23">
        <v>0</v>
      </c>
      <c r="M429" s="2">
        <v>500</v>
      </c>
    </row>
    <row r="430" spans="6:13" ht="12.75" hidden="1">
      <c r="F430" s="61"/>
      <c r="H430" s="5">
        <v>0</v>
      </c>
      <c r="I430" s="23">
        <v>0</v>
      </c>
      <c r="M430" s="2">
        <v>500</v>
      </c>
    </row>
    <row r="431" spans="6:13" ht="12.75" hidden="1">
      <c r="F431" s="61"/>
      <c r="H431" s="5">
        <v>0</v>
      </c>
      <c r="I431" s="23">
        <v>0</v>
      </c>
      <c r="M431" s="2">
        <v>500</v>
      </c>
    </row>
    <row r="432" spans="6:13" ht="12.75" hidden="1">
      <c r="F432" s="61"/>
      <c r="H432" s="5">
        <v>0</v>
      </c>
      <c r="I432" s="23">
        <v>0</v>
      </c>
      <c r="M432" s="2">
        <v>500</v>
      </c>
    </row>
    <row r="433" spans="6:13" ht="12.75" hidden="1">
      <c r="F433" s="61"/>
      <c r="H433" s="5">
        <v>0</v>
      </c>
      <c r="I433" s="23">
        <v>0</v>
      </c>
      <c r="M433" s="2">
        <v>500</v>
      </c>
    </row>
    <row r="434" spans="6:13" ht="12.75" hidden="1">
      <c r="F434" s="61"/>
      <c r="H434" s="5">
        <v>0</v>
      </c>
      <c r="I434" s="23">
        <v>0</v>
      </c>
      <c r="M434" s="2">
        <v>500</v>
      </c>
    </row>
    <row r="435" spans="6:13" ht="12.75" hidden="1">
      <c r="F435" s="61"/>
      <c r="H435" s="5">
        <v>0</v>
      </c>
      <c r="I435" s="23">
        <v>0</v>
      </c>
      <c r="M435" s="2">
        <v>500</v>
      </c>
    </row>
    <row r="436" spans="6:13" ht="12.75" hidden="1">
      <c r="F436" s="61"/>
      <c r="H436" s="5">
        <v>0</v>
      </c>
      <c r="I436" s="23">
        <v>0</v>
      </c>
      <c r="M436" s="2">
        <v>500</v>
      </c>
    </row>
    <row r="437" spans="6:13" ht="12.75" hidden="1">
      <c r="F437" s="61"/>
      <c r="H437" s="5">
        <v>0</v>
      </c>
      <c r="I437" s="23">
        <v>0</v>
      </c>
      <c r="M437" s="2">
        <v>500</v>
      </c>
    </row>
    <row r="438" spans="6:13" ht="12.75" hidden="1">
      <c r="F438" s="61"/>
      <c r="H438" s="5">
        <v>0</v>
      </c>
      <c r="I438" s="23">
        <v>0</v>
      </c>
      <c r="M438" s="2">
        <v>500</v>
      </c>
    </row>
    <row r="439" spans="6:13" ht="12.75" hidden="1">
      <c r="F439" s="61"/>
      <c r="H439" s="5">
        <v>0</v>
      </c>
      <c r="I439" s="23">
        <v>0</v>
      </c>
      <c r="M439" s="2">
        <v>500</v>
      </c>
    </row>
    <row r="440" spans="6:13" ht="12.75" hidden="1">
      <c r="F440" s="61"/>
      <c r="H440" s="5">
        <v>0</v>
      </c>
      <c r="I440" s="23">
        <v>0</v>
      </c>
      <c r="M440" s="2">
        <v>500</v>
      </c>
    </row>
    <row r="441" spans="6:13" ht="12.75" hidden="1">
      <c r="F441" s="61"/>
      <c r="H441" s="5">
        <v>0</v>
      </c>
      <c r="I441" s="23">
        <v>0</v>
      </c>
      <c r="M441" s="2">
        <v>500</v>
      </c>
    </row>
    <row r="442" spans="6:13" ht="12.75" hidden="1">
      <c r="F442" s="61"/>
      <c r="H442" s="5">
        <v>0</v>
      </c>
      <c r="I442" s="23">
        <v>0</v>
      </c>
      <c r="M442" s="2">
        <v>500</v>
      </c>
    </row>
    <row r="443" spans="6:13" ht="12.75" hidden="1">
      <c r="F443" s="61"/>
      <c r="H443" s="5">
        <v>0</v>
      </c>
      <c r="I443" s="23">
        <v>0</v>
      </c>
      <c r="M443" s="2">
        <v>500</v>
      </c>
    </row>
    <row r="444" spans="6:13" ht="12.75" hidden="1">
      <c r="F444" s="61"/>
      <c r="H444" s="5">
        <v>0</v>
      </c>
      <c r="I444" s="23">
        <v>0</v>
      </c>
      <c r="M444" s="2">
        <v>500</v>
      </c>
    </row>
    <row r="445" spans="6:13" ht="12.75" hidden="1">
      <c r="F445" s="61"/>
      <c r="H445" s="5">
        <v>0</v>
      </c>
      <c r="I445" s="23">
        <v>0</v>
      </c>
      <c r="M445" s="2">
        <v>500</v>
      </c>
    </row>
    <row r="446" spans="6:13" ht="12.75" hidden="1">
      <c r="F446" s="61"/>
      <c r="H446" s="5">
        <v>0</v>
      </c>
      <c r="I446" s="23">
        <v>0</v>
      </c>
      <c r="M446" s="2">
        <v>500</v>
      </c>
    </row>
    <row r="447" spans="6:13" ht="12.75" hidden="1">
      <c r="F447" s="61"/>
      <c r="H447" s="5">
        <v>0</v>
      </c>
      <c r="I447" s="23">
        <v>0</v>
      </c>
      <c r="M447" s="2">
        <v>500</v>
      </c>
    </row>
    <row r="448" spans="6:13" ht="12.75" hidden="1">
      <c r="F448" s="61"/>
      <c r="H448" s="5">
        <v>0</v>
      </c>
      <c r="I448" s="23">
        <v>0</v>
      </c>
      <c r="M448" s="2">
        <v>500</v>
      </c>
    </row>
    <row r="449" spans="6:13" ht="12.75" hidden="1">
      <c r="F449" s="61"/>
      <c r="H449" s="5">
        <v>0</v>
      </c>
      <c r="I449" s="23">
        <v>0</v>
      </c>
      <c r="M449" s="2">
        <v>500</v>
      </c>
    </row>
    <row r="450" spans="6:13" ht="12.75" hidden="1">
      <c r="F450" s="61"/>
      <c r="H450" s="5">
        <v>0</v>
      </c>
      <c r="I450" s="23">
        <v>0</v>
      </c>
      <c r="M450" s="2">
        <v>500</v>
      </c>
    </row>
    <row r="451" spans="6:13" ht="12.75" hidden="1">
      <c r="F451" s="61"/>
      <c r="H451" s="5">
        <v>0</v>
      </c>
      <c r="I451" s="23">
        <v>0</v>
      </c>
      <c r="M451" s="2">
        <v>500</v>
      </c>
    </row>
    <row r="452" ht="12.75" hidden="1">
      <c r="F452" s="61"/>
    </row>
    <row r="453" ht="12.75" hidden="1">
      <c r="F453" s="61"/>
    </row>
    <row r="454" ht="12.75" hidden="1">
      <c r="F454" s="61"/>
    </row>
    <row r="455" ht="12.75" hidden="1">
      <c r="F455" s="61"/>
    </row>
    <row r="456" ht="12.75" hidden="1">
      <c r="F456" s="61"/>
    </row>
    <row r="457" ht="12.75" hidden="1">
      <c r="F457" s="61"/>
    </row>
    <row r="458" ht="12.75" hidden="1">
      <c r="F458" s="61"/>
    </row>
    <row r="459" ht="12.75" hidden="1">
      <c r="F459" s="61"/>
    </row>
    <row r="460" ht="12.75" hidden="1">
      <c r="F460" s="61"/>
    </row>
    <row r="461" ht="12.75" hidden="1">
      <c r="F461" s="61"/>
    </row>
    <row r="462" ht="12.75" hidden="1">
      <c r="F462" s="61"/>
    </row>
    <row r="463" ht="12.75" hidden="1">
      <c r="F463" s="61"/>
    </row>
    <row r="464" ht="12.75" hidden="1">
      <c r="F464" s="61"/>
    </row>
    <row r="465" ht="12.75" hidden="1">
      <c r="F465" s="61"/>
    </row>
    <row r="466" ht="12.75" hidden="1">
      <c r="F466" s="61"/>
    </row>
    <row r="467" ht="12.75" hidden="1">
      <c r="F467" s="61"/>
    </row>
    <row r="468" ht="12.75" hidden="1">
      <c r="F468" s="61"/>
    </row>
    <row r="469" ht="12.75" hidden="1">
      <c r="F469" s="61"/>
    </row>
    <row r="470" ht="12.75" hidden="1">
      <c r="F470" s="61"/>
    </row>
    <row r="471" ht="12.75" hidden="1">
      <c r="F471" s="61"/>
    </row>
    <row r="472" ht="12.75" hidden="1">
      <c r="F472" s="61"/>
    </row>
    <row r="473" ht="12.75" hidden="1">
      <c r="F473" s="61"/>
    </row>
    <row r="474" ht="12.75" hidden="1">
      <c r="F474" s="61"/>
    </row>
    <row r="475" ht="12.75" hidden="1">
      <c r="F475" s="61"/>
    </row>
    <row r="476" ht="12.75" hidden="1">
      <c r="F476" s="61"/>
    </row>
    <row r="477" ht="12.75" hidden="1">
      <c r="F477" s="61"/>
    </row>
    <row r="478" ht="12.75" hidden="1">
      <c r="F478" s="61"/>
    </row>
    <row r="479" ht="12.75" hidden="1">
      <c r="F479" s="61"/>
    </row>
    <row r="480" ht="12.75" hidden="1">
      <c r="F480" s="61"/>
    </row>
    <row r="481" ht="12.75" hidden="1">
      <c r="F481" s="61"/>
    </row>
    <row r="482" ht="12.75" hidden="1">
      <c r="F482" s="61"/>
    </row>
    <row r="483" ht="12.75" hidden="1">
      <c r="F483" s="61"/>
    </row>
    <row r="484" ht="12.75" hidden="1">
      <c r="F484" s="61"/>
    </row>
    <row r="485" ht="12.75" hidden="1">
      <c r="F485" s="61"/>
    </row>
    <row r="486" ht="12.75" hidden="1">
      <c r="F486" s="61"/>
    </row>
    <row r="487" ht="12.75" hidden="1">
      <c r="F487" s="61"/>
    </row>
    <row r="488" ht="12.75" hidden="1">
      <c r="F488" s="61"/>
    </row>
    <row r="489" ht="12.75" hidden="1">
      <c r="F489" s="61"/>
    </row>
    <row r="490" ht="12.75" hidden="1">
      <c r="F490" s="61"/>
    </row>
    <row r="491" ht="12.75" hidden="1">
      <c r="F491" s="61"/>
    </row>
    <row r="492" ht="12.75" hidden="1">
      <c r="F492" s="61"/>
    </row>
    <row r="493" ht="12.75" hidden="1">
      <c r="F493" s="61"/>
    </row>
    <row r="494" ht="12.75" hidden="1">
      <c r="F494" s="61"/>
    </row>
    <row r="495" ht="12.75" hidden="1">
      <c r="F495" s="61"/>
    </row>
    <row r="496" ht="12.75" hidden="1">
      <c r="F496" s="61"/>
    </row>
    <row r="497" ht="12.75" hidden="1">
      <c r="F497" s="61"/>
    </row>
    <row r="498" ht="12.75" hidden="1">
      <c r="F498" s="61"/>
    </row>
    <row r="499" ht="12.75" hidden="1">
      <c r="F499" s="61"/>
    </row>
    <row r="500" ht="12.75" hidden="1">
      <c r="F500" s="61"/>
    </row>
    <row r="501" ht="12.75" hidden="1">
      <c r="F501" s="61"/>
    </row>
    <row r="502" ht="12.75" hidden="1">
      <c r="F502" s="61"/>
    </row>
    <row r="503" ht="12.75" hidden="1">
      <c r="F503" s="61"/>
    </row>
    <row r="504" ht="12.75" hidden="1">
      <c r="F504" s="61"/>
    </row>
    <row r="505" ht="12.75" hidden="1">
      <c r="F505" s="61"/>
    </row>
    <row r="506" ht="12.75" hidden="1">
      <c r="F506" s="61"/>
    </row>
    <row r="507" ht="12.75" hidden="1">
      <c r="F507" s="61"/>
    </row>
    <row r="508" ht="12.75" hidden="1">
      <c r="F508" s="61"/>
    </row>
    <row r="509" ht="12.75" hidden="1">
      <c r="F509" s="61"/>
    </row>
    <row r="510" ht="12.75" hidden="1">
      <c r="F510" s="61"/>
    </row>
    <row r="511" ht="12.75" hidden="1">
      <c r="F511" s="61"/>
    </row>
    <row r="512" ht="12.75" hidden="1">
      <c r="F512" s="61"/>
    </row>
    <row r="513" ht="12.75" hidden="1">
      <c r="F513" s="61"/>
    </row>
    <row r="514" ht="12.75" hidden="1">
      <c r="F514" s="61"/>
    </row>
    <row r="515" ht="12.75" hidden="1">
      <c r="F515" s="61"/>
    </row>
    <row r="516" ht="12.75" hidden="1">
      <c r="F516" s="61"/>
    </row>
    <row r="517" ht="12.75" hidden="1">
      <c r="F517" s="61"/>
    </row>
    <row r="518" ht="12.75" hidden="1">
      <c r="F518" s="61"/>
    </row>
    <row r="519" ht="12.75" hidden="1">
      <c r="F519" s="61"/>
    </row>
    <row r="520" ht="12.75" hidden="1">
      <c r="F520" s="61"/>
    </row>
    <row r="521" ht="12.75">
      <c r="F521" s="61"/>
    </row>
    <row r="522" ht="12.75" hidden="1">
      <c r="F522" s="61"/>
    </row>
    <row r="523" ht="12.75" hidden="1">
      <c r="F523" s="61"/>
    </row>
    <row r="524" ht="12.75" hidden="1">
      <c r="F524" s="61"/>
    </row>
    <row r="525" ht="12.75" hidden="1">
      <c r="F525" s="61"/>
    </row>
    <row r="526" ht="12.75" hidden="1">
      <c r="F526" s="61"/>
    </row>
    <row r="527" ht="12.75" hidden="1">
      <c r="F527" s="61"/>
    </row>
    <row r="528" ht="12.75" hidden="1">
      <c r="F528" s="61"/>
    </row>
    <row r="529" ht="12.75" hidden="1">
      <c r="F529" s="61"/>
    </row>
    <row r="530" ht="12.75" hidden="1">
      <c r="F530" s="61"/>
    </row>
    <row r="531" ht="12.75" hidden="1">
      <c r="F531" s="61"/>
    </row>
    <row r="532" ht="12.75" hidden="1">
      <c r="F532" s="61"/>
    </row>
    <row r="533" ht="12.75" hidden="1">
      <c r="F533" s="61"/>
    </row>
    <row r="534" ht="12.75" hidden="1">
      <c r="F534" s="61"/>
    </row>
    <row r="535" ht="12.75" hidden="1">
      <c r="F535" s="61"/>
    </row>
    <row r="536" spans="1:13" s="280" customFormat="1" ht="12.75">
      <c r="A536" s="275"/>
      <c r="B536" s="301">
        <v>-911400</v>
      </c>
      <c r="C536" s="275" t="s">
        <v>1109</v>
      </c>
      <c r="D536" s="275" t="s">
        <v>1084</v>
      </c>
      <c r="E536" s="275"/>
      <c r="F536" s="302"/>
      <c r="G536" s="277"/>
      <c r="H536" s="301">
        <v>911400</v>
      </c>
      <c r="I536" s="310">
        <v>-1981.304347826087</v>
      </c>
      <c r="K536" s="280">
        <v>460</v>
      </c>
      <c r="M536" s="280">
        <v>460</v>
      </c>
    </row>
    <row r="537" spans="1:13" s="304" customFormat="1" ht="12.75">
      <c r="A537" s="275"/>
      <c r="B537" s="301">
        <v>891400</v>
      </c>
      <c r="C537" s="275" t="s">
        <v>1109</v>
      </c>
      <c r="D537" s="275" t="s">
        <v>1075</v>
      </c>
      <c r="E537" s="275"/>
      <c r="F537" s="302"/>
      <c r="G537" s="277"/>
      <c r="H537" s="278">
        <v>20000</v>
      </c>
      <c r="I537" s="303">
        <v>1937.8260869565217</v>
      </c>
      <c r="J537" s="280"/>
      <c r="K537" s="280">
        <v>460</v>
      </c>
      <c r="L537" s="286"/>
      <c r="M537" s="280">
        <v>460</v>
      </c>
    </row>
    <row r="538" spans="1:13" s="280" customFormat="1" ht="12.75">
      <c r="A538" s="305"/>
      <c r="B538" s="306">
        <v>-20000</v>
      </c>
      <c r="C538" s="305" t="s">
        <v>1109</v>
      </c>
      <c r="D538" s="305" t="s">
        <v>1076</v>
      </c>
      <c r="E538" s="305"/>
      <c r="F538" s="307"/>
      <c r="G538" s="308"/>
      <c r="H538" s="306">
        <v>-409678</v>
      </c>
      <c r="I538" s="309">
        <v>934.0826086956522</v>
      </c>
      <c r="J538" s="304"/>
      <c r="K538" s="304">
        <v>460</v>
      </c>
      <c r="L538" s="304"/>
      <c r="M538" s="304">
        <v>460</v>
      </c>
    </row>
    <row r="539" ht="12.75">
      <c r="F539" s="61"/>
    </row>
    <row r="540" ht="12.75">
      <c r="F540" s="61"/>
    </row>
    <row r="541" ht="12.75">
      <c r="F541" s="61"/>
    </row>
    <row r="542" spans="1:13" s="280" customFormat="1" ht="12.75">
      <c r="A542" s="275"/>
      <c r="B542" s="276"/>
      <c r="C542" s="275"/>
      <c r="D542" s="275" t="s">
        <v>1109</v>
      </c>
      <c r="E542" s="275"/>
      <c r="F542" s="277"/>
      <c r="G542" s="277"/>
      <c r="H542" s="278"/>
      <c r="I542" s="279"/>
      <c r="M542" s="281"/>
    </row>
    <row r="543" spans="1:11" s="286" customFormat="1" ht="12.75">
      <c r="A543" s="282" t="s">
        <v>1078</v>
      </c>
      <c r="B543" s="278"/>
      <c r="C543" s="283"/>
      <c r="D543" s="282"/>
      <c r="E543" s="282"/>
      <c r="F543" s="284"/>
      <c r="G543" s="284"/>
      <c r="H543" s="278"/>
      <c r="I543" s="285"/>
      <c r="K543" s="287"/>
    </row>
    <row r="544" spans="1:11" s="286" customFormat="1" ht="12.75">
      <c r="A544" s="282"/>
      <c r="B544" s="278"/>
      <c r="C544" s="282"/>
      <c r="D544" s="282"/>
      <c r="E544" s="282" t="s">
        <v>1108</v>
      </c>
      <c r="F544" s="284"/>
      <c r="G544" s="284"/>
      <c r="H544" s="278"/>
      <c r="I544" s="285"/>
      <c r="K544" s="287"/>
    </row>
    <row r="545" spans="1:13" s="286" customFormat="1" ht="12.75">
      <c r="A545" s="282"/>
      <c r="B545" s="288">
        <v>-929288</v>
      </c>
      <c r="C545" s="278" t="s">
        <v>1079</v>
      </c>
      <c r="D545" s="282"/>
      <c r="E545" s="282" t="s">
        <v>1082</v>
      </c>
      <c r="F545" s="284"/>
      <c r="G545" s="284"/>
      <c r="H545" s="278">
        <v>929288</v>
      </c>
      <c r="I545" s="289">
        <v>1250</v>
      </c>
      <c r="K545" s="290"/>
      <c r="M545" s="291">
        <v>-743.4304</v>
      </c>
    </row>
    <row r="546" spans="1:13" s="286" customFormat="1" ht="12.75">
      <c r="A546" s="282"/>
      <c r="B546" s="278">
        <v>17888</v>
      </c>
      <c r="C546" s="282" t="s">
        <v>1080</v>
      </c>
      <c r="D546" s="282"/>
      <c r="E546" s="282"/>
      <c r="F546" s="284"/>
      <c r="G546" s="284" t="s">
        <v>214</v>
      </c>
      <c r="H546" s="278">
        <v>911400</v>
      </c>
      <c r="I546" s="289">
        <v>23.69271523178808</v>
      </c>
      <c r="K546" s="290"/>
      <c r="M546" s="323">
        <v>755</v>
      </c>
    </row>
    <row r="547" spans="1:13" s="286" customFormat="1" ht="12.75">
      <c r="A547" s="282"/>
      <c r="B547" s="288">
        <v>-911400</v>
      </c>
      <c r="C547" s="283" t="s">
        <v>1081</v>
      </c>
      <c r="D547" s="282"/>
      <c r="E547" s="282"/>
      <c r="F547" s="284"/>
      <c r="G547" s="284" t="s">
        <v>214</v>
      </c>
      <c r="H547" s="278">
        <v>0</v>
      </c>
      <c r="I547" s="289">
        <v>-1207.1523178807947</v>
      </c>
      <c r="K547" s="287"/>
      <c r="M547" s="323">
        <v>755</v>
      </c>
    </row>
    <row r="548" spans="9:13" ht="12.75">
      <c r="I548" s="23"/>
      <c r="M548" s="41"/>
    </row>
    <row r="549" spans="2:13" ht="12.75" hidden="1">
      <c r="B549" s="8"/>
      <c r="I549" s="23"/>
      <c r="M549" s="119">
        <v>500</v>
      </c>
    </row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/>
    <row r="2383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31"/>
  <sheetViews>
    <sheetView zoomScalePageLayoutView="0" workbookViewId="0" topLeftCell="C1">
      <pane ySplit="5" topLeftCell="BM1576" activePane="bottomLeft" state="frozen"/>
      <selection pane="topLeft" activeCell="A1" sqref="A1"/>
      <selection pane="bottomLeft" activeCell="C1590" sqref="A1590:IV1590"/>
    </sheetView>
  </sheetViews>
  <sheetFormatPr defaultColWidth="0" defaultRowHeight="12.75" zeroHeight="1"/>
  <cols>
    <col min="1" max="1" width="5.140625" style="1" customWidth="1"/>
    <col min="2" max="2" width="12.42187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8" customWidth="1"/>
    <col min="7" max="7" width="6.8515625" style="28" customWidth="1"/>
    <col min="8" max="8" width="10.140625" style="5" customWidth="1"/>
    <col min="9" max="9" width="11.421875" style="4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</cols>
  <sheetData>
    <row r="1" spans="1:9" ht="15.75" customHeight="1">
      <c r="A1" s="18"/>
      <c r="B1" s="9"/>
      <c r="C1" s="10"/>
      <c r="D1" s="10"/>
      <c r="E1" s="11"/>
      <c r="F1" s="10"/>
      <c r="G1" s="10"/>
      <c r="H1" s="9"/>
      <c r="I1" s="3"/>
    </row>
    <row r="2" spans="1:9" ht="17.25" customHeight="1">
      <c r="A2" s="12"/>
      <c r="B2" s="346" t="s">
        <v>1098</v>
      </c>
      <c r="C2" s="346"/>
      <c r="D2" s="346"/>
      <c r="E2" s="346"/>
      <c r="F2" s="346"/>
      <c r="G2" s="346"/>
      <c r="H2" s="346"/>
      <c r="I2" s="22"/>
    </row>
    <row r="3" spans="1:9" s="16" customFormat="1" ht="18" customHeight="1">
      <c r="A3" s="13"/>
      <c r="B3" s="14"/>
      <c r="C3" s="14"/>
      <c r="D3" s="14"/>
      <c r="E3" s="14"/>
      <c r="F3" s="14"/>
      <c r="G3" s="14"/>
      <c r="H3" s="14"/>
      <c r="I3" s="15"/>
    </row>
    <row r="4" spans="1:9" ht="15" customHeight="1">
      <c r="A4" s="12"/>
      <c r="B4" s="20" t="s">
        <v>2</v>
      </c>
      <c r="C4" s="19" t="s">
        <v>8</v>
      </c>
      <c r="D4" s="19" t="s">
        <v>3</v>
      </c>
      <c r="E4" s="19" t="s">
        <v>9</v>
      </c>
      <c r="F4" s="19" t="s">
        <v>4</v>
      </c>
      <c r="G4" s="17" t="s">
        <v>6</v>
      </c>
      <c r="H4" s="20" t="s">
        <v>5</v>
      </c>
      <c r="I4" s="21" t="s">
        <v>7</v>
      </c>
    </row>
    <row r="5" spans="1:13" ht="18.75" customHeight="1">
      <c r="A5" s="24"/>
      <c r="B5" s="24" t="s">
        <v>1085</v>
      </c>
      <c r="C5" s="24"/>
      <c r="D5" s="24"/>
      <c r="E5" s="24"/>
      <c r="F5" s="29"/>
      <c r="G5" s="27"/>
      <c r="H5" s="25">
        <v>0</v>
      </c>
      <c r="I5" s="26">
        <v>460</v>
      </c>
      <c r="K5" t="s">
        <v>10</v>
      </c>
      <c r="L5" t="s">
        <v>11</v>
      </c>
      <c r="M5" s="2">
        <v>460</v>
      </c>
    </row>
    <row r="6" spans="2:13" ht="12.75">
      <c r="B6" s="30"/>
      <c r="C6" s="13"/>
      <c r="D6" s="13"/>
      <c r="E6" s="13"/>
      <c r="F6" s="31"/>
      <c r="I6" s="23"/>
      <c r="M6" s="2">
        <v>460</v>
      </c>
    </row>
    <row r="7" spans="4:13" ht="12.75">
      <c r="D7" s="13"/>
      <c r="I7" s="23"/>
      <c r="M7" s="2">
        <v>460</v>
      </c>
    </row>
    <row r="8" spans="2:13" ht="12.75">
      <c r="B8" s="30"/>
      <c r="D8" s="13"/>
      <c r="G8" s="32"/>
      <c r="I8" s="23"/>
      <c r="M8" s="2">
        <v>460</v>
      </c>
    </row>
    <row r="9" spans="1:13" s="16" customFormat="1" ht="12.75">
      <c r="A9" s="47"/>
      <c r="B9" s="48" t="s">
        <v>12</v>
      </c>
      <c r="C9" s="49"/>
      <c r="D9" s="49" t="s">
        <v>13</v>
      </c>
      <c r="E9" s="49" t="s">
        <v>14</v>
      </c>
      <c r="F9" s="50"/>
      <c r="G9" s="50"/>
      <c r="H9" s="48"/>
      <c r="I9" s="51" t="s">
        <v>15</v>
      </c>
      <c r="J9" s="52"/>
      <c r="K9" s="41"/>
      <c r="M9" s="2">
        <v>460</v>
      </c>
    </row>
    <row r="10" spans="1:13" s="16" customFormat="1" ht="12.75">
      <c r="A10" s="47"/>
      <c r="B10" s="48">
        <f>+B22</f>
        <v>1428515</v>
      </c>
      <c r="C10" s="53"/>
      <c r="D10" s="49" t="s">
        <v>16</v>
      </c>
      <c r="E10" s="54" t="s">
        <v>1086</v>
      </c>
      <c r="F10" s="55"/>
      <c r="G10" s="56"/>
      <c r="H10" s="57">
        <f aca="true" t="shared" si="0" ref="H10:H16">+B10</f>
        <v>1428515</v>
      </c>
      <c r="I10" s="58">
        <f aca="true" t="shared" si="1" ref="I10:I16">+B10/M10</f>
        <v>3105.467391304348</v>
      </c>
      <c r="J10" s="41"/>
      <c r="K10" s="41"/>
      <c r="L10" s="41"/>
      <c r="M10" s="2">
        <v>460</v>
      </c>
    </row>
    <row r="11" spans="1:13" s="16" customFormat="1" ht="12.75">
      <c r="A11" s="47"/>
      <c r="B11" s="48">
        <f>+B928</f>
        <v>659800</v>
      </c>
      <c r="C11" s="53"/>
      <c r="D11" s="49" t="s">
        <v>17</v>
      </c>
      <c r="E11" s="54" t="s">
        <v>1097</v>
      </c>
      <c r="F11" s="55"/>
      <c r="G11" s="56"/>
      <c r="H11" s="57">
        <f t="shared" si="0"/>
        <v>659800</v>
      </c>
      <c r="I11" s="58">
        <f t="shared" si="1"/>
        <v>1434.3478260869565</v>
      </c>
      <c r="J11" s="41"/>
      <c r="K11" s="41"/>
      <c r="L11" s="41"/>
      <c r="M11" s="2">
        <v>460</v>
      </c>
    </row>
    <row r="12" spans="1:13" s="16" customFormat="1" ht="12.75">
      <c r="A12" s="47"/>
      <c r="B12" s="48">
        <f>+B1052</f>
        <v>2127945</v>
      </c>
      <c r="C12" s="53"/>
      <c r="D12" s="49" t="s">
        <v>18</v>
      </c>
      <c r="E12" s="54" t="s">
        <v>19</v>
      </c>
      <c r="F12" s="55"/>
      <c r="G12" s="56"/>
      <c r="H12" s="57">
        <f t="shared" si="0"/>
        <v>2127945</v>
      </c>
      <c r="I12" s="58">
        <f>+B12/M12</f>
        <v>4625.967391304348</v>
      </c>
      <c r="J12" s="41"/>
      <c r="K12" s="41"/>
      <c r="L12" s="41"/>
      <c r="M12" s="2">
        <v>460</v>
      </c>
    </row>
    <row r="13" spans="1:13" s="16" customFormat="1" ht="12.75">
      <c r="A13" s="47"/>
      <c r="B13" s="48">
        <f>+B1410</f>
        <v>1316400</v>
      </c>
      <c r="C13" s="53"/>
      <c r="D13" s="49" t="s">
        <v>20</v>
      </c>
      <c r="E13" s="54" t="s">
        <v>21</v>
      </c>
      <c r="F13" s="55"/>
      <c r="G13" s="56"/>
      <c r="H13" s="57">
        <f t="shared" si="0"/>
        <v>1316400</v>
      </c>
      <c r="I13" s="58">
        <f t="shared" si="1"/>
        <v>2861.7391304347825</v>
      </c>
      <c r="J13" s="41"/>
      <c r="K13" s="41"/>
      <c r="L13" s="41"/>
      <c r="M13" s="2">
        <v>460</v>
      </c>
    </row>
    <row r="14" spans="1:13" s="16" customFormat="1" ht="12.75">
      <c r="A14" s="47"/>
      <c r="B14" s="48">
        <f>+B1688</f>
        <v>177500</v>
      </c>
      <c r="C14" s="53"/>
      <c r="D14" s="49" t="s">
        <v>22</v>
      </c>
      <c r="E14" s="54" t="s">
        <v>23</v>
      </c>
      <c r="F14" s="55"/>
      <c r="G14" s="56"/>
      <c r="H14" s="57">
        <f t="shared" si="0"/>
        <v>177500</v>
      </c>
      <c r="I14" s="58">
        <f t="shared" si="1"/>
        <v>385.8695652173913</v>
      </c>
      <c r="J14" s="41"/>
      <c r="K14" s="41"/>
      <c r="L14" s="41"/>
      <c r="M14" s="2">
        <v>460</v>
      </c>
    </row>
    <row r="15" spans="1:13" s="16" customFormat="1" ht="12.75">
      <c r="A15" s="47"/>
      <c r="B15" s="48">
        <f>+B1742</f>
        <v>939900</v>
      </c>
      <c r="C15" s="53"/>
      <c r="D15" s="49" t="s">
        <v>24</v>
      </c>
      <c r="E15" s="53" t="s">
        <v>25</v>
      </c>
      <c r="F15" s="55"/>
      <c r="G15" s="56" t="s">
        <v>26</v>
      </c>
      <c r="H15" s="57">
        <f t="shared" si="0"/>
        <v>939900</v>
      </c>
      <c r="I15" s="58">
        <f t="shared" si="1"/>
        <v>2043.2608695652175</v>
      </c>
      <c r="J15" s="41"/>
      <c r="K15" s="41"/>
      <c r="L15" s="41"/>
      <c r="M15" s="2">
        <v>460</v>
      </c>
    </row>
    <row r="16" spans="1:13" s="16" customFormat="1" ht="12.75">
      <c r="A16" s="47"/>
      <c r="B16" s="48">
        <f>+B1797</f>
        <v>1134976</v>
      </c>
      <c r="C16" s="53"/>
      <c r="D16" s="49" t="s">
        <v>27</v>
      </c>
      <c r="E16" s="53"/>
      <c r="F16" s="55"/>
      <c r="G16" s="56"/>
      <c r="H16" s="57">
        <f t="shared" si="0"/>
        <v>1134976</v>
      </c>
      <c r="I16" s="58">
        <f t="shared" si="1"/>
        <v>2467.3391304347824</v>
      </c>
      <c r="J16" s="41"/>
      <c r="K16" s="41"/>
      <c r="L16" s="41"/>
      <c r="M16" s="2">
        <v>460</v>
      </c>
    </row>
    <row r="17" spans="1:13" ht="12.75">
      <c r="A17" s="59"/>
      <c r="B17" s="48">
        <f>SUM(B10:B16)</f>
        <v>7785036</v>
      </c>
      <c r="C17" s="49" t="s">
        <v>1052</v>
      </c>
      <c r="D17" s="53"/>
      <c r="E17" s="53"/>
      <c r="F17" s="55"/>
      <c r="G17" s="56"/>
      <c r="H17" s="57">
        <v>0</v>
      </c>
      <c r="I17" s="58">
        <v>3795.5393258426966</v>
      </c>
      <c r="J17" s="2"/>
      <c r="K17" s="2"/>
      <c r="L17" s="2"/>
      <c r="M17" s="2">
        <v>460</v>
      </c>
    </row>
    <row r="18" spans="2:13" ht="12.75">
      <c r="B18" s="33"/>
      <c r="C18" s="13"/>
      <c r="D18" s="13"/>
      <c r="E18" s="13"/>
      <c r="F18" s="112"/>
      <c r="G18" s="61"/>
      <c r="I18" s="23"/>
      <c r="M18" s="2">
        <v>460</v>
      </c>
    </row>
    <row r="19" spans="1:13" s="70" customFormat="1" ht="13.5" thickBot="1">
      <c r="A19" s="62"/>
      <c r="B19" s="63">
        <f>+B22+B928+B1052+B1410+B1688+B1742+B1797</f>
        <v>7785036</v>
      </c>
      <c r="C19" s="76" t="s">
        <v>28</v>
      </c>
      <c r="D19" s="65"/>
      <c r="E19" s="65"/>
      <c r="F19" s="66"/>
      <c r="G19" s="67"/>
      <c r="H19" s="68"/>
      <c r="I19" s="69"/>
      <c r="M19" s="2">
        <v>460</v>
      </c>
    </row>
    <row r="20" spans="2:13" ht="12.75">
      <c r="B20" s="30"/>
      <c r="C20" s="13"/>
      <c r="D20" s="13"/>
      <c r="E20" s="13"/>
      <c r="F20" s="311"/>
      <c r="G20" s="61"/>
      <c r="I20" s="23"/>
      <c r="M20" s="2">
        <v>460</v>
      </c>
    </row>
    <row r="21" spans="1:13" s="2" customFormat="1" ht="12.75">
      <c r="A21" s="59"/>
      <c r="B21" s="312"/>
      <c r="C21" s="47"/>
      <c r="D21" s="71"/>
      <c r="E21" s="47"/>
      <c r="F21" s="72"/>
      <c r="G21" s="73"/>
      <c r="H21" s="74"/>
      <c r="I21" s="75"/>
      <c r="M21" s="2">
        <v>460</v>
      </c>
    </row>
    <row r="22" spans="1:13" s="70" customFormat="1" ht="13.5" thickBot="1">
      <c r="A22" s="62"/>
      <c r="B22" s="315">
        <f>+B25+B71+B126+B165+B201+B264+B301+B334+B362+B386+B441+B487+B520+B560+B608+B661+B705+B745+B779+B819+B851+B879+B923</f>
        <v>1428515</v>
      </c>
      <c r="C22" s="65"/>
      <c r="D22" s="76" t="s">
        <v>29</v>
      </c>
      <c r="E22" s="65"/>
      <c r="F22" s="77"/>
      <c r="G22" s="67"/>
      <c r="H22" s="78">
        <f>H21-B22</f>
        <v>-1428515</v>
      </c>
      <c r="I22" s="69">
        <f>+B22/M22</f>
        <v>3105.467391304348</v>
      </c>
      <c r="M22" s="2">
        <v>460</v>
      </c>
    </row>
    <row r="23" spans="2:13" ht="12.75">
      <c r="B23" s="316"/>
      <c r="D23" s="13"/>
      <c r="F23" s="61"/>
      <c r="G23" s="61"/>
      <c r="H23" s="5">
        <v>0</v>
      </c>
      <c r="I23" s="23">
        <f>+B23/M23</f>
        <v>0</v>
      </c>
      <c r="M23" s="2">
        <v>460</v>
      </c>
    </row>
    <row r="24" spans="2:13" ht="12.75">
      <c r="B24" s="316"/>
      <c r="D24" s="13"/>
      <c r="F24" s="61"/>
      <c r="G24" s="61"/>
      <c r="H24" s="5">
        <f>H23-B24</f>
        <v>0</v>
      </c>
      <c r="I24" s="23">
        <f>+B24/M24</f>
        <v>0</v>
      </c>
      <c r="M24" s="2">
        <v>460</v>
      </c>
    </row>
    <row r="25" spans="1:13" s="86" customFormat="1" ht="12.75">
      <c r="A25" s="12"/>
      <c r="B25" s="317">
        <f>+B30+B35+B44+B50+B55+B61+B66</f>
        <v>51200</v>
      </c>
      <c r="C25" s="80" t="s">
        <v>30</v>
      </c>
      <c r="D25" s="81" t="s">
        <v>31</v>
      </c>
      <c r="E25" s="80" t="s">
        <v>32</v>
      </c>
      <c r="F25" s="82" t="s">
        <v>33</v>
      </c>
      <c r="G25" s="83" t="s">
        <v>34</v>
      </c>
      <c r="H25" s="84"/>
      <c r="I25" s="85">
        <f>+B25/M25</f>
        <v>111.30434782608695</v>
      </c>
      <c r="J25" s="85"/>
      <c r="K25" s="85"/>
      <c r="M25" s="2">
        <v>460</v>
      </c>
    </row>
    <row r="26" spans="2:13" ht="12.75">
      <c r="B26" s="316"/>
      <c r="D26" s="13"/>
      <c r="F26" s="61"/>
      <c r="H26" s="5">
        <f aca="true" t="shared" si="2" ref="H26:H82">H25-B26</f>
        <v>0</v>
      </c>
      <c r="I26" s="23">
        <f aca="true" t="shared" si="3" ref="I26:I72">+B26/M26</f>
        <v>0</v>
      </c>
      <c r="M26" s="2">
        <v>460</v>
      </c>
    </row>
    <row r="27" spans="2:13" ht="12.75">
      <c r="B27" s="316">
        <v>2500</v>
      </c>
      <c r="C27" s="13" t="s">
        <v>0</v>
      </c>
      <c r="D27" s="13" t="s">
        <v>29</v>
      </c>
      <c r="E27" s="87" t="s">
        <v>35</v>
      </c>
      <c r="F27" s="88" t="s">
        <v>36</v>
      </c>
      <c r="G27" s="31" t="s">
        <v>37</v>
      </c>
      <c r="H27" s="5">
        <f t="shared" si="2"/>
        <v>-2500</v>
      </c>
      <c r="I27" s="23">
        <v>5</v>
      </c>
      <c r="K27" t="s">
        <v>0</v>
      </c>
      <c r="L27">
        <v>1</v>
      </c>
      <c r="M27" s="2">
        <v>460</v>
      </c>
    </row>
    <row r="28" spans="2:13" ht="12.75">
      <c r="B28" s="316">
        <v>2500</v>
      </c>
      <c r="C28" s="13" t="s">
        <v>0</v>
      </c>
      <c r="D28" s="13" t="s">
        <v>29</v>
      </c>
      <c r="E28" s="87" t="s">
        <v>35</v>
      </c>
      <c r="F28" s="88" t="s">
        <v>38</v>
      </c>
      <c r="G28" s="28" t="s">
        <v>39</v>
      </c>
      <c r="H28" s="5">
        <f t="shared" si="2"/>
        <v>-5000</v>
      </c>
      <c r="I28" s="23">
        <v>5</v>
      </c>
      <c r="K28" t="s">
        <v>0</v>
      </c>
      <c r="L28">
        <v>1</v>
      </c>
      <c r="M28" s="2">
        <v>460</v>
      </c>
    </row>
    <row r="29" spans="2:13" ht="12.75">
      <c r="B29" s="316">
        <v>2500</v>
      </c>
      <c r="C29" s="13" t="s">
        <v>0</v>
      </c>
      <c r="D29" s="13" t="s">
        <v>29</v>
      </c>
      <c r="E29" s="87" t="s">
        <v>35</v>
      </c>
      <c r="F29" s="88" t="s">
        <v>40</v>
      </c>
      <c r="G29" s="28" t="s">
        <v>41</v>
      </c>
      <c r="H29" s="5">
        <f t="shared" si="2"/>
        <v>-7500</v>
      </c>
      <c r="I29" s="23">
        <v>5</v>
      </c>
      <c r="K29" t="s">
        <v>0</v>
      </c>
      <c r="L29">
        <v>1</v>
      </c>
      <c r="M29" s="2">
        <v>460</v>
      </c>
    </row>
    <row r="30" spans="1:13" s="86" customFormat="1" ht="12.75">
      <c r="A30" s="12"/>
      <c r="B30" s="317">
        <f>SUM(B27:B29)</f>
        <v>7500</v>
      </c>
      <c r="C30" s="12" t="s">
        <v>0</v>
      </c>
      <c r="D30" s="12"/>
      <c r="E30" s="12"/>
      <c r="F30" s="89"/>
      <c r="G30" s="19"/>
      <c r="H30" s="90">
        <v>0</v>
      </c>
      <c r="I30" s="85">
        <f t="shared" si="3"/>
        <v>16.304347826086957</v>
      </c>
      <c r="M30" s="2">
        <v>460</v>
      </c>
    </row>
    <row r="31" spans="2:13" ht="12.75">
      <c r="B31" s="316"/>
      <c r="D31" s="13"/>
      <c r="F31" s="61"/>
      <c r="H31" s="5">
        <f t="shared" si="2"/>
        <v>0</v>
      </c>
      <c r="I31" s="23">
        <f t="shared" si="3"/>
        <v>0</v>
      </c>
      <c r="M31" s="2">
        <v>460</v>
      </c>
    </row>
    <row r="32" spans="2:13" ht="12.75">
      <c r="B32" s="316"/>
      <c r="D32" s="13"/>
      <c r="F32" s="61"/>
      <c r="H32" s="5">
        <f t="shared" si="2"/>
        <v>0</v>
      </c>
      <c r="I32" s="23">
        <f t="shared" si="3"/>
        <v>0</v>
      </c>
      <c r="M32" s="2">
        <v>460</v>
      </c>
    </row>
    <row r="33" spans="2:13" ht="12.75">
      <c r="B33" s="316">
        <v>1200</v>
      </c>
      <c r="C33" s="91" t="s">
        <v>42</v>
      </c>
      <c r="D33" s="13" t="s">
        <v>16</v>
      </c>
      <c r="E33" s="39" t="s">
        <v>43</v>
      </c>
      <c r="F33" s="61" t="s">
        <v>44</v>
      </c>
      <c r="G33" s="28" t="s">
        <v>45</v>
      </c>
      <c r="H33" s="5">
        <f t="shared" si="2"/>
        <v>-1200</v>
      </c>
      <c r="I33" s="23">
        <v>2.4</v>
      </c>
      <c r="J33" s="38"/>
      <c r="K33" s="38" t="s">
        <v>35</v>
      </c>
      <c r="L33">
        <v>1</v>
      </c>
      <c r="M33" s="2">
        <v>460</v>
      </c>
    </row>
    <row r="34" spans="2:13" ht="12.75">
      <c r="B34" s="316">
        <v>1500</v>
      </c>
      <c r="C34" s="1" t="s">
        <v>46</v>
      </c>
      <c r="D34" s="13" t="s">
        <v>16</v>
      </c>
      <c r="E34" s="1" t="s">
        <v>43</v>
      </c>
      <c r="F34" s="61" t="s">
        <v>44</v>
      </c>
      <c r="G34" s="28" t="s">
        <v>39</v>
      </c>
      <c r="H34" s="5">
        <f t="shared" si="2"/>
        <v>-2700</v>
      </c>
      <c r="I34" s="23">
        <v>3</v>
      </c>
      <c r="K34" s="16" t="s">
        <v>35</v>
      </c>
      <c r="L34">
        <v>1</v>
      </c>
      <c r="M34" s="2">
        <v>460</v>
      </c>
    </row>
    <row r="35" spans="1:13" s="86" customFormat="1" ht="12.75">
      <c r="A35" s="12"/>
      <c r="B35" s="317">
        <f>SUM(B33:B34)</f>
        <v>2700</v>
      </c>
      <c r="C35" s="12" t="s">
        <v>47</v>
      </c>
      <c r="D35" s="12"/>
      <c r="E35" s="12"/>
      <c r="F35" s="89"/>
      <c r="G35" s="19"/>
      <c r="H35" s="90">
        <v>0</v>
      </c>
      <c r="I35" s="85">
        <f t="shared" si="3"/>
        <v>5.869565217391305</v>
      </c>
      <c r="M35" s="2">
        <v>460</v>
      </c>
    </row>
    <row r="36" spans="2:13" ht="12.75">
      <c r="B36" s="316"/>
      <c r="D36" s="13"/>
      <c r="F36" s="61"/>
      <c r="H36" s="5">
        <f t="shared" si="2"/>
        <v>0</v>
      </c>
      <c r="I36" s="23">
        <f t="shared" si="3"/>
        <v>0</v>
      </c>
      <c r="M36" s="2">
        <v>460</v>
      </c>
    </row>
    <row r="37" spans="2:13" ht="12.75">
      <c r="B37" s="316"/>
      <c r="D37" s="13"/>
      <c r="F37" s="61"/>
      <c r="H37" s="5">
        <f t="shared" si="2"/>
        <v>0</v>
      </c>
      <c r="I37" s="23">
        <f t="shared" si="3"/>
        <v>0</v>
      </c>
      <c r="M37" s="2">
        <v>460</v>
      </c>
    </row>
    <row r="38" spans="2:13" ht="12.75">
      <c r="B38" s="318">
        <v>3500</v>
      </c>
      <c r="C38" s="1" t="s">
        <v>48</v>
      </c>
      <c r="D38" s="13" t="s">
        <v>16</v>
      </c>
      <c r="E38" s="1" t="s">
        <v>49</v>
      </c>
      <c r="F38" s="88" t="s">
        <v>50</v>
      </c>
      <c r="G38" s="32" t="s">
        <v>45</v>
      </c>
      <c r="H38" s="5">
        <f t="shared" si="2"/>
        <v>-3500</v>
      </c>
      <c r="I38" s="23">
        <f t="shared" si="3"/>
        <v>7.608695652173913</v>
      </c>
      <c r="K38" t="s">
        <v>35</v>
      </c>
      <c r="L38">
        <v>1</v>
      </c>
      <c r="M38" s="2">
        <v>460</v>
      </c>
    </row>
    <row r="39" spans="2:13" ht="12.75">
      <c r="B39" s="318">
        <v>2000</v>
      </c>
      <c r="C39" s="34" t="s">
        <v>51</v>
      </c>
      <c r="D39" s="13" t="s">
        <v>16</v>
      </c>
      <c r="E39" s="34" t="s">
        <v>49</v>
      </c>
      <c r="F39" s="61" t="s">
        <v>44</v>
      </c>
      <c r="G39" s="32" t="s">
        <v>45</v>
      </c>
      <c r="H39" s="5">
        <f>H38-B39</f>
        <v>-5500</v>
      </c>
      <c r="I39" s="23">
        <f t="shared" si="3"/>
        <v>4.3478260869565215</v>
      </c>
      <c r="K39" t="s">
        <v>35</v>
      </c>
      <c r="L39">
        <v>1</v>
      </c>
      <c r="M39" s="2">
        <v>460</v>
      </c>
    </row>
    <row r="40" spans="2:13" ht="12.75">
      <c r="B40" s="318">
        <v>3000</v>
      </c>
      <c r="C40" s="13" t="s">
        <v>52</v>
      </c>
      <c r="D40" s="13" t="s">
        <v>16</v>
      </c>
      <c r="E40" s="13" t="s">
        <v>49</v>
      </c>
      <c r="F40" s="61" t="s">
        <v>44</v>
      </c>
      <c r="G40" s="31" t="s">
        <v>45</v>
      </c>
      <c r="H40" s="5">
        <f>H39-B40</f>
        <v>-8500</v>
      </c>
      <c r="I40" s="23">
        <f t="shared" si="3"/>
        <v>6.521739130434782</v>
      </c>
      <c r="K40" t="s">
        <v>35</v>
      </c>
      <c r="L40">
        <v>1</v>
      </c>
      <c r="M40" s="2">
        <v>460</v>
      </c>
    </row>
    <row r="41" spans="2:13" ht="12.75">
      <c r="B41" s="318">
        <v>1000</v>
      </c>
      <c r="C41" s="13" t="s">
        <v>53</v>
      </c>
      <c r="D41" s="13" t="s">
        <v>16</v>
      </c>
      <c r="E41" s="13" t="s">
        <v>49</v>
      </c>
      <c r="F41" s="61" t="s">
        <v>44</v>
      </c>
      <c r="G41" s="31" t="s">
        <v>45</v>
      </c>
      <c r="H41" s="5">
        <f>H40-B41</f>
        <v>-9500</v>
      </c>
      <c r="I41" s="23">
        <f t="shared" si="3"/>
        <v>2.1739130434782608</v>
      </c>
      <c r="K41" t="s">
        <v>35</v>
      </c>
      <c r="L41">
        <v>1</v>
      </c>
      <c r="M41" s="2">
        <v>460</v>
      </c>
    </row>
    <row r="42" spans="2:13" ht="12.75">
      <c r="B42" s="318">
        <v>2500</v>
      </c>
      <c r="C42" s="1" t="s">
        <v>54</v>
      </c>
      <c r="D42" s="13" t="s">
        <v>16</v>
      </c>
      <c r="E42" s="1" t="s">
        <v>49</v>
      </c>
      <c r="F42" s="61" t="s">
        <v>44</v>
      </c>
      <c r="G42" s="28" t="s">
        <v>39</v>
      </c>
      <c r="H42" s="5">
        <f>H41-B42</f>
        <v>-12000</v>
      </c>
      <c r="I42" s="23">
        <f t="shared" si="3"/>
        <v>5.434782608695652</v>
      </c>
      <c r="K42" s="16" t="s">
        <v>35</v>
      </c>
      <c r="L42">
        <v>1</v>
      </c>
      <c r="M42" s="2">
        <v>460</v>
      </c>
    </row>
    <row r="43" spans="2:13" ht="12.75">
      <c r="B43" s="316">
        <v>4000</v>
      </c>
      <c r="C43" s="1" t="s">
        <v>55</v>
      </c>
      <c r="D43" s="13" t="s">
        <v>16</v>
      </c>
      <c r="E43" s="1" t="s">
        <v>49</v>
      </c>
      <c r="F43" s="88" t="s">
        <v>56</v>
      </c>
      <c r="G43" s="28" t="s">
        <v>41</v>
      </c>
      <c r="H43" s="5">
        <f>H42-B43</f>
        <v>-16000</v>
      </c>
      <c r="I43" s="23">
        <f t="shared" si="3"/>
        <v>8.695652173913043</v>
      </c>
      <c r="K43" s="16" t="s">
        <v>35</v>
      </c>
      <c r="L43">
        <v>1</v>
      </c>
      <c r="M43" s="2">
        <v>460</v>
      </c>
    </row>
    <row r="44" spans="1:13" s="86" customFormat="1" ht="12.75">
      <c r="A44" s="12"/>
      <c r="B44" s="317">
        <f>SUM(B38:B43)</f>
        <v>16000</v>
      </c>
      <c r="C44" s="12" t="s">
        <v>57</v>
      </c>
      <c r="D44" s="12"/>
      <c r="E44" s="12"/>
      <c r="F44" s="89"/>
      <c r="G44" s="19"/>
      <c r="H44" s="90">
        <v>0</v>
      </c>
      <c r="I44" s="85">
        <f t="shared" si="3"/>
        <v>34.78260869565217</v>
      </c>
      <c r="M44" s="2">
        <v>460</v>
      </c>
    </row>
    <row r="45" spans="2:13" ht="12.75">
      <c r="B45" s="316"/>
      <c r="D45" s="13"/>
      <c r="F45" s="61"/>
      <c r="H45" s="5">
        <f t="shared" si="2"/>
        <v>0</v>
      </c>
      <c r="I45" s="23">
        <f t="shared" si="3"/>
        <v>0</v>
      </c>
      <c r="M45" s="2">
        <v>460</v>
      </c>
    </row>
    <row r="46" spans="2:13" ht="12.75">
      <c r="B46" s="316"/>
      <c r="D46" s="13"/>
      <c r="F46" s="61"/>
      <c r="H46" s="5">
        <f t="shared" si="2"/>
        <v>0</v>
      </c>
      <c r="I46" s="23">
        <f t="shared" si="3"/>
        <v>0</v>
      </c>
      <c r="M46" s="2">
        <v>460</v>
      </c>
    </row>
    <row r="47" spans="2:13" ht="12.75">
      <c r="B47" s="316">
        <v>1700</v>
      </c>
      <c r="C47" s="13" t="s">
        <v>58</v>
      </c>
      <c r="D47" s="13" t="s">
        <v>16</v>
      </c>
      <c r="E47" s="1" t="s">
        <v>59</v>
      </c>
      <c r="F47" s="61" t="s">
        <v>44</v>
      </c>
      <c r="G47" s="28" t="s">
        <v>45</v>
      </c>
      <c r="H47" s="5">
        <f t="shared" si="2"/>
        <v>-1700</v>
      </c>
      <c r="I47" s="23">
        <v>3.4</v>
      </c>
      <c r="K47" s="16" t="s">
        <v>35</v>
      </c>
      <c r="L47">
        <v>1</v>
      </c>
      <c r="M47" s="2">
        <v>460</v>
      </c>
    </row>
    <row r="48" spans="2:13" ht="12.75">
      <c r="B48" s="316">
        <v>1300</v>
      </c>
      <c r="C48" s="1" t="s">
        <v>58</v>
      </c>
      <c r="D48" s="13" t="s">
        <v>16</v>
      </c>
      <c r="E48" s="1" t="s">
        <v>59</v>
      </c>
      <c r="F48" s="61" t="s">
        <v>44</v>
      </c>
      <c r="G48" s="28" t="s">
        <v>39</v>
      </c>
      <c r="H48" s="5">
        <f t="shared" si="2"/>
        <v>-3000</v>
      </c>
      <c r="I48" s="23">
        <v>2.6</v>
      </c>
      <c r="K48" s="16" t="s">
        <v>35</v>
      </c>
      <c r="L48">
        <v>1</v>
      </c>
      <c r="M48" s="2">
        <v>460</v>
      </c>
    </row>
    <row r="49" spans="2:13" ht="12.75">
      <c r="B49" s="316">
        <v>1600</v>
      </c>
      <c r="C49" s="1" t="s">
        <v>58</v>
      </c>
      <c r="D49" s="13" t="s">
        <v>16</v>
      </c>
      <c r="E49" s="1" t="s">
        <v>59</v>
      </c>
      <c r="F49" s="61" t="s">
        <v>44</v>
      </c>
      <c r="G49" s="28" t="s">
        <v>41</v>
      </c>
      <c r="H49" s="5">
        <f t="shared" si="2"/>
        <v>-4600</v>
      </c>
      <c r="I49" s="23">
        <v>3.2</v>
      </c>
      <c r="K49" s="16" t="s">
        <v>35</v>
      </c>
      <c r="L49">
        <v>1</v>
      </c>
      <c r="M49" s="2">
        <v>460</v>
      </c>
    </row>
    <row r="50" spans="1:13" s="86" customFormat="1" ht="12.75">
      <c r="A50" s="12"/>
      <c r="B50" s="317">
        <f>SUM(B47:B49)</f>
        <v>4600</v>
      </c>
      <c r="C50" s="12"/>
      <c r="D50" s="12"/>
      <c r="E50" s="12" t="s">
        <v>59</v>
      </c>
      <c r="F50" s="89"/>
      <c r="G50" s="19"/>
      <c r="H50" s="90">
        <v>0</v>
      </c>
      <c r="I50" s="85">
        <f t="shared" si="3"/>
        <v>10</v>
      </c>
      <c r="M50" s="2">
        <v>460</v>
      </c>
    </row>
    <row r="51" spans="2:13" ht="12.75">
      <c r="B51" s="316"/>
      <c r="D51" s="13"/>
      <c r="F51" s="61"/>
      <c r="H51" s="5">
        <f t="shared" si="2"/>
        <v>0</v>
      </c>
      <c r="I51" s="23">
        <f t="shared" si="3"/>
        <v>0</v>
      </c>
      <c r="M51" s="2">
        <v>460</v>
      </c>
    </row>
    <row r="52" spans="2:13" ht="12.75">
      <c r="B52" s="316"/>
      <c r="D52" s="13"/>
      <c r="F52" s="61"/>
      <c r="H52" s="5">
        <f t="shared" si="2"/>
        <v>0</v>
      </c>
      <c r="I52" s="23">
        <f t="shared" si="3"/>
        <v>0</v>
      </c>
      <c r="M52" s="2">
        <v>460</v>
      </c>
    </row>
    <row r="53" spans="1:13" ht="12.75">
      <c r="A53" s="13"/>
      <c r="B53" s="318">
        <v>6000</v>
      </c>
      <c r="C53" s="13" t="s">
        <v>60</v>
      </c>
      <c r="D53" s="13" t="s">
        <v>16</v>
      </c>
      <c r="E53" s="13" t="s">
        <v>49</v>
      </c>
      <c r="F53" s="88" t="s">
        <v>61</v>
      </c>
      <c r="G53" s="31" t="s">
        <v>45</v>
      </c>
      <c r="H53" s="5">
        <f t="shared" si="2"/>
        <v>-6000</v>
      </c>
      <c r="I53" s="92">
        <v>12</v>
      </c>
      <c r="J53" s="16"/>
      <c r="K53" s="16" t="s">
        <v>35</v>
      </c>
      <c r="L53">
        <v>1</v>
      </c>
      <c r="M53" s="2">
        <v>460</v>
      </c>
    </row>
    <row r="54" spans="2:13" ht="12.75">
      <c r="B54" s="316">
        <v>6000</v>
      </c>
      <c r="C54" s="1" t="s">
        <v>60</v>
      </c>
      <c r="D54" s="13" t="s">
        <v>16</v>
      </c>
      <c r="E54" s="1" t="s">
        <v>49</v>
      </c>
      <c r="F54" s="88" t="s">
        <v>61</v>
      </c>
      <c r="G54" s="28" t="s">
        <v>39</v>
      </c>
      <c r="H54" s="5">
        <f t="shared" si="2"/>
        <v>-12000</v>
      </c>
      <c r="I54" s="23">
        <v>12</v>
      </c>
      <c r="K54" s="16" t="s">
        <v>35</v>
      </c>
      <c r="L54">
        <v>1</v>
      </c>
      <c r="M54" s="2">
        <v>460</v>
      </c>
    </row>
    <row r="55" spans="1:13" s="86" customFormat="1" ht="12.75">
      <c r="A55" s="12"/>
      <c r="B55" s="317">
        <f>SUM(B53:B54)</f>
        <v>12000</v>
      </c>
      <c r="C55" s="12" t="s">
        <v>60</v>
      </c>
      <c r="D55" s="12"/>
      <c r="E55" s="12"/>
      <c r="F55" s="89"/>
      <c r="G55" s="19"/>
      <c r="H55" s="90">
        <v>0</v>
      </c>
      <c r="I55" s="85">
        <f t="shared" si="3"/>
        <v>26.08695652173913</v>
      </c>
      <c r="M55" s="2">
        <v>460</v>
      </c>
    </row>
    <row r="56" spans="2:13" ht="12.75">
      <c r="B56" s="316"/>
      <c r="D56" s="13"/>
      <c r="F56" s="61"/>
      <c r="H56" s="5">
        <f t="shared" si="2"/>
        <v>0</v>
      </c>
      <c r="I56" s="23">
        <f t="shared" si="3"/>
        <v>0</v>
      </c>
      <c r="M56" s="2">
        <v>460</v>
      </c>
    </row>
    <row r="57" spans="2:13" ht="12.75">
      <c r="B57" s="316"/>
      <c r="D57" s="13"/>
      <c r="F57" s="61"/>
      <c r="H57" s="5">
        <f t="shared" si="2"/>
        <v>0</v>
      </c>
      <c r="I57" s="23">
        <f t="shared" si="3"/>
        <v>0</v>
      </c>
      <c r="M57" s="2">
        <v>460</v>
      </c>
    </row>
    <row r="58" spans="2:13" ht="12.75">
      <c r="B58" s="316">
        <v>2000</v>
      </c>
      <c r="C58" s="1" t="s">
        <v>62</v>
      </c>
      <c r="D58" s="13" t="s">
        <v>16</v>
      </c>
      <c r="E58" s="1" t="s">
        <v>49</v>
      </c>
      <c r="F58" s="61" t="s">
        <v>44</v>
      </c>
      <c r="G58" s="28" t="s">
        <v>45</v>
      </c>
      <c r="H58" s="5">
        <f t="shared" si="2"/>
        <v>-2000</v>
      </c>
      <c r="I58" s="23">
        <v>4</v>
      </c>
      <c r="K58" s="16" t="s">
        <v>35</v>
      </c>
      <c r="L58">
        <v>1</v>
      </c>
      <c r="M58" s="2">
        <v>460</v>
      </c>
    </row>
    <row r="59" spans="2:13" ht="12.75">
      <c r="B59" s="316">
        <v>2000</v>
      </c>
      <c r="C59" s="1" t="s">
        <v>62</v>
      </c>
      <c r="D59" s="13" t="s">
        <v>16</v>
      </c>
      <c r="E59" s="1" t="s">
        <v>49</v>
      </c>
      <c r="F59" s="61" t="s">
        <v>44</v>
      </c>
      <c r="G59" s="28" t="s">
        <v>39</v>
      </c>
      <c r="H59" s="5">
        <f t="shared" si="2"/>
        <v>-4000</v>
      </c>
      <c r="I59" s="23">
        <v>4</v>
      </c>
      <c r="K59" s="16" t="s">
        <v>35</v>
      </c>
      <c r="L59">
        <v>1</v>
      </c>
      <c r="M59" s="2">
        <v>460</v>
      </c>
    </row>
    <row r="60" spans="2:13" ht="12.75">
      <c r="B60" s="316">
        <v>2000</v>
      </c>
      <c r="C60" s="1" t="s">
        <v>62</v>
      </c>
      <c r="D60" s="13" t="s">
        <v>16</v>
      </c>
      <c r="E60" s="1" t="s">
        <v>49</v>
      </c>
      <c r="F60" s="61" t="s">
        <v>44</v>
      </c>
      <c r="G60" s="28" t="s">
        <v>41</v>
      </c>
      <c r="H60" s="5">
        <f>H59-B60</f>
        <v>-6000</v>
      </c>
      <c r="I60" s="23">
        <v>4</v>
      </c>
      <c r="K60" s="16" t="s">
        <v>35</v>
      </c>
      <c r="L60">
        <v>1</v>
      </c>
      <c r="M60" s="2">
        <v>460</v>
      </c>
    </row>
    <row r="61" spans="1:13" s="98" customFormat="1" ht="12.75">
      <c r="A61" s="93"/>
      <c r="B61" s="319">
        <f>SUM(B58:B60)</f>
        <v>6000</v>
      </c>
      <c r="C61" s="94" t="s">
        <v>62</v>
      </c>
      <c r="D61" s="95"/>
      <c r="E61" s="93"/>
      <c r="F61" s="96"/>
      <c r="G61" s="97"/>
      <c r="H61" s="90">
        <v>0</v>
      </c>
      <c r="I61" s="85">
        <f t="shared" si="3"/>
        <v>13.043478260869565</v>
      </c>
      <c r="M61" s="2">
        <v>460</v>
      </c>
    </row>
    <row r="62" spans="2:13" ht="12.75">
      <c r="B62" s="316"/>
      <c r="D62" s="13"/>
      <c r="F62" s="61"/>
      <c r="H62" s="5">
        <f t="shared" si="2"/>
        <v>0</v>
      </c>
      <c r="I62" s="23">
        <f t="shared" si="3"/>
        <v>0</v>
      </c>
      <c r="M62" s="2">
        <v>460</v>
      </c>
    </row>
    <row r="63" spans="2:13" ht="12.75">
      <c r="B63" s="316"/>
      <c r="D63" s="13"/>
      <c r="F63" s="61"/>
      <c r="H63" s="5">
        <f t="shared" si="2"/>
        <v>0</v>
      </c>
      <c r="I63" s="23">
        <f t="shared" si="3"/>
        <v>0</v>
      </c>
      <c r="M63" s="2">
        <v>460</v>
      </c>
    </row>
    <row r="64" spans="2:13" ht="12.75">
      <c r="B64" s="316">
        <v>1400</v>
      </c>
      <c r="C64" s="1" t="s">
        <v>63</v>
      </c>
      <c r="D64" s="13" t="s">
        <v>16</v>
      </c>
      <c r="E64" s="1" t="s">
        <v>64</v>
      </c>
      <c r="F64" s="61" t="s">
        <v>44</v>
      </c>
      <c r="G64" s="28" t="s">
        <v>45</v>
      </c>
      <c r="H64" s="5">
        <f t="shared" si="2"/>
        <v>-1400</v>
      </c>
      <c r="I64" s="23">
        <v>2.8</v>
      </c>
      <c r="K64" s="16" t="s">
        <v>35</v>
      </c>
      <c r="L64">
        <v>1</v>
      </c>
      <c r="M64" s="2">
        <v>460</v>
      </c>
    </row>
    <row r="65" spans="2:13" ht="12.75">
      <c r="B65" s="316">
        <v>1000</v>
      </c>
      <c r="C65" s="1" t="s">
        <v>63</v>
      </c>
      <c r="D65" s="13" t="s">
        <v>16</v>
      </c>
      <c r="E65" s="1" t="s">
        <v>64</v>
      </c>
      <c r="F65" s="61" t="s">
        <v>44</v>
      </c>
      <c r="G65" s="28" t="s">
        <v>39</v>
      </c>
      <c r="H65" s="5">
        <f t="shared" si="2"/>
        <v>-2400</v>
      </c>
      <c r="I65" s="23">
        <v>2</v>
      </c>
      <c r="K65" s="16" t="s">
        <v>35</v>
      </c>
      <c r="L65">
        <v>1</v>
      </c>
      <c r="M65" s="2">
        <v>460</v>
      </c>
    </row>
    <row r="66" spans="1:13" s="86" customFormat="1" ht="12.75">
      <c r="A66" s="12"/>
      <c r="B66" s="317">
        <f>SUM(B64:B65)</f>
        <v>2400</v>
      </c>
      <c r="C66" s="12"/>
      <c r="D66" s="12"/>
      <c r="E66" s="12" t="s">
        <v>64</v>
      </c>
      <c r="F66" s="89"/>
      <c r="G66" s="19"/>
      <c r="H66" s="90">
        <v>0</v>
      </c>
      <c r="I66" s="85">
        <f t="shared" si="3"/>
        <v>5.217391304347826</v>
      </c>
      <c r="M66" s="2">
        <v>460</v>
      </c>
    </row>
    <row r="67" spans="2:13" ht="12.75">
      <c r="B67" s="316"/>
      <c r="D67" s="13"/>
      <c r="F67" s="61"/>
      <c r="H67" s="5">
        <f t="shared" si="2"/>
        <v>0</v>
      </c>
      <c r="I67" s="23">
        <f t="shared" si="3"/>
        <v>0</v>
      </c>
      <c r="M67" s="2">
        <v>460</v>
      </c>
    </row>
    <row r="68" spans="2:13" ht="12.75">
      <c r="B68" s="316"/>
      <c r="D68" s="13"/>
      <c r="F68" s="61"/>
      <c r="H68" s="5">
        <f t="shared" si="2"/>
        <v>0</v>
      </c>
      <c r="I68" s="23">
        <f t="shared" si="3"/>
        <v>0</v>
      </c>
      <c r="M68" s="2">
        <v>460</v>
      </c>
    </row>
    <row r="69" spans="2:13" ht="12.75">
      <c r="B69" s="316"/>
      <c r="D69" s="13"/>
      <c r="F69" s="61"/>
      <c r="H69" s="5">
        <f t="shared" si="2"/>
        <v>0</v>
      </c>
      <c r="I69" s="23">
        <f t="shared" si="3"/>
        <v>0</v>
      </c>
      <c r="M69" s="2">
        <v>460</v>
      </c>
    </row>
    <row r="70" spans="2:13" ht="12.75">
      <c r="B70" s="316"/>
      <c r="D70" s="13"/>
      <c r="F70" s="61"/>
      <c r="H70" s="5">
        <f t="shared" si="2"/>
        <v>0</v>
      </c>
      <c r="I70" s="23">
        <f t="shared" si="3"/>
        <v>0</v>
      </c>
      <c r="M70" s="2">
        <v>460</v>
      </c>
    </row>
    <row r="71" spans="1:13" s="86" customFormat="1" ht="12.75">
      <c r="A71" s="12"/>
      <c r="B71" s="317">
        <f>+B83+B90+B99+B106+B114+B121</f>
        <v>74300</v>
      </c>
      <c r="C71" s="80" t="s">
        <v>65</v>
      </c>
      <c r="D71" s="81" t="s">
        <v>66</v>
      </c>
      <c r="E71" s="80" t="s">
        <v>67</v>
      </c>
      <c r="F71" s="82" t="s">
        <v>68</v>
      </c>
      <c r="G71" s="83" t="s">
        <v>34</v>
      </c>
      <c r="H71" s="84"/>
      <c r="I71" s="85">
        <f t="shared" si="3"/>
        <v>161.52173913043478</v>
      </c>
      <c r="J71" s="85"/>
      <c r="K71" s="85"/>
      <c r="M71" s="2">
        <v>460</v>
      </c>
    </row>
    <row r="72" spans="2:13" ht="12.75">
      <c r="B72" s="316"/>
      <c r="D72" s="13"/>
      <c r="F72" s="61"/>
      <c r="H72" s="5">
        <f t="shared" si="2"/>
        <v>0</v>
      </c>
      <c r="I72" s="23">
        <f t="shared" si="3"/>
        <v>0</v>
      </c>
      <c r="M72" s="2">
        <v>460</v>
      </c>
    </row>
    <row r="73" spans="2:13" ht="12.75">
      <c r="B73" s="316">
        <v>2500</v>
      </c>
      <c r="C73" s="13" t="s">
        <v>0</v>
      </c>
      <c r="D73" s="13" t="s">
        <v>29</v>
      </c>
      <c r="E73" s="87" t="s">
        <v>69</v>
      </c>
      <c r="F73" s="88" t="s">
        <v>70</v>
      </c>
      <c r="G73" s="28" t="s">
        <v>71</v>
      </c>
      <c r="H73" s="5">
        <f t="shared" si="2"/>
        <v>-2500</v>
      </c>
      <c r="I73" s="23">
        <v>5</v>
      </c>
      <c r="K73" t="s">
        <v>0</v>
      </c>
      <c r="L73">
        <v>2</v>
      </c>
      <c r="M73" s="2">
        <v>460</v>
      </c>
    </row>
    <row r="74" spans="2:13" ht="12.75">
      <c r="B74" s="316">
        <v>3000</v>
      </c>
      <c r="C74" s="13" t="s">
        <v>0</v>
      </c>
      <c r="D74" s="13" t="s">
        <v>29</v>
      </c>
      <c r="E74" s="87" t="s">
        <v>72</v>
      </c>
      <c r="F74" s="88" t="s">
        <v>73</v>
      </c>
      <c r="G74" s="28" t="s">
        <v>71</v>
      </c>
      <c r="H74" s="5">
        <f t="shared" si="2"/>
        <v>-5500</v>
      </c>
      <c r="I74" s="23">
        <f>+B74/M74</f>
        <v>6.521739130434782</v>
      </c>
      <c r="K74" t="s">
        <v>0</v>
      </c>
      <c r="L74">
        <v>2</v>
      </c>
      <c r="M74" s="2">
        <v>460</v>
      </c>
    </row>
    <row r="75" spans="2:13" ht="12.75">
      <c r="B75" s="316">
        <v>2500</v>
      </c>
      <c r="C75" s="13" t="s">
        <v>0</v>
      </c>
      <c r="D75" s="13" t="s">
        <v>29</v>
      </c>
      <c r="E75" s="87" t="s">
        <v>69</v>
      </c>
      <c r="F75" s="88" t="s">
        <v>74</v>
      </c>
      <c r="G75" s="28" t="s">
        <v>75</v>
      </c>
      <c r="H75" s="5">
        <f t="shared" si="2"/>
        <v>-8000</v>
      </c>
      <c r="I75" s="23">
        <v>5</v>
      </c>
      <c r="K75" t="s">
        <v>0</v>
      </c>
      <c r="L75">
        <v>2</v>
      </c>
      <c r="M75" s="2">
        <v>460</v>
      </c>
    </row>
    <row r="76" spans="2:13" ht="12.75">
      <c r="B76" s="316">
        <v>2500</v>
      </c>
      <c r="C76" s="13" t="s">
        <v>0</v>
      </c>
      <c r="D76" s="13" t="s">
        <v>29</v>
      </c>
      <c r="E76" s="87" t="s">
        <v>69</v>
      </c>
      <c r="F76" s="88" t="s">
        <v>76</v>
      </c>
      <c r="G76" s="28" t="s">
        <v>77</v>
      </c>
      <c r="H76" s="5">
        <f t="shared" si="2"/>
        <v>-10500</v>
      </c>
      <c r="I76" s="23">
        <v>5</v>
      </c>
      <c r="K76" t="s">
        <v>0</v>
      </c>
      <c r="L76">
        <v>2</v>
      </c>
      <c r="M76" s="2">
        <v>460</v>
      </c>
    </row>
    <row r="77" spans="2:13" ht="12.75">
      <c r="B77" s="316">
        <v>2500</v>
      </c>
      <c r="C77" s="13" t="s">
        <v>0</v>
      </c>
      <c r="D77" s="1" t="s">
        <v>29</v>
      </c>
      <c r="E77" s="87" t="s">
        <v>69</v>
      </c>
      <c r="F77" s="88" t="s">
        <v>78</v>
      </c>
      <c r="G77" s="28" t="s">
        <v>79</v>
      </c>
      <c r="H77" s="5">
        <f t="shared" si="2"/>
        <v>-13000</v>
      </c>
      <c r="I77" s="23">
        <v>5</v>
      </c>
      <c r="K77" t="s">
        <v>0</v>
      </c>
      <c r="L77">
        <v>2</v>
      </c>
      <c r="M77" s="2">
        <v>460</v>
      </c>
    </row>
    <row r="78" spans="2:13" ht="12.75">
      <c r="B78" s="316">
        <v>3000</v>
      </c>
      <c r="C78" s="13" t="s">
        <v>0</v>
      </c>
      <c r="D78" s="1" t="s">
        <v>29</v>
      </c>
      <c r="E78" s="87" t="s">
        <v>72</v>
      </c>
      <c r="F78" s="88" t="s">
        <v>80</v>
      </c>
      <c r="G78" s="28" t="s">
        <v>79</v>
      </c>
      <c r="H78" s="5">
        <f t="shared" si="2"/>
        <v>-16000</v>
      </c>
      <c r="I78" s="23">
        <f>+B78/M78</f>
        <v>6.521739130434782</v>
      </c>
      <c r="K78" t="s">
        <v>0</v>
      </c>
      <c r="L78">
        <v>2</v>
      </c>
      <c r="M78" s="2">
        <v>460</v>
      </c>
    </row>
    <row r="79" spans="2:13" ht="12.75">
      <c r="B79" s="316">
        <v>2500</v>
      </c>
      <c r="C79" s="13" t="s">
        <v>0</v>
      </c>
      <c r="D79" s="1" t="s">
        <v>29</v>
      </c>
      <c r="E79" s="87" t="s">
        <v>69</v>
      </c>
      <c r="F79" s="88" t="s">
        <v>81</v>
      </c>
      <c r="G79" s="28" t="s">
        <v>82</v>
      </c>
      <c r="H79" s="5">
        <f t="shared" si="2"/>
        <v>-18500</v>
      </c>
      <c r="I79" s="23">
        <v>5</v>
      </c>
      <c r="K79" t="s">
        <v>0</v>
      </c>
      <c r="L79">
        <v>2</v>
      </c>
      <c r="M79" s="2">
        <v>460</v>
      </c>
    </row>
    <row r="80" spans="2:13" ht="12.75">
      <c r="B80" s="316">
        <v>2500</v>
      </c>
      <c r="C80" s="13" t="s">
        <v>0</v>
      </c>
      <c r="D80" s="1" t="s">
        <v>29</v>
      </c>
      <c r="E80" s="87" t="s">
        <v>69</v>
      </c>
      <c r="F80" s="88" t="s">
        <v>83</v>
      </c>
      <c r="G80" s="28" t="s">
        <v>84</v>
      </c>
      <c r="H80" s="5">
        <f t="shared" si="2"/>
        <v>-21000</v>
      </c>
      <c r="I80" s="23">
        <v>5</v>
      </c>
      <c r="K80" t="s">
        <v>0</v>
      </c>
      <c r="L80">
        <v>2</v>
      </c>
      <c r="M80" s="2">
        <v>460</v>
      </c>
    </row>
    <row r="81" spans="1:13" s="86" customFormat="1" ht="12.75">
      <c r="A81" s="1"/>
      <c r="B81" s="316">
        <v>2500</v>
      </c>
      <c r="C81" s="13" t="s">
        <v>0</v>
      </c>
      <c r="D81" s="1" t="s">
        <v>29</v>
      </c>
      <c r="E81" s="87" t="s">
        <v>69</v>
      </c>
      <c r="F81" s="88" t="s">
        <v>85</v>
      </c>
      <c r="G81" s="28" t="s">
        <v>86</v>
      </c>
      <c r="H81" s="5">
        <f t="shared" si="2"/>
        <v>-23500</v>
      </c>
      <c r="I81" s="23">
        <v>5</v>
      </c>
      <c r="J81"/>
      <c r="K81" t="s">
        <v>0</v>
      </c>
      <c r="L81">
        <v>2</v>
      </c>
      <c r="M81" s="2">
        <v>460</v>
      </c>
    </row>
    <row r="82" spans="2:13" ht="12.75">
      <c r="B82" s="316">
        <v>2500</v>
      </c>
      <c r="C82" s="13" t="s">
        <v>0</v>
      </c>
      <c r="D82" s="1" t="s">
        <v>29</v>
      </c>
      <c r="E82" s="87" t="s">
        <v>69</v>
      </c>
      <c r="F82" s="88" t="s">
        <v>87</v>
      </c>
      <c r="G82" s="28" t="s">
        <v>88</v>
      </c>
      <c r="H82" s="5">
        <f t="shared" si="2"/>
        <v>-26000</v>
      </c>
      <c r="I82" s="23">
        <v>5</v>
      </c>
      <c r="K82" t="s">
        <v>0</v>
      </c>
      <c r="L82">
        <v>2</v>
      </c>
      <c r="M82" s="2">
        <v>460</v>
      </c>
    </row>
    <row r="83" spans="1:13" ht="12.75">
      <c r="A83" s="12"/>
      <c r="B83" s="317">
        <f>SUM(B73:B82)</f>
        <v>26000</v>
      </c>
      <c r="C83" s="12" t="s">
        <v>0</v>
      </c>
      <c r="D83" s="12"/>
      <c r="E83" s="12"/>
      <c r="F83" s="89"/>
      <c r="G83" s="19"/>
      <c r="H83" s="90">
        <v>0</v>
      </c>
      <c r="I83" s="85">
        <f aca="true" t="shared" si="4" ref="I83:I92">+B83/M83</f>
        <v>56.52173913043478</v>
      </c>
      <c r="J83" s="86"/>
      <c r="K83" s="86"/>
      <c r="L83" s="86"/>
      <c r="M83" s="2">
        <v>460</v>
      </c>
    </row>
    <row r="84" spans="2:13" ht="12.75">
      <c r="B84" s="316"/>
      <c r="F84" s="61"/>
      <c r="H84" s="5">
        <f aca="true" t="shared" si="5" ref="H84:H105">H83-B84</f>
        <v>0</v>
      </c>
      <c r="I84" s="23">
        <f t="shared" si="4"/>
        <v>0</v>
      </c>
      <c r="M84" s="2">
        <v>460</v>
      </c>
    </row>
    <row r="85" spans="2:13" ht="12.75">
      <c r="B85" s="316"/>
      <c r="F85" s="61"/>
      <c r="H85" s="5">
        <f t="shared" si="5"/>
        <v>0</v>
      </c>
      <c r="I85" s="23">
        <f t="shared" si="4"/>
        <v>0</v>
      </c>
      <c r="M85" s="2">
        <v>460</v>
      </c>
    </row>
    <row r="86" spans="2:13" ht="12.75">
      <c r="B86" s="318">
        <v>2500</v>
      </c>
      <c r="C86" s="1" t="s">
        <v>89</v>
      </c>
      <c r="D86" s="13" t="s">
        <v>16</v>
      </c>
      <c r="E86" s="1" t="s">
        <v>90</v>
      </c>
      <c r="F86" s="61" t="s">
        <v>91</v>
      </c>
      <c r="G86" s="32" t="s">
        <v>79</v>
      </c>
      <c r="H86" s="5">
        <f t="shared" si="5"/>
        <v>-2500</v>
      </c>
      <c r="I86" s="23">
        <f t="shared" si="4"/>
        <v>5.434782608695652</v>
      </c>
      <c r="K86" t="s">
        <v>69</v>
      </c>
      <c r="L86">
        <v>2</v>
      </c>
      <c r="M86" s="2">
        <v>460</v>
      </c>
    </row>
    <row r="87" spans="2:13" ht="12.75">
      <c r="B87" s="316">
        <v>1000</v>
      </c>
      <c r="C87" s="1" t="s">
        <v>92</v>
      </c>
      <c r="D87" s="13" t="s">
        <v>16</v>
      </c>
      <c r="E87" s="1" t="s">
        <v>90</v>
      </c>
      <c r="F87" s="61" t="s">
        <v>93</v>
      </c>
      <c r="G87" s="28" t="s">
        <v>84</v>
      </c>
      <c r="H87" s="5">
        <f t="shared" si="5"/>
        <v>-3500</v>
      </c>
      <c r="I87" s="23">
        <f t="shared" si="4"/>
        <v>2.1739130434782608</v>
      </c>
      <c r="K87" t="s">
        <v>69</v>
      </c>
      <c r="L87">
        <v>2</v>
      </c>
      <c r="M87" s="2">
        <v>460</v>
      </c>
    </row>
    <row r="88" spans="1:13" s="86" customFormat="1" ht="12.75">
      <c r="A88" s="1"/>
      <c r="B88" s="316">
        <v>1000</v>
      </c>
      <c r="C88" s="1" t="s">
        <v>94</v>
      </c>
      <c r="D88" s="13" t="s">
        <v>16</v>
      </c>
      <c r="E88" s="1" t="s">
        <v>90</v>
      </c>
      <c r="F88" s="61" t="s">
        <v>93</v>
      </c>
      <c r="G88" s="28" t="s">
        <v>84</v>
      </c>
      <c r="H88" s="5">
        <f t="shared" si="5"/>
        <v>-4500</v>
      </c>
      <c r="I88" s="23">
        <f t="shared" si="4"/>
        <v>2.1739130434782608</v>
      </c>
      <c r="J88"/>
      <c r="K88" t="s">
        <v>69</v>
      </c>
      <c r="L88">
        <v>2</v>
      </c>
      <c r="M88" s="2">
        <v>460</v>
      </c>
    </row>
    <row r="89" spans="2:13" ht="12.75">
      <c r="B89" s="316">
        <v>2500</v>
      </c>
      <c r="C89" s="1" t="s">
        <v>95</v>
      </c>
      <c r="D89" s="13" t="s">
        <v>16</v>
      </c>
      <c r="E89" s="1" t="s">
        <v>90</v>
      </c>
      <c r="F89" s="61" t="s">
        <v>96</v>
      </c>
      <c r="G89" s="28" t="s">
        <v>88</v>
      </c>
      <c r="H89" s="5">
        <f t="shared" si="5"/>
        <v>-7000</v>
      </c>
      <c r="I89" s="23">
        <f t="shared" si="4"/>
        <v>5.434782608695652</v>
      </c>
      <c r="K89" t="s">
        <v>69</v>
      </c>
      <c r="L89">
        <v>2</v>
      </c>
      <c r="M89" s="2">
        <v>460</v>
      </c>
    </row>
    <row r="90" spans="1:13" ht="12.75">
      <c r="A90" s="12"/>
      <c r="B90" s="317">
        <f>SUM(B86:B89)</f>
        <v>7000</v>
      </c>
      <c r="C90" s="12" t="s">
        <v>57</v>
      </c>
      <c r="D90" s="12"/>
      <c r="E90" s="12"/>
      <c r="F90" s="89"/>
      <c r="G90" s="19"/>
      <c r="H90" s="90">
        <v>0</v>
      </c>
      <c r="I90" s="85">
        <f t="shared" si="4"/>
        <v>15.217391304347826</v>
      </c>
      <c r="J90" s="86"/>
      <c r="K90" s="86"/>
      <c r="L90" s="86"/>
      <c r="M90" s="2">
        <v>460</v>
      </c>
    </row>
    <row r="91" spans="2:13" ht="12.75">
      <c r="B91" s="316"/>
      <c r="F91" s="61"/>
      <c r="H91" s="5">
        <f t="shared" si="5"/>
        <v>0</v>
      </c>
      <c r="I91" s="23">
        <f t="shared" si="4"/>
        <v>0</v>
      </c>
      <c r="M91" s="2">
        <v>460</v>
      </c>
    </row>
    <row r="92" spans="2:13" ht="12.75">
      <c r="B92" s="316"/>
      <c r="F92" s="61"/>
      <c r="H92" s="5">
        <f t="shared" si="5"/>
        <v>0</v>
      </c>
      <c r="I92" s="23">
        <f t="shared" si="4"/>
        <v>0</v>
      </c>
      <c r="M92" s="2">
        <v>460</v>
      </c>
    </row>
    <row r="93" spans="2:13" ht="12.75">
      <c r="B93" s="316">
        <v>800</v>
      </c>
      <c r="C93" s="1" t="s">
        <v>58</v>
      </c>
      <c r="D93" s="13" t="s">
        <v>16</v>
      </c>
      <c r="E93" s="1" t="s">
        <v>97</v>
      </c>
      <c r="F93" s="61" t="s">
        <v>93</v>
      </c>
      <c r="G93" s="28" t="s">
        <v>77</v>
      </c>
      <c r="H93" s="5">
        <f t="shared" si="5"/>
        <v>-800</v>
      </c>
      <c r="I93" s="23">
        <v>1.6</v>
      </c>
      <c r="K93" t="s">
        <v>69</v>
      </c>
      <c r="L93">
        <v>2</v>
      </c>
      <c r="M93" s="2">
        <v>460</v>
      </c>
    </row>
    <row r="94" spans="2:13" ht="12.75">
      <c r="B94" s="318">
        <v>1300</v>
      </c>
      <c r="C94" s="13" t="s">
        <v>58</v>
      </c>
      <c r="D94" s="13" t="s">
        <v>16</v>
      </c>
      <c r="E94" s="36" t="s">
        <v>97</v>
      </c>
      <c r="F94" s="61" t="s">
        <v>93</v>
      </c>
      <c r="G94" s="37" t="s">
        <v>79</v>
      </c>
      <c r="H94" s="5">
        <f t="shared" si="5"/>
        <v>-2100</v>
      </c>
      <c r="I94" s="23">
        <v>2.6</v>
      </c>
      <c r="K94" t="s">
        <v>69</v>
      </c>
      <c r="L94">
        <v>2</v>
      </c>
      <c r="M94" s="2">
        <v>460</v>
      </c>
    </row>
    <row r="95" spans="2:13" ht="12.75">
      <c r="B95" s="316">
        <v>1500</v>
      </c>
      <c r="C95" s="1" t="s">
        <v>58</v>
      </c>
      <c r="D95" s="13" t="s">
        <v>16</v>
      </c>
      <c r="E95" s="1" t="s">
        <v>97</v>
      </c>
      <c r="F95" s="61" t="s">
        <v>93</v>
      </c>
      <c r="G95" s="28" t="s">
        <v>82</v>
      </c>
      <c r="H95" s="5">
        <f t="shared" si="5"/>
        <v>-3600</v>
      </c>
      <c r="I95" s="23">
        <v>3</v>
      </c>
      <c r="K95" t="s">
        <v>69</v>
      </c>
      <c r="L95">
        <v>2</v>
      </c>
      <c r="M95" s="2">
        <v>460</v>
      </c>
    </row>
    <row r="96" spans="2:13" ht="12.75">
      <c r="B96" s="318">
        <v>1000</v>
      </c>
      <c r="C96" s="1" t="s">
        <v>58</v>
      </c>
      <c r="D96" s="13" t="s">
        <v>16</v>
      </c>
      <c r="E96" s="1" t="s">
        <v>97</v>
      </c>
      <c r="F96" s="61" t="s">
        <v>93</v>
      </c>
      <c r="G96" s="28" t="s">
        <v>84</v>
      </c>
      <c r="H96" s="5">
        <f t="shared" si="5"/>
        <v>-4600</v>
      </c>
      <c r="I96" s="23">
        <v>0.2</v>
      </c>
      <c r="K96" t="s">
        <v>69</v>
      </c>
      <c r="L96">
        <v>2</v>
      </c>
      <c r="M96" s="2">
        <v>460</v>
      </c>
    </row>
    <row r="97" spans="1:13" s="86" customFormat="1" ht="12.75">
      <c r="A97" s="1"/>
      <c r="B97" s="316">
        <v>1700</v>
      </c>
      <c r="C97" s="1" t="s">
        <v>58</v>
      </c>
      <c r="D97" s="13" t="s">
        <v>16</v>
      </c>
      <c r="E97" s="1" t="s">
        <v>97</v>
      </c>
      <c r="F97" s="61" t="s">
        <v>93</v>
      </c>
      <c r="G97" s="28" t="s">
        <v>86</v>
      </c>
      <c r="H97" s="5">
        <f t="shared" si="5"/>
        <v>-6300</v>
      </c>
      <c r="I97" s="23">
        <v>3.4</v>
      </c>
      <c r="J97"/>
      <c r="K97" t="s">
        <v>69</v>
      </c>
      <c r="L97">
        <v>2</v>
      </c>
      <c r="M97" s="2">
        <v>460</v>
      </c>
    </row>
    <row r="98" spans="2:13" ht="12.75">
      <c r="B98" s="316">
        <v>1500</v>
      </c>
      <c r="C98" s="1" t="s">
        <v>58</v>
      </c>
      <c r="D98" s="13" t="s">
        <v>16</v>
      </c>
      <c r="E98" s="1" t="s">
        <v>97</v>
      </c>
      <c r="F98" s="61" t="s">
        <v>93</v>
      </c>
      <c r="G98" s="28" t="s">
        <v>88</v>
      </c>
      <c r="H98" s="5">
        <f t="shared" si="5"/>
        <v>-7800</v>
      </c>
      <c r="I98" s="23">
        <v>3</v>
      </c>
      <c r="K98" t="s">
        <v>69</v>
      </c>
      <c r="L98">
        <v>2</v>
      </c>
      <c r="M98" s="2">
        <v>460</v>
      </c>
    </row>
    <row r="99" spans="1:13" ht="12.75">
      <c r="A99" s="12"/>
      <c r="B99" s="317">
        <f>SUM(B93:B98)</f>
        <v>7800</v>
      </c>
      <c r="C99" s="12"/>
      <c r="D99" s="12"/>
      <c r="E99" s="12" t="s">
        <v>59</v>
      </c>
      <c r="F99" s="89"/>
      <c r="G99" s="19"/>
      <c r="H99" s="90">
        <v>0</v>
      </c>
      <c r="I99" s="85">
        <f>+B99/M99</f>
        <v>16.956521739130434</v>
      </c>
      <c r="J99" s="86"/>
      <c r="K99" s="86"/>
      <c r="L99" s="86"/>
      <c r="M99" s="2">
        <v>460</v>
      </c>
    </row>
    <row r="100" spans="2:13" ht="12.75">
      <c r="B100" s="316"/>
      <c r="F100" s="61"/>
      <c r="H100" s="5">
        <f t="shared" si="5"/>
        <v>0</v>
      </c>
      <c r="I100" s="23">
        <f>+B100/M100</f>
        <v>0</v>
      </c>
      <c r="M100" s="2">
        <v>460</v>
      </c>
    </row>
    <row r="101" spans="2:13" ht="12.75">
      <c r="B101" s="316"/>
      <c r="F101" s="61"/>
      <c r="H101" s="5">
        <f t="shared" si="5"/>
        <v>0</v>
      </c>
      <c r="I101" s="23">
        <f>+B101/M101</f>
        <v>0</v>
      </c>
      <c r="M101" s="2">
        <v>460</v>
      </c>
    </row>
    <row r="102" spans="2:13" ht="12.75">
      <c r="B102" s="318">
        <v>5000</v>
      </c>
      <c r="C102" s="34" t="s">
        <v>98</v>
      </c>
      <c r="D102" s="13" t="s">
        <v>16</v>
      </c>
      <c r="E102" s="34" t="s">
        <v>90</v>
      </c>
      <c r="F102" s="61" t="s">
        <v>99</v>
      </c>
      <c r="G102" s="32" t="s">
        <v>79</v>
      </c>
      <c r="H102" s="5">
        <f t="shared" si="5"/>
        <v>-5000</v>
      </c>
      <c r="I102" s="23">
        <v>10</v>
      </c>
      <c r="K102" t="s">
        <v>69</v>
      </c>
      <c r="L102">
        <v>2</v>
      </c>
      <c r="M102" s="2">
        <v>460</v>
      </c>
    </row>
    <row r="103" spans="2:13" ht="12.75">
      <c r="B103" s="316">
        <v>5000</v>
      </c>
      <c r="C103" s="13" t="s">
        <v>98</v>
      </c>
      <c r="D103" s="13" t="s">
        <v>16</v>
      </c>
      <c r="E103" s="1" t="s">
        <v>90</v>
      </c>
      <c r="F103" s="61" t="s">
        <v>99</v>
      </c>
      <c r="G103" s="28" t="s">
        <v>82</v>
      </c>
      <c r="H103" s="5">
        <f t="shared" si="5"/>
        <v>-10000</v>
      </c>
      <c r="I103" s="23">
        <v>10</v>
      </c>
      <c r="K103" t="s">
        <v>69</v>
      </c>
      <c r="L103">
        <v>2</v>
      </c>
      <c r="M103" s="2">
        <v>460</v>
      </c>
    </row>
    <row r="104" spans="1:13" s="86" customFormat="1" ht="12.75">
      <c r="A104" s="1"/>
      <c r="B104" s="316">
        <v>5000</v>
      </c>
      <c r="C104" s="1" t="s">
        <v>98</v>
      </c>
      <c r="D104" s="13" t="s">
        <v>16</v>
      </c>
      <c r="E104" s="1" t="s">
        <v>90</v>
      </c>
      <c r="F104" s="61" t="s">
        <v>99</v>
      </c>
      <c r="G104" s="28" t="s">
        <v>84</v>
      </c>
      <c r="H104" s="5">
        <f t="shared" si="5"/>
        <v>-15000</v>
      </c>
      <c r="I104" s="23">
        <v>10</v>
      </c>
      <c r="J104"/>
      <c r="K104" t="s">
        <v>69</v>
      </c>
      <c r="L104">
        <v>2</v>
      </c>
      <c r="M104" s="2">
        <v>460</v>
      </c>
    </row>
    <row r="105" spans="2:13" ht="12.75">
      <c r="B105" s="316">
        <v>5000</v>
      </c>
      <c r="C105" s="1" t="s">
        <v>98</v>
      </c>
      <c r="D105" s="13" t="s">
        <v>16</v>
      </c>
      <c r="E105" s="1" t="s">
        <v>90</v>
      </c>
      <c r="F105" s="61" t="s">
        <v>99</v>
      </c>
      <c r="G105" s="28" t="s">
        <v>86</v>
      </c>
      <c r="H105" s="5">
        <f t="shared" si="5"/>
        <v>-20000</v>
      </c>
      <c r="I105" s="23">
        <v>10</v>
      </c>
      <c r="K105" t="s">
        <v>69</v>
      </c>
      <c r="L105">
        <v>2</v>
      </c>
      <c r="M105" s="2">
        <v>460</v>
      </c>
    </row>
    <row r="106" spans="1:13" ht="12.75">
      <c r="A106" s="12"/>
      <c r="B106" s="317">
        <f>SUM(B102:B105)</f>
        <v>20000</v>
      </c>
      <c r="C106" s="12" t="s">
        <v>98</v>
      </c>
      <c r="D106" s="12"/>
      <c r="E106" s="12"/>
      <c r="F106" s="89"/>
      <c r="G106" s="19"/>
      <c r="H106" s="90">
        <v>0</v>
      </c>
      <c r="I106" s="85">
        <f>+B106/M106</f>
        <v>43.47826086956522</v>
      </c>
      <c r="J106" s="86"/>
      <c r="K106" s="86"/>
      <c r="L106" s="86"/>
      <c r="M106" s="2">
        <v>460</v>
      </c>
    </row>
    <row r="107" spans="2:13" ht="12.75">
      <c r="B107" s="320"/>
      <c r="F107" s="61"/>
      <c r="H107" s="5">
        <f aca="true" t="shared" si="6" ref="H107:H170">H106-B107</f>
        <v>0</v>
      </c>
      <c r="I107" s="23">
        <f aca="true" t="shared" si="7" ref="I107:I166">+B107/M107</f>
        <v>0</v>
      </c>
      <c r="M107" s="2">
        <v>460</v>
      </c>
    </row>
    <row r="108" spans="2:13" ht="12.75">
      <c r="B108" s="316"/>
      <c r="F108" s="61"/>
      <c r="H108" s="5">
        <f t="shared" si="6"/>
        <v>0</v>
      </c>
      <c r="I108" s="23">
        <f t="shared" si="7"/>
        <v>0</v>
      </c>
      <c r="M108" s="2">
        <v>460</v>
      </c>
    </row>
    <row r="109" spans="2:13" ht="12.75">
      <c r="B109" s="318">
        <v>2000</v>
      </c>
      <c r="C109" s="13" t="s">
        <v>62</v>
      </c>
      <c r="D109" s="13" t="s">
        <v>16</v>
      </c>
      <c r="E109" s="13" t="s">
        <v>90</v>
      </c>
      <c r="F109" s="61" t="s">
        <v>93</v>
      </c>
      <c r="G109" s="31" t="s">
        <v>79</v>
      </c>
      <c r="H109" s="5">
        <f t="shared" si="6"/>
        <v>-2000</v>
      </c>
      <c r="I109" s="23">
        <v>4</v>
      </c>
      <c r="K109" t="s">
        <v>69</v>
      </c>
      <c r="L109">
        <v>2</v>
      </c>
      <c r="M109" s="2">
        <v>460</v>
      </c>
    </row>
    <row r="110" spans="2:13" ht="12.75">
      <c r="B110" s="316">
        <v>2000</v>
      </c>
      <c r="C110" s="1" t="s">
        <v>62</v>
      </c>
      <c r="D110" s="13" t="s">
        <v>16</v>
      </c>
      <c r="E110" s="1" t="s">
        <v>90</v>
      </c>
      <c r="F110" s="61" t="s">
        <v>93</v>
      </c>
      <c r="G110" s="28" t="s">
        <v>82</v>
      </c>
      <c r="H110" s="5">
        <f t="shared" si="6"/>
        <v>-4000</v>
      </c>
      <c r="I110" s="23">
        <v>4</v>
      </c>
      <c r="K110" t="s">
        <v>69</v>
      </c>
      <c r="L110">
        <v>2</v>
      </c>
      <c r="M110" s="2">
        <v>460</v>
      </c>
    </row>
    <row r="111" spans="2:13" ht="12.75">
      <c r="B111" s="316">
        <v>2000</v>
      </c>
      <c r="C111" s="1" t="s">
        <v>62</v>
      </c>
      <c r="D111" s="13" t="s">
        <v>16</v>
      </c>
      <c r="E111" s="1" t="s">
        <v>90</v>
      </c>
      <c r="F111" s="61" t="s">
        <v>93</v>
      </c>
      <c r="G111" s="28" t="s">
        <v>84</v>
      </c>
      <c r="H111" s="5">
        <f t="shared" si="6"/>
        <v>-6000</v>
      </c>
      <c r="I111" s="23">
        <v>4</v>
      </c>
      <c r="K111" t="s">
        <v>69</v>
      </c>
      <c r="L111">
        <v>2</v>
      </c>
      <c r="M111" s="2">
        <v>460</v>
      </c>
    </row>
    <row r="112" spans="1:13" s="86" customFormat="1" ht="12.75">
      <c r="A112" s="1"/>
      <c r="B112" s="316">
        <v>2000</v>
      </c>
      <c r="C112" s="1" t="s">
        <v>62</v>
      </c>
      <c r="D112" s="13" t="s">
        <v>16</v>
      </c>
      <c r="E112" s="1" t="s">
        <v>90</v>
      </c>
      <c r="F112" s="61" t="s">
        <v>93</v>
      </c>
      <c r="G112" s="28" t="s">
        <v>86</v>
      </c>
      <c r="H112" s="5">
        <f t="shared" si="6"/>
        <v>-8000</v>
      </c>
      <c r="I112" s="23">
        <v>4</v>
      </c>
      <c r="J112"/>
      <c r="K112" t="s">
        <v>69</v>
      </c>
      <c r="L112">
        <v>2</v>
      </c>
      <c r="M112" s="2">
        <v>460</v>
      </c>
    </row>
    <row r="113" spans="2:13" ht="12.75">
      <c r="B113" s="316">
        <v>2000</v>
      </c>
      <c r="C113" s="1" t="s">
        <v>62</v>
      </c>
      <c r="D113" s="13" t="s">
        <v>16</v>
      </c>
      <c r="E113" s="1" t="s">
        <v>90</v>
      </c>
      <c r="F113" s="61" t="s">
        <v>93</v>
      </c>
      <c r="G113" s="28" t="s">
        <v>88</v>
      </c>
      <c r="H113" s="5">
        <f t="shared" si="6"/>
        <v>-10000</v>
      </c>
      <c r="I113" s="23">
        <v>4</v>
      </c>
      <c r="K113" t="s">
        <v>69</v>
      </c>
      <c r="L113">
        <v>2</v>
      </c>
      <c r="M113" s="2">
        <v>460</v>
      </c>
    </row>
    <row r="114" spans="1:13" ht="12.75">
      <c r="A114" s="12"/>
      <c r="B114" s="317">
        <f>SUM(B109:B113)</f>
        <v>10000</v>
      </c>
      <c r="C114" s="12" t="s">
        <v>62</v>
      </c>
      <c r="D114" s="12"/>
      <c r="E114" s="12"/>
      <c r="F114" s="89"/>
      <c r="G114" s="19"/>
      <c r="H114" s="90">
        <v>0</v>
      </c>
      <c r="I114" s="85">
        <f t="shared" si="7"/>
        <v>21.73913043478261</v>
      </c>
      <c r="J114" s="86"/>
      <c r="K114" s="86"/>
      <c r="L114" s="86"/>
      <c r="M114" s="2">
        <v>460</v>
      </c>
    </row>
    <row r="115" spans="2:13" ht="12.75">
      <c r="B115" s="316"/>
      <c r="F115" s="61"/>
      <c r="H115" s="5">
        <f t="shared" si="6"/>
        <v>0</v>
      </c>
      <c r="I115" s="23">
        <f t="shared" si="7"/>
        <v>0</v>
      </c>
      <c r="M115" s="2">
        <v>460</v>
      </c>
    </row>
    <row r="116" spans="2:13" ht="12.75">
      <c r="B116" s="316"/>
      <c r="F116" s="61"/>
      <c r="H116" s="5">
        <f t="shared" si="6"/>
        <v>0</v>
      </c>
      <c r="I116" s="23">
        <f t="shared" si="7"/>
        <v>0</v>
      </c>
      <c r="M116" s="2">
        <v>460</v>
      </c>
    </row>
    <row r="117" spans="1:13" ht="12.75">
      <c r="A117" s="13"/>
      <c r="B117" s="318">
        <v>500</v>
      </c>
      <c r="C117" s="13" t="s">
        <v>100</v>
      </c>
      <c r="D117" s="13" t="s">
        <v>16</v>
      </c>
      <c r="E117" s="13" t="s">
        <v>101</v>
      </c>
      <c r="F117" s="61" t="s">
        <v>93</v>
      </c>
      <c r="G117" s="31" t="s">
        <v>79</v>
      </c>
      <c r="H117" s="5">
        <f t="shared" si="6"/>
        <v>-500</v>
      </c>
      <c r="I117" s="23">
        <v>1</v>
      </c>
      <c r="J117" s="16"/>
      <c r="K117" t="s">
        <v>69</v>
      </c>
      <c r="L117">
        <v>2</v>
      </c>
      <c r="M117" s="2">
        <v>460</v>
      </c>
    </row>
    <row r="118" spans="2:13" ht="12.75">
      <c r="B118" s="316">
        <v>1000</v>
      </c>
      <c r="C118" s="39" t="s">
        <v>100</v>
      </c>
      <c r="D118" s="13" t="s">
        <v>16</v>
      </c>
      <c r="E118" s="39" t="s">
        <v>101</v>
      </c>
      <c r="F118" s="61" t="s">
        <v>93</v>
      </c>
      <c r="G118" s="28" t="s">
        <v>82</v>
      </c>
      <c r="H118" s="5">
        <f t="shared" si="6"/>
        <v>-1500</v>
      </c>
      <c r="I118" s="23">
        <v>2</v>
      </c>
      <c r="J118" s="38"/>
      <c r="K118" t="s">
        <v>69</v>
      </c>
      <c r="L118">
        <v>2</v>
      </c>
      <c r="M118" s="2">
        <v>460</v>
      </c>
    </row>
    <row r="119" spans="1:13" s="86" customFormat="1" ht="12.75">
      <c r="A119" s="1"/>
      <c r="B119" s="316">
        <v>1000</v>
      </c>
      <c r="C119" s="1" t="s">
        <v>100</v>
      </c>
      <c r="D119" s="13" t="s">
        <v>16</v>
      </c>
      <c r="E119" s="1" t="s">
        <v>101</v>
      </c>
      <c r="F119" s="61" t="s">
        <v>93</v>
      </c>
      <c r="G119" s="28" t="s">
        <v>84</v>
      </c>
      <c r="H119" s="5">
        <f t="shared" si="6"/>
        <v>-2500</v>
      </c>
      <c r="I119" s="23">
        <v>2</v>
      </c>
      <c r="J119"/>
      <c r="K119" t="s">
        <v>69</v>
      </c>
      <c r="L119">
        <v>2</v>
      </c>
      <c r="M119" s="2">
        <v>460</v>
      </c>
    </row>
    <row r="120" spans="2:13" ht="12.75">
      <c r="B120" s="316">
        <v>1000</v>
      </c>
      <c r="C120" s="1" t="s">
        <v>100</v>
      </c>
      <c r="D120" s="13" t="s">
        <v>16</v>
      </c>
      <c r="E120" s="1" t="s">
        <v>101</v>
      </c>
      <c r="F120" s="61" t="s">
        <v>93</v>
      </c>
      <c r="G120" s="28" t="s">
        <v>86</v>
      </c>
      <c r="H120" s="5">
        <f t="shared" si="6"/>
        <v>-3500</v>
      </c>
      <c r="I120" s="23">
        <v>2</v>
      </c>
      <c r="K120" t="s">
        <v>69</v>
      </c>
      <c r="L120">
        <v>2</v>
      </c>
      <c r="M120" s="2">
        <v>460</v>
      </c>
    </row>
    <row r="121" spans="1:13" ht="12.75">
      <c r="A121" s="12"/>
      <c r="B121" s="317">
        <f>SUM(B117:B120)</f>
        <v>3500</v>
      </c>
      <c r="C121" s="12"/>
      <c r="D121" s="12"/>
      <c r="E121" s="12" t="s">
        <v>101</v>
      </c>
      <c r="F121" s="89"/>
      <c r="G121" s="19"/>
      <c r="H121" s="90">
        <v>0</v>
      </c>
      <c r="I121" s="85">
        <f t="shared" si="7"/>
        <v>7.608695652173913</v>
      </c>
      <c r="J121" s="86"/>
      <c r="K121" s="86"/>
      <c r="L121" s="86"/>
      <c r="M121" s="2">
        <v>460</v>
      </c>
    </row>
    <row r="122" spans="2:13" ht="12.75">
      <c r="B122" s="316"/>
      <c r="F122" s="61"/>
      <c r="H122" s="5">
        <f t="shared" si="6"/>
        <v>0</v>
      </c>
      <c r="I122" s="23">
        <f t="shared" si="7"/>
        <v>0</v>
      </c>
      <c r="M122" s="2">
        <v>460</v>
      </c>
    </row>
    <row r="123" spans="2:13" ht="12.75">
      <c r="B123" s="316"/>
      <c r="F123" s="61"/>
      <c r="H123" s="5">
        <f t="shared" si="6"/>
        <v>0</v>
      </c>
      <c r="I123" s="23">
        <f t="shared" si="7"/>
        <v>0</v>
      </c>
      <c r="M123" s="2">
        <v>460</v>
      </c>
    </row>
    <row r="124" spans="1:13" s="86" customFormat="1" ht="12.75">
      <c r="A124" s="1"/>
      <c r="B124" s="316"/>
      <c r="C124" s="1"/>
      <c r="D124" s="1"/>
      <c r="E124" s="1"/>
      <c r="F124" s="61"/>
      <c r="G124" s="28"/>
      <c r="H124" s="5">
        <f t="shared" si="6"/>
        <v>0</v>
      </c>
      <c r="I124" s="23">
        <f t="shared" si="7"/>
        <v>0</v>
      </c>
      <c r="J124"/>
      <c r="K124"/>
      <c r="L124"/>
      <c r="M124" s="2">
        <v>460</v>
      </c>
    </row>
    <row r="125" spans="2:13" ht="12.75">
      <c r="B125" s="316"/>
      <c r="F125" s="61"/>
      <c r="H125" s="5">
        <f t="shared" si="6"/>
        <v>0</v>
      </c>
      <c r="I125" s="23">
        <f t="shared" si="7"/>
        <v>0</v>
      </c>
      <c r="M125" s="2">
        <v>460</v>
      </c>
    </row>
    <row r="126" spans="1:13" ht="12.75">
      <c r="A126" s="12"/>
      <c r="B126" s="317">
        <f>+B134+B139+B145+B150+B156+B160</f>
        <v>37100</v>
      </c>
      <c r="C126" s="80" t="s">
        <v>102</v>
      </c>
      <c r="D126" s="81" t="s">
        <v>103</v>
      </c>
      <c r="E126" s="80" t="s">
        <v>104</v>
      </c>
      <c r="F126" s="82" t="s">
        <v>105</v>
      </c>
      <c r="G126" s="83" t="s">
        <v>34</v>
      </c>
      <c r="H126" s="84"/>
      <c r="I126" s="85">
        <f t="shared" si="7"/>
        <v>80.65217391304348</v>
      </c>
      <c r="J126" s="85"/>
      <c r="K126" s="85"/>
      <c r="L126" s="86"/>
      <c r="M126" s="2">
        <v>460</v>
      </c>
    </row>
    <row r="127" spans="2:13" ht="12.75">
      <c r="B127" s="320"/>
      <c r="F127" s="61"/>
      <c r="H127" s="5">
        <f t="shared" si="6"/>
        <v>0</v>
      </c>
      <c r="I127" s="23">
        <f t="shared" si="7"/>
        <v>0</v>
      </c>
      <c r="M127" s="2">
        <v>460</v>
      </c>
    </row>
    <row r="128" spans="2:13" ht="12.75">
      <c r="B128" s="316">
        <v>2500</v>
      </c>
      <c r="C128" s="13" t="s">
        <v>0</v>
      </c>
      <c r="D128" s="13" t="s">
        <v>29</v>
      </c>
      <c r="E128" s="87" t="s">
        <v>106</v>
      </c>
      <c r="F128" s="88" t="s">
        <v>107</v>
      </c>
      <c r="G128" s="28" t="s">
        <v>71</v>
      </c>
      <c r="H128" s="5">
        <f t="shared" si="6"/>
        <v>-2500</v>
      </c>
      <c r="I128" s="23">
        <v>5</v>
      </c>
      <c r="K128" t="s">
        <v>0</v>
      </c>
      <c r="L128">
        <v>3</v>
      </c>
      <c r="M128" s="2">
        <v>460</v>
      </c>
    </row>
    <row r="129" spans="1:13" ht="12.75">
      <c r="A129" s="43"/>
      <c r="B129" s="318">
        <v>2500</v>
      </c>
      <c r="C129" s="13" t="s">
        <v>0</v>
      </c>
      <c r="D129" s="36" t="s">
        <v>29</v>
      </c>
      <c r="E129" s="36" t="s">
        <v>106</v>
      </c>
      <c r="F129" s="88" t="s">
        <v>108</v>
      </c>
      <c r="G129" s="28" t="s">
        <v>75</v>
      </c>
      <c r="H129" s="5">
        <f t="shared" si="6"/>
        <v>-5000</v>
      </c>
      <c r="I129" s="23">
        <v>5</v>
      </c>
      <c r="J129" s="44"/>
      <c r="K129" t="s">
        <v>0</v>
      </c>
      <c r="L129" s="44">
        <v>3</v>
      </c>
      <c r="M129" s="2">
        <v>460</v>
      </c>
    </row>
    <row r="130" spans="2:13" ht="12.75">
      <c r="B130" s="316">
        <v>2500</v>
      </c>
      <c r="C130" s="13" t="s">
        <v>0</v>
      </c>
      <c r="D130" s="13" t="s">
        <v>29</v>
      </c>
      <c r="E130" s="87" t="s">
        <v>106</v>
      </c>
      <c r="F130" s="88" t="s">
        <v>109</v>
      </c>
      <c r="G130" s="28" t="s">
        <v>77</v>
      </c>
      <c r="H130" s="5">
        <f t="shared" si="6"/>
        <v>-7500</v>
      </c>
      <c r="I130" s="23">
        <v>5</v>
      </c>
      <c r="K130" t="s">
        <v>0</v>
      </c>
      <c r="L130">
        <v>3</v>
      </c>
      <c r="M130" s="2">
        <v>460</v>
      </c>
    </row>
    <row r="131" spans="2:13" ht="12.75">
      <c r="B131" s="316">
        <v>2500</v>
      </c>
      <c r="C131" s="13" t="s">
        <v>0</v>
      </c>
      <c r="D131" s="1" t="s">
        <v>29</v>
      </c>
      <c r="E131" s="87" t="s">
        <v>106</v>
      </c>
      <c r="F131" s="88" t="s">
        <v>110</v>
      </c>
      <c r="G131" s="28" t="s">
        <v>79</v>
      </c>
      <c r="H131" s="5">
        <f t="shared" si="6"/>
        <v>-10000</v>
      </c>
      <c r="I131" s="23">
        <v>5</v>
      </c>
      <c r="K131" t="s">
        <v>0</v>
      </c>
      <c r="L131">
        <v>3</v>
      </c>
      <c r="M131" s="2">
        <v>460</v>
      </c>
    </row>
    <row r="132" spans="1:13" s="86" customFormat="1" ht="12.75">
      <c r="A132" s="1"/>
      <c r="B132" s="316">
        <v>2500</v>
      </c>
      <c r="C132" s="13" t="s">
        <v>0</v>
      </c>
      <c r="D132" s="1" t="s">
        <v>29</v>
      </c>
      <c r="E132" s="87" t="s">
        <v>106</v>
      </c>
      <c r="F132" s="88" t="s">
        <v>111</v>
      </c>
      <c r="G132" s="28" t="s">
        <v>82</v>
      </c>
      <c r="H132" s="5">
        <f t="shared" si="6"/>
        <v>-12500</v>
      </c>
      <c r="I132" s="23">
        <v>5</v>
      </c>
      <c r="J132"/>
      <c r="K132" t="s">
        <v>0</v>
      </c>
      <c r="L132">
        <v>3</v>
      </c>
      <c r="M132" s="2">
        <v>460</v>
      </c>
    </row>
    <row r="133" spans="2:13" ht="12.75">
      <c r="B133" s="316">
        <v>2500</v>
      </c>
      <c r="C133" s="13" t="s">
        <v>0</v>
      </c>
      <c r="D133" s="1" t="s">
        <v>29</v>
      </c>
      <c r="E133" s="87" t="s">
        <v>106</v>
      </c>
      <c r="F133" s="88" t="s">
        <v>112</v>
      </c>
      <c r="G133" s="28" t="s">
        <v>84</v>
      </c>
      <c r="H133" s="5">
        <f t="shared" si="6"/>
        <v>-15000</v>
      </c>
      <c r="I133" s="23">
        <v>5</v>
      </c>
      <c r="K133" t="s">
        <v>0</v>
      </c>
      <c r="L133">
        <v>3</v>
      </c>
      <c r="M133" s="2">
        <v>460</v>
      </c>
    </row>
    <row r="134" spans="1:13" ht="12.75">
      <c r="A134" s="12"/>
      <c r="B134" s="317">
        <f>SUM(B128:B133)</f>
        <v>15000</v>
      </c>
      <c r="C134" s="12" t="s">
        <v>0</v>
      </c>
      <c r="D134" s="12"/>
      <c r="E134" s="12"/>
      <c r="F134" s="89"/>
      <c r="G134" s="19"/>
      <c r="H134" s="90">
        <v>0</v>
      </c>
      <c r="I134" s="85">
        <f t="shared" si="7"/>
        <v>32.608695652173914</v>
      </c>
      <c r="J134" s="86"/>
      <c r="K134" s="86"/>
      <c r="L134" s="86"/>
      <c r="M134" s="2">
        <v>460</v>
      </c>
    </row>
    <row r="135" spans="2:13" ht="12.75">
      <c r="B135" s="316"/>
      <c r="F135" s="61"/>
      <c r="H135" s="5">
        <f t="shared" si="6"/>
        <v>0</v>
      </c>
      <c r="I135" s="23">
        <f t="shared" si="7"/>
        <v>0</v>
      </c>
      <c r="M135" s="2">
        <v>460</v>
      </c>
    </row>
    <row r="136" spans="2:13" ht="12.75">
      <c r="B136" s="316"/>
      <c r="F136" s="61"/>
      <c r="H136" s="5">
        <f t="shared" si="6"/>
        <v>0</v>
      </c>
      <c r="I136" s="23">
        <f t="shared" si="7"/>
        <v>0</v>
      </c>
      <c r="M136" s="2">
        <v>460</v>
      </c>
    </row>
    <row r="137" spans="1:13" s="86" customFormat="1" ht="12.75">
      <c r="A137" s="1"/>
      <c r="B137" s="318">
        <v>2000</v>
      </c>
      <c r="C137" s="34" t="s">
        <v>113</v>
      </c>
      <c r="D137" s="13" t="s">
        <v>16</v>
      </c>
      <c r="E137" s="34" t="s">
        <v>114</v>
      </c>
      <c r="F137" s="61" t="s">
        <v>115</v>
      </c>
      <c r="G137" s="32" t="s">
        <v>79</v>
      </c>
      <c r="H137" s="5">
        <f t="shared" si="6"/>
        <v>-2000</v>
      </c>
      <c r="I137" s="23">
        <f t="shared" si="7"/>
        <v>4.3478260869565215</v>
      </c>
      <c r="J137"/>
      <c r="K137" t="s">
        <v>106</v>
      </c>
      <c r="L137">
        <v>3</v>
      </c>
      <c r="M137" s="2">
        <v>460</v>
      </c>
    </row>
    <row r="138" spans="2:13" ht="12.75">
      <c r="B138" s="316">
        <v>2000</v>
      </c>
      <c r="C138" s="1" t="s">
        <v>116</v>
      </c>
      <c r="D138" s="13" t="s">
        <v>16</v>
      </c>
      <c r="E138" s="1" t="s">
        <v>114</v>
      </c>
      <c r="F138" s="61" t="s">
        <v>117</v>
      </c>
      <c r="G138" s="28" t="s">
        <v>84</v>
      </c>
      <c r="H138" s="5">
        <f t="shared" si="6"/>
        <v>-4000</v>
      </c>
      <c r="I138" s="23">
        <f t="shared" si="7"/>
        <v>4.3478260869565215</v>
      </c>
      <c r="K138" t="s">
        <v>106</v>
      </c>
      <c r="L138">
        <v>3</v>
      </c>
      <c r="M138" s="2">
        <v>460</v>
      </c>
    </row>
    <row r="139" spans="1:13" ht="12.75">
      <c r="A139" s="12"/>
      <c r="B139" s="317">
        <f>SUM(B137:B138)</f>
        <v>4000</v>
      </c>
      <c r="C139" s="12" t="s">
        <v>57</v>
      </c>
      <c r="D139" s="12"/>
      <c r="E139" s="12"/>
      <c r="F139" s="89"/>
      <c r="G139" s="19"/>
      <c r="H139" s="90">
        <v>0</v>
      </c>
      <c r="I139" s="85">
        <f t="shared" si="7"/>
        <v>8.695652173913043</v>
      </c>
      <c r="J139" s="86"/>
      <c r="K139" s="86"/>
      <c r="L139" s="86"/>
      <c r="M139" s="2">
        <v>460</v>
      </c>
    </row>
    <row r="140" spans="2:13" ht="12.75">
      <c r="B140" s="316"/>
      <c r="F140" s="61"/>
      <c r="H140" s="5">
        <f t="shared" si="6"/>
        <v>0</v>
      </c>
      <c r="I140" s="23">
        <f t="shared" si="7"/>
        <v>0</v>
      </c>
      <c r="M140" s="2">
        <v>460</v>
      </c>
    </row>
    <row r="141" spans="2:13" ht="12.75">
      <c r="B141" s="316"/>
      <c r="F141" s="61"/>
      <c r="H141" s="5">
        <f t="shared" si="6"/>
        <v>0</v>
      </c>
      <c r="I141" s="23">
        <f t="shared" si="7"/>
        <v>0</v>
      </c>
      <c r="M141" s="2">
        <v>460</v>
      </c>
    </row>
    <row r="142" spans="2:13" ht="12.75">
      <c r="B142" s="318">
        <v>500</v>
      </c>
      <c r="C142" s="13" t="s">
        <v>58</v>
      </c>
      <c r="D142" s="13" t="s">
        <v>16</v>
      </c>
      <c r="E142" s="13" t="s">
        <v>97</v>
      </c>
      <c r="F142" s="61" t="s">
        <v>118</v>
      </c>
      <c r="G142" s="31" t="s">
        <v>79</v>
      </c>
      <c r="H142" s="5">
        <f t="shared" si="6"/>
        <v>-500</v>
      </c>
      <c r="I142" s="23">
        <v>1</v>
      </c>
      <c r="K142" t="s">
        <v>106</v>
      </c>
      <c r="L142">
        <v>3</v>
      </c>
      <c r="M142" s="2">
        <v>460</v>
      </c>
    </row>
    <row r="143" spans="1:13" s="86" customFormat="1" ht="12.75">
      <c r="A143" s="1"/>
      <c r="B143" s="316">
        <v>200</v>
      </c>
      <c r="C143" s="1" t="s">
        <v>58</v>
      </c>
      <c r="D143" s="13" t="s">
        <v>16</v>
      </c>
      <c r="E143" s="1" t="s">
        <v>97</v>
      </c>
      <c r="F143" s="61" t="s">
        <v>118</v>
      </c>
      <c r="G143" s="28" t="s">
        <v>82</v>
      </c>
      <c r="H143" s="5">
        <f t="shared" si="6"/>
        <v>-700</v>
      </c>
      <c r="I143" s="23">
        <v>0.4</v>
      </c>
      <c r="J143"/>
      <c r="K143" t="s">
        <v>106</v>
      </c>
      <c r="L143">
        <v>3</v>
      </c>
      <c r="M143" s="2">
        <v>460</v>
      </c>
    </row>
    <row r="144" spans="2:13" ht="12.75">
      <c r="B144" s="316">
        <v>400</v>
      </c>
      <c r="C144" s="1" t="s">
        <v>58</v>
      </c>
      <c r="D144" s="13" t="s">
        <v>16</v>
      </c>
      <c r="E144" s="1" t="s">
        <v>97</v>
      </c>
      <c r="F144" s="61" t="s">
        <v>118</v>
      </c>
      <c r="G144" s="28" t="s">
        <v>84</v>
      </c>
      <c r="H144" s="5">
        <f t="shared" si="6"/>
        <v>-1100</v>
      </c>
      <c r="I144" s="23">
        <v>0.8</v>
      </c>
      <c r="K144" t="s">
        <v>106</v>
      </c>
      <c r="L144">
        <v>3</v>
      </c>
      <c r="M144" s="2">
        <v>460</v>
      </c>
    </row>
    <row r="145" spans="1:13" ht="12.75">
      <c r="A145" s="12"/>
      <c r="B145" s="317">
        <f>SUM(B142:B144)</f>
        <v>1100</v>
      </c>
      <c r="C145" s="12"/>
      <c r="D145" s="12"/>
      <c r="E145" s="12" t="s">
        <v>97</v>
      </c>
      <c r="F145" s="89"/>
      <c r="G145" s="19"/>
      <c r="H145" s="90">
        <v>0</v>
      </c>
      <c r="I145" s="85">
        <f t="shared" si="7"/>
        <v>2.391304347826087</v>
      </c>
      <c r="J145" s="86"/>
      <c r="K145" s="86"/>
      <c r="L145" s="86"/>
      <c r="M145" s="2">
        <v>460</v>
      </c>
    </row>
    <row r="146" spans="2:13" ht="12.75">
      <c r="B146" s="316"/>
      <c r="F146" s="61"/>
      <c r="H146" s="5">
        <f t="shared" si="6"/>
        <v>0</v>
      </c>
      <c r="I146" s="23">
        <f t="shared" si="7"/>
        <v>0</v>
      </c>
      <c r="M146" s="2">
        <v>460</v>
      </c>
    </row>
    <row r="147" spans="2:13" ht="12.75">
      <c r="B147" s="316"/>
      <c r="F147" s="61"/>
      <c r="H147" s="5">
        <f t="shared" si="6"/>
        <v>0</v>
      </c>
      <c r="I147" s="23">
        <f t="shared" si="7"/>
        <v>0</v>
      </c>
      <c r="M147" s="2">
        <v>460</v>
      </c>
    </row>
    <row r="148" spans="1:13" s="86" customFormat="1" ht="12.75">
      <c r="A148" s="1"/>
      <c r="B148" s="318">
        <v>5000</v>
      </c>
      <c r="C148" s="13" t="s">
        <v>60</v>
      </c>
      <c r="D148" s="13" t="s">
        <v>16</v>
      </c>
      <c r="E148" s="36" t="s">
        <v>114</v>
      </c>
      <c r="F148" s="61" t="s">
        <v>119</v>
      </c>
      <c r="G148" s="37" t="s">
        <v>79</v>
      </c>
      <c r="H148" s="5">
        <v>-7000</v>
      </c>
      <c r="I148" s="23">
        <v>10</v>
      </c>
      <c r="J148"/>
      <c r="K148" t="s">
        <v>106</v>
      </c>
      <c r="L148">
        <v>3</v>
      </c>
      <c r="M148" s="2">
        <v>460</v>
      </c>
    </row>
    <row r="149" spans="2:13" ht="12.75">
      <c r="B149" s="316">
        <v>5000</v>
      </c>
      <c r="C149" s="1" t="s">
        <v>60</v>
      </c>
      <c r="D149" s="13" t="s">
        <v>16</v>
      </c>
      <c r="E149" s="1" t="s">
        <v>114</v>
      </c>
      <c r="F149" s="61" t="s">
        <v>119</v>
      </c>
      <c r="G149" s="28" t="s">
        <v>82</v>
      </c>
      <c r="H149" s="5">
        <v>-15500</v>
      </c>
      <c r="I149" s="23">
        <v>10</v>
      </c>
      <c r="K149" t="s">
        <v>106</v>
      </c>
      <c r="L149">
        <v>3</v>
      </c>
      <c r="M149" s="2">
        <v>460</v>
      </c>
    </row>
    <row r="150" spans="1:13" ht="12.75">
      <c r="A150" s="12"/>
      <c r="B150" s="317">
        <f>SUM(B148:B149)</f>
        <v>10000</v>
      </c>
      <c r="C150" s="12" t="s">
        <v>98</v>
      </c>
      <c r="D150" s="12"/>
      <c r="E150" s="12"/>
      <c r="F150" s="89"/>
      <c r="G150" s="19"/>
      <c r="H150" s="90">
        <v>0</v>
      </c>
      <c r="I150" s="85">
        <f t="shared" si="7"/>
        <v>21.73913043478261</v>
      </c>
      <c r="J150" s="86"/>
      <c r="K150" s="86"/>
      <c r="L150" s="86"/>
      <c r="M150" s="2">
        <v>460</v>
      </c>
    </row>
    <row r="151" spans="2:13" ht="12.75">
      <c r="B151" s="316"/>
      <c r="F151" s="61"/>
      <c r="H151" s="5">
        <f t="shared" si="6"/>
        <v>0</v>
      </c>
      <c r="I151" s="23">
        <f t="shared" si="7"/>
        <v>0</v>
      </c>
      <c r="M151" s="2">
        <v>460</v>
      </c>
    </row>
    <row r="152" spans="2:13" ht="12.75">
      <c r="B152" s="316"/>
      <c r="F152" s="61"/>
      <c r="H152" s="5">
        <f t="shared" si="6"/>
        <v>0</v>
      </c>
      <c r="I152" s="23">
        <f t="shared" si="7"/>
        <v>0</v>
      </c>
      <c r="M152" s="2">
        <v>460</v>
      </c>
    </row>
    <row r="153" spans="1:13" ht="12.75">
      <c r="A153" s="13"/>
      <c r="B153" s="318">
        <v>2000</v>
      </c>
      <c r="C153" s="13" t="s">
        <v>62</v>
      </c>
      <c r="D153" s="13" t="s">
        <v>16</v>
      </c>
      <c r="E153" s="13" t="s">
        <v>114</v>
      </c>
      <c r="F153" s="61" t="s">
        <v>118</v>
      </c>
      <c r="G153" s="31" t="s">
        <v>79</v>
      </c>
      <c r="H153" s="5">
        <f t="shared" si="6"/>
        <v>-2000</v>
      </c>
      <c r="I153" s="23">
        <v>4</v>
      </c>
      <c r="J153" s="16"/>
      <c r="K153" t="s">
        <v>106</v>
      </c>
      <c r="L153">
        <v>3</v>
      </c>
      <c r="M153" s="2">
        <v>460</v>
      </c>
    </row>
    <row r="154" spans="1:13" s="86" customFormat="1" ht="12.75">
      <c r="A154" s="1"/>
      <c r="B154" s="316">
        <v>2000</v>
      </c>
      <c r="C154" s="39" t="s">
        <v>62</v>
      </c>
      <c r="D154" s="13" t="s">
        <v>16</v>
      </c>
      <c r="E154" s="39" t="s">
        <v>114</v>
      </c>
      <c r="F154" s="61" t="s">
        <v>118</v>
      </c>
      <c r="G154" s="28" t="s">
        <v>82</v>
      </c>
      <c r="H154" s="5">
        <f t="shared" si="6"/>
        <v>-4000</v>
      </c>
      <c r="I154" s="23">
        <v>4</v>
      </c>
      <c r="J154" s="38"/>
      <c r="K154" t="s">
        <v>106</v>
      </c>
      <c r="L154">
        <v>3</v>
      </c>
      <c r="M154" s="2">
        <v>460</v>
      </c>
    </row>
    <row r="155" spans="2:13" ht="12.75">
      <c r="B155" s="316">
        <v>2000</v>
      </c>
      <c r="C155" s="1" t="s">
        <v>62</v>
      </c>
      <c r="D155" s="13" t="s">
        <v>16</v>
      </c>
      <c r="E155" s="1" t="s">
        <v>114</v>
      </c>
      <c r="F155" s="61" t="s">
        <v>118</v>
      </c>
      <c r="G155" s="28" t="s">
        <v>84</v>
      </c>
      <c r="H155" s="5">
        <f t="shared" si="6"/>
        <v>-6000</v>
      </c>
      <c r="I155" s="23">
        <v>4</v>
      </c>
      <c r="K155" t="s">
        <v>106</v>
      </c>
      <c r="L155">
        <v>3</v>
      </c>
      <c r="M155" s="2">
        <v>460</v>
      </c>
    </row>
    <row r="156" spans="1:13" ht="12.75">
      <c r="A156" s="12"/>
      <c r="B156" s="317">
        <f>SUM(B153:B155)</f>
        <v>6000</v>
      </c>
      <c r="C156" s="12" t="s">
        <v>62</v>
      </c>
      <c r="D156" s="12"/>
      <c r="E156" s="12"/>
      <c r="F156" s="89"/>
      <c r="G156" s="19"/>
      <c r="H156" s="90">
        <v>0</v>
      </c>
      <c r="I156" s="85">
        <f t="shared" si="7"/>
        <v>13.043478260869565</v>
      </c>
      <c r="J156" s="86"/>
      <c r="K156" s="86"/>
      <c r="L156" s="86"/>
      <c r="M156" s="2">
        <v>460</v>
      </c>
    </row>
    <row r="157" spans="2:13" ht="12.75">
      <c r="B157" s="316"/>
      <c r="F157" s="61"/>
      <c r="H157" s="5">
        <f t="shared" si="6"/>
        <v>0</v>
      </c>
      <c r="I157" s="23">
        <f t="shared" si="7"/>
        <v>0</v>
      </c>
      <c r="M157" s="2">
        <v>460</v>
      </c>
    </row>
    <row r="158" spans="1:13" s="86" customFormat="1" ht="12.75">
      <c r="A158" s="1"/>
      <c r="B158" s="316"/>
      <c r="C158" s="1"/>
      <c r="D158" s="1"/>
      <c r="E158" s="1"/>
      <c r="F158" s="61"/>
      <c r="G158" s="28"/>
      <c r="H158" s="5">
        <f t="shared" si="6"/>
        <v>0</v>
      </c>
      <c r="I158" s="23">
        <f t="shared" si="7"/>
        <v>0</v>
      </c>
      <c r="J158"/>
      <c r="K158"/>
      <c r="L158"/>
      <c r="M158" s="2">
        <v>460</v>
      </c>
    </row>
    <row r="159" spans="2:13" ht="12.75">
      <c r="B159" s="318">
        <v>1000</v>
      </c>
      <c r="C159" s="13" t="s">
        <v>100</v>
      </c>
      <c r="D159" s="13" t="s">
        <v>16</v>
      </c>
      <c r="E159" s="1" t="s">
        <v>101</v>
      </c>
      <c r="F159" s="61" t="s">
        <v>118</v>
      </c>
      <c r="G159" s="28" t="s">
        <v>79</v>
      </c>
      <c r="H159" s="5">
        <f t="shared" si="6"/>
        <v>-1000</v>
      </c>
      <c r="I159" s="23">
        <f t="shared" si="7"/>
        <v>2.1739130434782608</v>
      </c>
      <c r="K159" t="s">
        <v>106</v>
      </c>
      <c r="L159">
        <v>3</v>
      </c>
      <c r="M159" s="2">
        <v>460</v>
      </c>
    </row>
    <row r="160" spans="1:13" ht="12.75">
      <c r="A160" s="12"/>
      <c r="B160" s="317">
        <f>SUM(B159)</f>
        <v>1000</v>
      </c>
      <c r="C160" s="12"/>
      <c r="D160" s="12"/>
      <c r="E160" s="12" t="s">
        <v>101</v>
      </c>
      <c r="F160" s="89"/>
      <c r="G160" s="19"/>
      <c r="H160" s="90">
        <v>0</v>
      </c>
      <c r="I160" s="85">
        <f t="shared" si="7"/>
        <v>2.1739130434782608</v>
      </c>
      <c r="J160" s="86"/>
      <c r="K160" s="86"/>
      <c r="L160" s="86"/>
      <c r="M160" s="2">
        <v>460</v>
      </c>
    </row>
    <row r="161" spans="2:13" ht="12.75">
      <c r="B161" s="316"/>
      <c r="F161" s="61"/>
      <c r="H161" s="5">
        <f t="shared" si="6"/>
        <v>0</v>
      </c>
      <c r="I161" s="23">
        <f t="shared" si="7"/>
        <v>0</v>
      </c>
      <c r="M161" s="2">
        <v>460</v>
      </c>
    </row>
    <row r="162" spans="2:13" ht="12.75">
      <c r="B162" s="316"/>
      <c r="F162" s="61"/>
      <c r="H162" s="5">
        <f t="shared" si="6"/>
        <v>0</v>
      </c>
      <c r="I162" s="23">
        <f t="shared" si="7"/>
        <v>0</v>
      </c>
      <c r="M162" s="2">
        <v>460</v>
      </c>
    </row>
    <row r="163" spans="1:13" s="86" customFormat="1" ht="12.75">
      <c r="A163" s="1"/>
      <c r="B163" s="316"/>
      <c r="C163" s="1"/>
      <c r="D163" s="1"/>
      <c r="E163" s="1"/>
      <c r="F163" s="61"/>
      <c r="G163" s="28"/>
      <c r="H163" s="5">
        <f t="shared" si="6"/>
        <v>0</v>
      </c>
      <c r="I163" s="23">
        <f t="shared" si="7"/>
        <v>0</v>
      </c>
      <c r="J163"/>
      <c r="K163"/>
      <c r="L163"/>
      <c r="M163" s="2">
        <v>460</v>
      </c>
    </row>
    <row r="164" spans="2:13" ht="12.75">
      <c r="B164" s="316"/>
      <c r="F164" s="61"/>
      <c r="H164" s="5">
        <f t="shared" si="6"/>
        <v>0</v>
      </c>
      <c r="I164" s="23">
        <f t="shared" si="7"/>
        <v>0</v>
      </c>
      <c r="M164" s="2">
        <v>460</v>
      </c>
    </row>
    <row r="165" spans="1:13" ht="12.75">
      <c r="A165" s="12"/>
      <c r="B165" s="317">
        <f>+B175+B181+B191+B196</f>
        <v>36200</v>
      </c>
      <c r="C165" s="80" t="s">
        <v>120</v>
      </c>
      <c r="D165" s="81" t="s">
        <v>121</v>
      </c>
      <c r="E165" s="80" t="s">
        <v>122</v>
      </c>
      <c r="F165" s="82" t="s">
        <v>123</v>
      </c>
      <c r="G165" s="83" t="s">
        <v>124</v>
      </c>
      <c r="H165" s="84"/>
      <c r="I165" s="85">
        <f t="shared" si="7"/>
        <v>78.69565217391305</v>
      </c>
      <c r="J165" s="85"/>
      <c r="K165" s="85"/>
      <c r="L165" s="86"/>
      <c r="M165" s="2">
        <v>460</v>
      </c>
    </row>
    <row r="166" spans="2:13" ht="12.75">
      <c r="B166" s="316"/>
      <c r="F166" s="61"/>
      <c r="H166" s="5">
        <f t="shared" si="6"/>
        <v>0</v>
      </c>
      <c r="I166" s="23">
        <f t="shared" si="7"/>
        <v>0</v>
      </c>
      <c r="M166" s="2">
        <v>460</v>
      </c>
    </row>
    <row r="167" spans="2:13" ht="12.75">
      <c r="B167" s="316">
        <v>2500</v>
      </c>
      <c r="C167" s="13" t="s">
        <v>0</v>
      </c>
      <c r="D167" s="13" t="s">
        <v>29</v>
      </c>
      <c r="E167" s="87" t="s">
        <v>125</v>
      </c>
      <c r="F167" s="88" t="s">
        <v>126</v>
      </c>
      <c r="G167" s="28" t="s">
        <v>71</v>
      </c>
      <c r="H167" s="5">
        <f t="shared" si="6"/>
        <v>-2500</v>
      </c>
      <c r="I167" s="23">
        <v>5</v>
      </c>
      <c r="K167" t="s">
        <v>0</v>
      </c>
      <c r="L167">
        <v>4</v>
      </c>
      <c r="M167" s="2">
        <v>460</v>
      </c>
    </row>
    <row r="168" spans="2:13" ht="12.75">
      <c r="B168" s="316">
        <v>2500</v>
      </c>
      <c r="C168" s="13" t="s">
        <v>0</v>
      </c>
      <c r="D168" s="13" t="s">
        <v>29</v>
      </c>
      <c r="E168" s="87" t="s">
        <v>125</v>
      </c>
      <c r="F168" s="88" t="s">
        <v>127</v>
      </c>
      <c r="G168" s="28" t="s">
        <v>75</v>
      </c>
      <c r="H168" s="5">
        <f t="shared" si="6"/>
        <v>-5000</v>
      </c>
      <c r="I168" s="23">
        <v>5</v>
      </c>
      <c r="K168" t="s">
        <v>0</v>
      </c>
      <c r="L168">
        <v>4</v>
      </c>
      <c r="M168" s="2">
        <v>460</v>
      </c>
    </row>
    <row r="169" spans="2:13" ht="12.75">
      <c r="B169" s="316">
        <v>2500</v>
      </c>
      <c r="C169" s="13" t="s">
        <v>0</v>
      </c>
      <c r="D169" s="13" t="s">
        <v>29</v>
      </c>
      <c r="E169" s="87" t="s">
        <v>125</v>
      </c>
      <c r="F169" s="88" t="s">
        <v>128</v>
      </c>
      <c r="G169" s="28" t="s">
        <v>77</v>
      </c>
      <c r="H169" s="5">
        <f t="shared" si="6"/>
        <v>-7500</v>
      </c>
      <c r="I169" s="23">
        <v>5</v>
      </c>
      <c r="K169" t="s">
        <v>0</v>
      </c>
      <c r="L169">
        <v>4</v>
      </c>
      <c r="M169" s="2">
        <v>460</v>
      </c>
    </row>
    <row r="170" spans="2:13" ht="12.75">
      <c r="B170" s="316">
        <v>2500</v>
      </c>
      <c r="C170" s="13" t="s">
        <v>0</v>
      </c>
      <c r="D170" s="1" t="s">
        <v>29</v>
      </c>
      <c r="E170" s="87" t="s">
        <v>125</v>
      </c>
      <c r="F170" s="88" t="s">
        <v>129</v>
      </c>
      <c r="G170" s="28" t="s">
        <v>79</v>
      </c>
      <c r="H170" s="5">
        <f t="shared" si="6"/>
        <v>-10000</v>
      </c>
      <c r="I170" s="23">
        <v>5</v>
      </c>
      <c r="K170" t="s">
        <v>0</v>
      </c>
      <c r="L170">
        <v>4</v>
      </c>
      <c r="M170" s="2">
        <v>460</v>
      </c>
    </row>
    <row r="171" spans="2:13" ht="12.75">
      <c r="B171" s="316">
        <v>2500</v>
      </c>
      <c r="C171" s="13" t="s">
        <v>0</v>
      </c>
      <c r="D171" s="1" t="s">
        <v>29</v>
      </c>
      <c r="E171" s="87" t="s">
        <v>125</v>
      </c>
      <c r="F171" s="88" t="s">
        <v>130</v>
      </c>
      <c r="G171" s="28" t="s">
        <v>82</v>
      </c>
      <c r="H171" s="5">
        <f>H170-B171</f>
        <v>-12500</v>
      </c>
      <c r="I171" s="23">
        <v>5</v>
      </c>
      <c r="K171" t="s">
        <v>0</v>
      </c>
      <c r="L171">
        <v>4</v>
      </c>
      <c r="M171" s="2">
        <v>460</v>
      </c>
    </row>
    <row r="172" spans="2:13" ht="12.75">
      <c r="B172" s="316">
        <v>2500</v>
      </c>
      <c r="C172" s="13" t="s">
        <v>0</v>
      </c>
      <c r="D172" s="1" t="s">
        <v>29</v>
      </c>
      <c r="E172" s="87" t="s">
        <v>125</v>
      </c>
      <c r="F172" s="88" t="s">
        <v>131</v>
      </c>
      <c r="G172" s="28" t="s">
        <v>84</v>
      </c>
      <c r="H172" s="5">
        <f>H171-B172</f>
        <v>-15000</v>
      </c>
      <c r="I172" s="23">
        <v>5</v>
      </c>
      <c r="K172" t="s">
        <v>0</v>
      </c>
      <c r="L172">
        <v>4</v>
      </c>
      <c r="M172" s="2">
        <v>460</v>
      </c>
    </row>
    <row r="173" spans="1:13" s="86" customFormat="1" ht="12.75">
      <c r="A173" s="1"/>
      <c r="B173" s="316">
        <v>2500</v>
      </c>
      <c r="C173" s="13" t="s">
        <v>0</v>
      </c>
      <c r="D173" s="1" t="s">
        <v>29</v>
      </c>
      <c r="E173" s="87" t="s">
        <v>132</v>
      </c>
      <c r="F173" s="88" t="s">
        <v>133</v>
      </c>
      <c r="G173" s="28" t="s">
        <v>86</v>
      </c>
      <c r="H173" s="5">
        <f>H172-B173</f>
        <v>-17500</v>
      </c>
      <c r="I173" s="23">
        <v>5</v>
      </c>
      <c r="J173"/>
      <c r="K173" t="s">
        <v>0</v>
      </c>
      <c r="L173">
        <v>4</v>
      </c>
      <c r="M173" s="2">
        <v>460</v>
      </c>
    </row>
    <row r="174" spans="2:13" ht="12.75">
      <c r="B174" s="316">
        <v>2500</v>
      </c>
      <c r="C174" s="13" t="s">
        <v>0</v>
      </c>
      <c r="D174" s="1" t="s">
        <v>29</v>
      </c>
      <c r="E174" s="87" t="s">
        <v>125</v>
      </c>
      <c r="F174" s="88" t="s">
        <v>134</v>
      </c>
      <c r="G174" s="28" t="s">
        <v>86</v>
      </c>
      <c r="H174" s="5">
        <f>H173-B174</f>
        <v>-20000</v>
      </c>
      <c r="I174" s="23">
        <v>5</v>
      </c>
      <c r="K174" t="s">
        <v>0</v>
      </c>
      <c r="L174">
        <v>4</v>
      </c>
      <c r="M174" s="2">
        <v>460</v>
      </c>
    </row>
    <row r="175" spans="1:13" ht="12.75">
      <c r="A175" s="12"/>
      <c r="B175" s="317">
        <f>SUM(B167:B174)</f>
        <v>20000</v>
      </c>
      <c r="C175" s="12" t="s">
        <v>0</v>
      </c>
      <c r="D175" s="12"/>
      <c r="E175" s="12"/>
      <c r="F175" s="89"/>
      <c r="G175" s="19"/>
      <c r="H175" s="90">
        <v>0</v>
      </c>
      <c r="I175" s="85">
        <f aca="true" t="shared" si="8" ref="I175:I193">+B175/M175</f>
        <v>43.47826086956522</v>
      </c>
      <c r="J175" s="86"/>
      <c r="K175" s="86"/>
      <c r="L175" s="86"/>
      <c r="M175" s="2">
        <v>460</v>
      </c>
    </row>
    <row r="176" spans="2:13" ht="12.75">
      <c r="B176" s="316"/>
      <c r="F176" s="61"/>
      <c r="H176" s="5">
        <v>0</v>
      </c>
      <c r="I176" s="23">
        <f t="shared" si="8"/>
        <v>0</v>
      </c>
      <c r="M176" s="2">
        <v>460</v>
      </c>
    </row>
    <row r="177" spans="1:13" ht="12.75">
      <c r="A177" s="13"/>
      <c r="B177" s="316"/>
      <c r="F177" s="61"/>
      <c r="H177" s="5">
        <f aca="true" t="shared" si="9" ref="H177:H200">H176-B177</f>
        <v>0</v>
      </c>
      <c r="I177" s="23">
        <f t="shared" si="8"/>
        <v>0</v>
      </c>
      <c r="M177" s="2">
        <v>460</v>
      </c>
    </row>
    <row r="178" spans="2:13" ht="12.75">
      <c r="B178" s="318">
        <v>1600</v>
      </c>
      <c r="C178" s="13" t="s">
        <v>58</v>
      </c>
      <c r="D178" s="13" t="s">
        <v>16</v>
      </c>
      <c r="E178" s="13" t="s">
        <v>97</v>
      </c>
      <c r="F178" s="61" t="s">
        <v>135</v>
      </c>
      <c r="G178" s="37" t="s">
        <v>82</v>
      </c>
      <c r="H178" s="5">
        <f t="shared" si="9"/>
        <v>-1600</v>
      </c>
      <c r="I178" s="23">
        <v>3.2</v>
      </c>
      <c r="K178" t="s">
        <v>125</v>
      </c>
      <c r="L178">
        <v>4</v>
      </c>
      <c r="M178" s="2">
        <v>460</v>
      </c>
    </row>
    <row r="179" spans="1:13" s="86" customFormat="1" ht="12.75">
      <c r="A179" s="1"/>
      <c r="B179" s="316">
        <v>1400</v>
      </c>
      <c r="C179" s="1" t="s">
        <v>58</v>
      </c>
      <c r="D179" s="13" t="s">
        <v>16</v>
      </c>
      <c r="E179" s="1" t="s">
        <v>97</v>
      </c>
      <c r="F179" s="61" t="s">
        <v>135</v>
      </c>
      <c r="G179" s="28" t="s">
        <v>84</v>
      </c>
      <c r="H179" s="5">
        <f t="shared" si="9"/>
        <v>-3000</v>
      </c>
      <c r="I179" s="23">
        <v>2.8</v>
      </c>
      <c r="J179"/>
      <c r="K179" t="s">
        <v>125</v>
      </c>
      <c r="L179">
        <v>4</v>
      </c>
      <c r="M179" s="2">
        <v>460</v>
      </c>
    </row>
    <row r="180" spans="2:13" ht="12.75">
      <c r="B180" s="316">
        <v>1700</v>
      </c>
      <c r="C180" s="1" t="s">
        <v>58</v>
      </c>
      <c r="D180" s="13" t="s">
        <v>16</v>
      </c>
      <c r="E180" s="1" t="s">
        <v>97</v>
      </c>
      <c r="F180" s="61" t="s">
        <v>135</v>
      </c>
      <c r="G180" s="28" t="s">
        <v>86</v>
      </c>
      <c r="H180" s="5">
        <f t="shared" si="9"/>
        <v>-4700</v>
      </c>
      <c r="I180" s="23">
        <v>3.4</v>
      </c>
      <c r="K180" t="s">
        <v>125</v>
      </c>
      <c r="L180">
        <v>4</v>
      </c>
      <c r="M180" s="2">
        <v>460</v>
      </c>
    </row>
    <row r="181" spans="1:13" ht="12.75">
      <c r="A181" s="12"/>
      <c r="B181" s="317">
        <f>SUM(B178:B180)</f>
        <v>4700</v>
      </c>
      <c r="C181" s="12"/>
      <c r="D181" s="12"/>
      <c r="E181" s="12" t="s">
        <v>97</v>
      </c>
      <c r="F181" s="89"/>
      <c r="G181" s="19"/>
      <c r="H181" s="90">
        <v>0</v>
      </c>
      <c r="I181" s="85">
        <f t="shared" si="8"/>
        <v>10.217391304347826</v>
      </c>
      <c r="J181" s="86"/>
      <c r="K181" s="86"/>
      <c r="L181" s="86"/>
      <c r="M181" s="2">
        <v>460</v>
      </c>
    </row>
    <row r="182" spans="2:13" ht="12.75">
      <c r="B182" s="316"/>
      <c r="F182" s="61"/>
      <c r="H182" s="5">
        <v>0</v>
      </c>
      <c r="I182" s="23">
        <f t="shared" si="8"/>
        <v>0</v>
      </c>
      <c r="M182" s="2">
        <v>460</v>
      </c>
    </row>
    <row r="183" spans="2:13" ht="12.75">
      <c r="B183" s="316"/>
      <c r="F183" s="61"/>
      <c r="H183" s="5">
        <f t="shared" si="9"/>
        <v>0</v>
      </c>
      <c r="I183" s="23">
        <f t="shared" si="8"/>
        <v>0</v>
      </c>
      <c r="M183" s="2">
        <v>460</v>
      </c>
    </row>
    <row r="184" spans="1:13" ht="12.75">
      <c r="A184" s="13"/>
      <c r="B184" s="318">
        <v>2000</v>
      </c>
      <c r="C184" s="34" t="s">
        <v>62</v>
      </c>
      <c r="D184" s="13" t="s">
        <v>16</v>
      </c>
      <c r="E184" s="34" t="s">
        <v>114</v>
      </c>
      <c r="F184" s="61" t="s">
        <v>135</v>
      </c>
      <c r="G184" s="32" t="s">
        <v>79</v>
      </c>
      <c r="H184" s="5">
        <f t="shared" si="9"/>
        <v>-2000</v>
      </c>
      <c r="I184" s="23">
        <v>4</v>
      </c>
      <c r="K184" t="s">
        <v>125</v>
      </c>
      <c r="L184">
        <v>4</v>
      </c>
      <c r="M184" s="2">
        <v>460</v>
      </c>
    </row>
    <row r="185" spans="1:13" ht="12.75">
      <c r="A185" s="13"/>
      <c r="B185" s="318">
        <v>2000</v>
      </c>
      <c r="C185" s="13" t="s">
        <v>62</v>
      </c>
      <c r="D185" s="13" t="s">
        <v>16</v>
      </c>
      <c r="E185" s="13" t="s">
        <v>114</v>
      </c>
      <c r="F185" s="61" t="s">
        <v>135</v>
      </c>
      <c r="G185" s="37" t="s">
        <v>82</v>
      </c>
      <c r="H185" s="5">
        <f t="shared" si="9"/>
        <v>-4000</v>
      </c>
      <c r="I185" s="23">
        <v>4</v>
      </c>
      <c r="J185" s="16"/>
      <c r="K185" t="s">
        <v>125</v>
      </c>
      <c r="L185">
        <v>4</v>
      </c>
      <c r="M185" s="2">
        <v>460</v>
      </c>
    </row>
    <row r="186" spans="2:13" ht="12.75">
      <c r="B186" s="316">
        <v>500</v>
      </c>
      <c r="C186" s="1" t="s">
        <v>62</v>
      </c>
      <c r="D186" s="13" t="s">
        <v>16</v>
      </c>
      <c r="E186" s="1" t="s">
        <v>114</v>
      </c>
      <c r="F186" s="61" t="s">
        <v>135</v>
      </c>
      <c r="G186" s="28" t="s">
        <v>82</v>
      </c>
      <c r="H186" s="5">
        <f t="shared" si="9"/>
        <v>-4500</v>
      </c>
      <c r="I186" s="23">
        <v>1</v>
      </c>
      <c r="K186" t="s">
        <v>125</v>
      </c>
      <c r="L186">
        <v>4</v>
      </c>
      <c r="M186" s="2">
        <v>460</v>
      </c>
    </row>
    <row r="187" spans="2:13" ht="12.75">
      <c r="B187" s="316">
        <v>2000</v>
      </c>
      <c r="C187" s="39" t="s">
        <v>62</v>
      </c>
      <c r="D187" s="13" t="s">
        <v>16</v>
      </c>
      <c r="E187" s="39" t="s">
        <v>114</v>
      </c>
      <c r="F187" s="61" t="s">
        <v>135</v>
      </c>
      <c r="G187" s="28" t="s">
        <v>84</v>
      </c>
      <c r="H187" s="5">
        <f t="shared" si="9"/>
        <v>-6500</v>
      </c>
      <c r="I187" s="23">
        <v>4</v>
      </c>
      <c r="J187" s="38"/>
      <c r="K187" t="s">
        <v>125</v>
      </c>
      <c r="L187">
        <v>4</v>
      </c>
      <c r="M187" s="2">
        <v>460</v>
      </c>
    </row>
    <row r="188" spans="2:13" ht="12.75">
      <c r="B188" s="316">
        <v>500</v>
      </c>
      <c r="C188" s="1" t="s">
        <v>62</v>
      </c>
      <c r="D188" s="13" t="s">
        <v>16</v>
      </c>
      <c r="E188" s="1" t="s">
        <v>114</v>
      </c>
      <c r="F188" s="61" t="s">
        <v>135</v>
      </c>
      <c r="G188" s="28" t="s">
        <v>84</v>
      </c>
      <c r="H188" s="5">
        <f t="shared" si="9"/>
        <v>-7000</v>
      </c>
      <c r="I188" s="23">
        <v>1</v>
      </c>
      <c r="K188" t="s">
        <v>125</v>
      </c>
      <c r="L188">
        <v>4</v>
      </c>
      <c r="M188" s="2">
        <v>460</v>
      </c>
    </row>
    <row r="189" spans="1:13" s="86" customFormat="1" ht="12.75">
      <c r="A189" s="1"/>
      <c r="B189" s="316">
        <v>2000</v>
      </c>
      <c r="C189" s="1" t="s">
        <v>62</v>
      </c>
      <c r="D189" s="13" t="s">
        <v>16</v>
      </c>
      <c r="E189" s="1" t="s">
        <v>114</v>
      </c>
      <c r="F189" s="61" t="s">
        <v>135</v>
      </c>
      <c r="G189" s="28" t="s">
        <v>86</v>
      </c>
      <c r="H189" s="5">
        <f t="shared" si="9"/>
        <v>-9000</v>
      </c>
      <c r="I189" s="23">
        <v>4</v>
      </c>
      <c r="J189"/>
      <c r="K189" t="s">
        <v>125</v>
      </c>
      <c r="L189">
        <v>4</v>
      </c>
      <c r="M189" s="2">
        <v>460</v>
      </c>
    </row>
    <row r="190" spans="2:13" ht="12.75">
      <c r="B190" s="316">
        <v>500</v>
      </c>
      <c r="C190" s="1" t="s">
        <v>62</v>
      </c>
      <c r="D190" s="13" t="s">
        <v>16</v>
      </c>
      <c r="E190" s="1" t="s">
        <v>114</v>
      </c>
      <c r="F190" s="61" t="s">
        <v>135</v>
      </c>
      <c r="G190" s="28" t="s">
        <v>86</v>
      </c>
      <c r="H190" s="5">
        <f t="shared" si="9"/>
        <v>-9500</v>
      </c>
      <c r="I190" s="23">
        <v>1</v>
      </c>
      <c r="K190" t="s">
        <v>125</v>
      </c>
      <c r="L190">
        <v>4</v>
      </c>
      <c r="M190" s="2">
        <v>460</v>
      </c>
    </row>
    <row r="191" spans="1:13" ht="12.75">
      <c r="A191" s="12"/>
      <c r="B191" s="317">
        <f>SUM(B184:B190)</f>
        <v>9500</v>
      </c>
      <c r="C191" s="12" t="s">
        <v>62</v>
      </c>
      <c r="D191" s="12"/>
      <c r="E191" s="12"/>
      <c r="F191" s="89"/>
      <c r="G191" s="19"/>
      <c r="H191" s="90">
        <v>0</v>
      </c>
      <c r="I191" s="85">
        <f t="shared" si="8"/>
        <v>20.652173913043477</v>
      </c>
      <c r="J191" s="86"/>
      <c r="K191" s="86"/>
      <c r="L191" s="86"/>
      <c r="M191" s="2">
        <v>460</v>
      </c>
    </row>
    <row r="192" spans="2:13" ht="12.75">
      <c r="B192" s="316"/>
      <c r="F192" s="61"/>
      <c r="H192" s="5">
        <f t="shared" si="9"/>
        <v>0</v>
      </c>
      <c r="I192" s="23">
        <f t="shared" si="8"/>
        <v>0</v>
      </c>
      <c r="M192" s="2">
        <v>460</v>
      </c>
    </row>
    <row r="193" spans="1:13" ht="12.75">
      <c r="A193" s="13"/>
      <c r="B193" s="316"/>
      <c r="F193" s="61"/>
      <c r="H193" s="5">
        <f t="shared" si="9"/>
        <v>0</v>
      </c>
      <c r="I193" s="23">
        <f t="shared" si="8"/>
        <v>0</v>
      </c>
      <c r="M193" s="2">
        <v>460</v>
      </c>
    </row>
    <row r="194" spans="1:13" s="86" customFormat="1" ht="12.75">
      <c r="A194" s="1"/>
      <c r="B194" s="316">
        <v>1000</v>
      </c>
      <c r="C194" s="13" t="s">
        <v>100</v>
      </c>
      <c r="D194" s="13" t="s">
        <v>16</v>
      </c>
      <c r="E194" s="1" t="s">
        <v>101</v>
      </c>
      <c r="F194" s="61" t="s">
        <v>135</v>
      </c>
      <c r="G194" s="28" t="s">
        <v>82</v>
      </c>
      <c r="H194" s="5">
        <f t="shared" si="9"/>
        <v>-1000</v>
      </c>
      <c r="I194" s="23">
        <v>2</v>
      </c>
      <c r="J194"/>
      <c r="K194" t="s">
        <v>125</v>
      </c>
      <c r="L194">
        <v>4</v>
      </c>
      <c r="M194" s="2">
        <v>460</v>
      </c>
    </row>
    <row r="195" spans="2:13" ht="12.75">
      <c r="B195" s="316">
        <v>1000</v>
      </c>
      <c r="C195" s="1" t="s">
        <v>100</v>
      </c>
      <c r="D195" s="13" t="s">
        <v>16</v>
      </c>
      <c r="E195" s="1" t="s">
        <v>101</v>
      </c>
      <c r="F195" s="61" t="s">
        <v>135</v>
      </c>
      <c r="G195" s="28" t="s">
        <v>86</v>
      </c>
      <c r="H195" s="5">
        <f t="shared" si="9"/>
        <v>-2000</v>
      </c>
      <c r="I195" s="23">
        <v>2</v>
      </c>
      <c r="K195" t="s">
        <v>125</v>
      </c>
      <c r="L195">
        <v>4</v>
      </c>
      <c r="M195" s="2">
        <v>460</v>
      </c>
    </row>
    <row r="196" spans="1:13" ht="12.75">
      <c r="A196" s="12"/>
      <c r="B196" s="317">
        <f>SUM(B194:B195)</f>
        <v>2000</v>
      </c>
      <c r="C196" s="12"/>
      <c r="D196" s="12"/>
      <c r="E196" s="12" t="s">
        <v>101</v>
      </c>
      <c r="F196" s="89"/>
      <c r="G196" s="19"/>
      <c r="H196" s="90">
        <v>0</v>
      </c>
      <c r="I196" s="85">
        <f aca="true" t="shared" si="10" ref="I196:I262">+B196/M196</f>
        <v>4.3478260869565215</v>
      </c>
      <c r="J196" s="86"/>
      <c r="K196" s="86"/>
      <c r="L196" s="86"/>
      <c r="M196" s="2">
        <v>460</v>
      </c>
    </row>
    <row r="197" spans="2:13" ht="12.75">
      <c r="B197" s="316"/>
      <c r="F197" s="61"/>
      <c r="H197" s="5">
        <f t="shared" si="9"/>
        <v>0</v>
      </c>
      <c r="I197" s="23">
        <f t="shared" si="10"/>
        <v>0</v>
      </c>
      <c r="M197" s="2">
        <v>460</v>
      </c>
    </row>
    <row r="198" spans="2:13" ht="12.75">
      <c r="B198" s="316"/>
      <c r="F198" s="61"/>
      <c r="H198" s="5">
        <f t="shared" si="9"/>
        <v>0</v>
      </c>
      <c r="I198" s="23">
        <f>+B198/M198</f>
        <v>0</v>
      </c>
      <c r="M198" s="2">
        <v>460</v>
      </c>
    </row>
    <row r="199" spans="1:13" s="16" customFormat="1" ht="12.75">
      <c r="A199" s="13"/>
      <c r="B199" s="318"/>
      <c r="C199" s="71"/>
      <c r="D199" s="100"/>
      <c r="E199" s="71"/>
      <c r="F199" s="101"/>
      <c r="G199" s="102"/>
      <c r="H199" s="5">
        <f t="shared" si="9"/>
        <v>0</v>
      </c>
      <c r="I199" s="23">
        <f>+B199/M199</f>
        <v>0</v>
      </c>
      <c r="M199" s="2">
        <v>460</v>
      </c>
    </row>
    <row r="200" spans="2:13" ht="12.75">
      <c r="B200" s="316"/>
      <c r="F200" s="61"/>
      <c r="H200" s="5">
        <f t="shared" si="9"/>
        <v>0</v>
      </c>
      <c r="I200" s="23">
        <f>+B200/M200</f>
        <v>0</v>
      </c>
      <c r="M200" s="2">
        <v>460</v>
      </c>
    </row>
    <row r="201" spans="1:13" ht="12.75">
      <c r="A201" s="12"/>
      <c r="B201" s="317">
        <f>+B206+B217+B224+B236+B241+B247+B253+B259</f>
        <v>81000</v>
      </c>
      <c r="C201" s="80" t="s">
        <v>136</v>
      </c>
      <c r="D201" s="81" t="s">
        <v>1095</v>
      </c>
      <c r="E201" s="80" t="s">
        <v>32</v>
      </c>
      <c r="F201" s="82" t="s">
        <v>137</v>
      </c>
      <c r="G201" s="83" t="s">
        <v>1099</v>
      </c>
      <c r="H201" s="84"/>
      <c r="I201" s="85">
        <f t="shared" si="10"/>
        <v>176.08695652173913</v>
      </c>
      <c r="J201" s="85"/>
      <c r="K201" s="85"/>
      <c r="L201" s="86"/>
      <c r="M201" s="2">
        <v>460</v>
      </c>
    </row>
    <row r="202" spans="2:13" ht="12.75">
      <c r="B202" s="316"/>
      <c r="F202" s="61"/>
      <c r="H202" s="5">
        <f>H201-B202</f>
        <v>0</v>
      </c>
      <c r="I202" s="23">
        <f t="shared" si="10"/>
        <v>0</v>
      </c>
      <c r="M202" s="2">
        <v>460</v>
      </c>
    </row>
    <row r="203" spans="2:13" ht="12.75">
      <c r="B203" s="316">
        <v>2500</v>
      </c>
      <c r="C203" s="13" t="s">
        <v>0</v>
      </c>
      <c r="D203" s="1" t="s">
        <v>29</v>
      </c>
      <c r="E203" s="87" t="s">
        <v>35</v>
      </c>
      <c r="F203" s="88" t="s">
        <v>138</v>
      </c>
      <c r="G203" s="28" t="s">
        <v>82</v>
      </c>
      <c r="H203" s="5">
        <f aca="true" t="shared" si="11" ref="H203:H269">H202-B203</f>
        <v>-2500</v>
      </c>
      <c r="I203" s="23">
        <v>5</v>
      </c>
      <c r="K203" t="s">
        <v>0</v>
      </c>
      <c r="L203">
        <v>5</v>
      </c>
      <c r="M203" s="2">
        <v>460</v>
      </c>
    </row>
    <row r="204" spans="2:13" ht="12.75">
      <c r="B204" s="320">
        <v>5000</v>
      </c>
      <c r="C204" s="13" t="s">
        <v>0</v>
      </c>
      <c r="D204" s="1" t="s">
        <v>29</v>
      </c>
      <c r="E204" s="87" t="s">
        <v>35</v>
      </c>
      <c r="F204" s="88" t="s">
        <v>139</v>
      </c>
      <c r="G204" s="28" t="s">
        <v>84</v>
      </c>
      <c r="H204" s="5">
        <f t="shared" si="11"/>
        <v>-7500</v>
      </c>
      <c r="I204" s="23">
        <v>10</v>
      </c>
      <c r="K204" t="s">
        <v>0</v>
      </c>
      <c r="L204">
        <v>5</v>
      </c>
      <c r="M204" s="2">
        <v>460</v>
      </c>
    </row>
    <row r="205" spans="1:13" s="86" customFormat="1" ht="12.75">
      <c r="A205" s="1"/>
      <c r="B205" s="316">
        <v>2500</v>
      </c>
      <c r="C205" s="13" t="s">
        <v>0</v>
      </c>
      <c r="D205" s="1" t="s">
        <v>29</v>
      </c>
      <c r="E205" s="87" t="s">
        <v>140</v>
      </c>
      <c r="F205" s="88" t="s">
        <v>141</v>
      </c>
      <c r="G205" s="28" t="s">
        <v>86</v>
      </c>
      <c r="H205" s="5">
        <f>H336-B205</f>
        <v>-10000</v>
      </c>
      <c r="I205" s="23">
        <v>5</v>
      </c>
      <c r="J205"/>
      <c r="K205" t="s">
        <v>0</v>
      </c>
      <c r="L205">
        <v>5</v>
      </c>
      <c r="M205" s="2">
        <v>460</v>
      </c>
    </row>
    <row r="206" spans="1:13" ht="12.75">
      <c r="A206" s="12"/>
      <c r="B206" s="317">
        <f>SUM(B203:B205)</f>
        <v>10000</v>
      </c>
      <c r="C206" s="12" t="s">
        <v>0</v>
      </c>
      <c r="D206" s="12"/>
      <c r="E206" s="12"/>
      <c r="F206" s="89"/>
      <c r="G206" s="19"/>
      <c r="H206" s="90">
        <v>0</v>
      </c>
      <c r="I206" s="85">
        <f t="shared" si="10"/>
        <v>21.73913043478261</v>
      </c>
      <c r="J206" s="86"/>
      <c r="K206" s="86"/>
      <c r="L206" s="86"/>
      <c r="M206" s="2">
        <v>460</v>
      </c>
    </row>
    <row r="207" spans="2:13" ht="12.75">
      <c r="B207" s="316"/>
      <c r="F207" s="61"/>
      <c r="H207" s="5">
        <f t="shared" si="11"/>
        <v>0</v>
      </c>
      <c r="I207" s="23">
        <f t="shared" si="10"/>
        <v>0</v>
      </c>
      <c r="M207" s="2">
        <v>460</v>
      </c>
    </row>
    <row r="208" spans="2:13" ht="12.75">
      <c r="B208" s="316"/>
      <c r="F208" s="61"/>
      <c r="H208" s="5">
        <f t="shared" si="11"/>
        <v>0</v>
      </c>
      <c r="I208" s="23">
        <f t="shared" si="10"/>
        <v>0</v>
      </c>
      <c r="M208" s="2">
        <v>460</v>
      </c>
    </row>
    <row r="209" spans="2:13" ht="12.75">
      <c r="B209" s="316">
        <v>1200</v>
      </c>
      <c r="C209" s="1" t="s">
        <v>42</v>
      </c>
      <c r="D209" s="13" t="s">
        <v>16</v>
      </c>
      <c r="E209" s="1" t="s">
        <v>43</v>
      </c>
      <c r="F209" s="61" t="s">
        <v>142</v>
      </c>
      <c r="G209" s="28" t="s">
        <v>82</v>
      </c>
      <c r="H209" s="5">
        <f t="shared" si="11"/>
        <v>-1200</v>
      </c>
      <c r="I209" s="23">
        <v>2.4</v>
      </c>
      <c r="K209" s="16" t="s">
        <v>35</v>
      </c>
      <c r="L209">
        <v>5</v>
      </c>
      <c r="M209" s="2">
        <v>460</v>
      </c>
    </row>
    <row r="210" spans="1:13" s="86" customFormat="1" ht="12.75">
      <c r="A210" s="1"/>
      <c r="B210" s="318">
        <v>1400</v>
      </c>
      <c r="C210" s="1" t="s">
        <v>46</v>
      </c>
      <c r="D210" s="13" t="s">
        <v>16</v>
      </c>
      <c r="E210" s="1" t="s">
        <v>43</v>
      </c>
      <c r="F210" s="88" t="s">
        <v>143</v>
      </c>
      <c r="G210" s="28" t="s">
        <v>82</v>
      </c>
      <c r="H210" s="5">
        <f t="shared" si="11"/>
        <v>-2600</v>
      </c>
      <c r="I210" s="23">
        <v>20</v>
      </c>
      <c r="J210"/>
      <c r="K210" s="16" t="s">
        <v>35</v>
      </c>
      <c r="L210">
        <v>5</v>
      </c>
      <c r="M210" s="2">
        <v>460</v>
      </c>
    </row>
    <row r="211" spans="1:13" s="86" customFormat="1" ht="11.25" customHeight="1">
      <c r="A211" s="1"/>
      <c r="B211" s="318">
        <v>1400</v>
      </c>
      <c r="C211" s="1" t="s">
        <v>46</v>
      </c>
      <c r="D211" s="13" t="s">
        <v>16</v>
      </c>
      <c r="E211" s="1" t="s">
        <v>43</v>
      </c>
      <c r="F211" s="88" t="s">
        <v>143</v>
      </c>
      <c r="G211" s="28" t="s">
        <v>84</v>
      </c>
      <c r="H211" s="5">
        <f t="shared" si="11"/>
        <v>-4000</v>
      </c>
      <c r="I211" s="23">
        <v>20</v>
      </c>
      <c r="J211"/>
      <c r="K211" s="16" t="s">
        <v>35</v>
      </c>
      <c r="L211">
        <v>5</v>
      </c>
      <c r="M211" s="2">
        <v>460</v>
      </c>
    </row>
    <row r="212" spans="2:13" ht="12.75">
      <c r="B212" s="318">
        <v>1800</v>
      </c>
      <c r="C212" s="1" t="s">
        <v>144</v>
      </c>
      <c r="D212" s="13" t="s">
        <v>16</v>
      </c>
      <c r="E212" s="1" t="s">
        <v>43</v>
      </c>
      <c r="F212" s="61" t="s">
        <v>142</v>
      </c>
      <c r="G212" s="28" t="s">
        <v>84</v>
      </c>
      <c r="H212" s="5">
        <f t="shared" si="11"/>
        <v>-5800</v>
      </c>
      <c r="I212" s="23">
        <v>3.6</v>
      </c>
      <c r="K212" s="16" t="s">
        <v>35</v>
      </c>
      <c r="L212">
        <v>5</v>
      </c>
      <c r="M212" s="2">
        <v>460</v>
      </c>
    </row>
    <row r="213" spans="1:13" s="86" customFormat="1" ht="11.25" customHeight="1">
      <c r="A213" s="1"/>
      <c r="B213" s="318">
        <v>1400</v>
      </c>
      <c r="C213" s="1" t="s">
        <v>46</v>
      </c>
      <c r="D213" s="13" t="s">
        <v>16</v>
      </c>
      <c r="E213" s="1" t="s">
        <v>43</v>
      </c>
      <c r="F213" s="88" t="s">
        <v>143</v>
      </c>
      <c r="G213" s="28" t="s">
        <v>86</v>
      </c>
      <c r="H213" s="5">
        <f t="shared" si="11"/>
        <v>-7200</v>
      </c>
      <c r="I213" s="23">
        <v>20</v>
      </c>
      <c r="J213"/>
      <c r="K213" s="16" t="s">
        <v>35</v>
      </c>
      <c r="L213">
        <v>5</v>
      </c>
      <c r="M213" s="2">
        <v>460</v>
      </c>
    </row>
    <row r="214" spans="1:13" s="16" customFormat="1" ht="11.25" customHeight="1">
      <c r="A214" s="13"/>
      <c r="B214" s="318">
        <v>1400</v>
      </c>
      <c r="C214" s="13" t="s">
        <v>46</v>
      </c>
      <c r="D214" s="13" t="s">
        <v>16</v>
      </c>
      <c r="E214" s="13" t="s">
        <v>43</v>
      </c>
      <c r="F214" s="126" t="s">
        <v>143</v>
      </c>
      <c r="G214" s="31" t="s">
        <v>88</v>
      </c>
      <c r="H214" s="30">
        <f t="shared" si="11"/>
        <v>-8600</v>
      </c>
      <c r="I214" s="92">
        <v>20</v>
      </c>
      <c r="K214" s="16" t="s">
        <v>35</v>
      </c>
      <c r="L214" s="16">
        <v>5</v>
      </c>
      <c r="M214" s="41">
        <v>460</v>
      </c>
    </row>
    <row r="215" spans="1:13" s="86" customFormat="1" ht="11.25" customHeight="1">
      <c r="A215" s="1"/>
      <c r="B215" s="318">
        <v>1400</v>
      </c>
      <c r="C215" s="1" t="s">
        <v>46</v>
      </c>
      <c r="D215" s="13" t="s">
        <v>16</v>
      </c>
      <c r="E215" s="1" t="s">
        <v>43</v>
      </c>
      <c r="F215" s="88" t="s">
        <v>143</v>
      </c>
      <c r="G215" s="28" t="s">
        <v>145</v>
      </c>
      <c r="H215" s="5">
        <f t="shared" si="11"/>
        <v>-10000</v>
      </c>
      <c r="I215" s="23">
        <v>20</v>
      </c>
      <c r="J215"/>
      <c r="K215" s="16" t="s">
        <v>35</v>
      </c>
      <c r="L215">
        <v>5</v>
      </c>
      <c r="M215" s="2">
        <v>460</v>
      </c>
    </row>
    <row r="216" spans="1:13" s="86" customFormat="1" ht="11.25" customHeight="1">
      <c r="A216" s="1"/>
      <c r="B216" s="318">
        <v>1400</v>
      </c>
      <c r="C216" s="1" t="s">
        <v>46</v>
      </c>
      <c r="D216" s="13" t="s">
        <v>16</v>
      </c>
      <c r="E216" s="1" t="s">
        <v>43</v>
      </c>
      <c r="F216" s="88" t="s">
        <v>143</v>
      </c>
      <c r="G216" s="28" t="s">
        <v>146</v>
      </c>
      <c r="H216" s="5">
        <f t="shared" si="11"/>
        <v>-11400</v>
      </c>
      <c r="I216" s="23">
        <v>20</v>
      </c>
      <c r="J216"/>
      <c r="K216" s="16" t="s">
        <v>35</v>
      </c>
      <c r="L216">
        <v>5</v>
      </c>
      <c r="M216" s="2">
        <v>460</v>
      </c>
    </row>
    <row r="217" spans="1:13" ht="12.75">
      <c r="A217" s="12"/>
      <c r="B217" s="317">
        <f>SUM(B209:B216)</f>
        <v>11400</v>
      </c>
      <c r="C217" s="12" t="s">
        <v>47</v>
      </c>
      <c r="D217" s="12"/>
      <c r="E217" s="12"/>
      <c r="F217" s="89"/>
      <c r="G217" s="19"/>
      <c r="H217" s="90">
        <v>0</v>
      </c>
      <c r="I217" s="85">
        <f t="shared" si="10"/>
        <v>24.782608695652176</v>
      </c>
      <c r="J217" s="86"/>
      <c r="K217" s="86"/>
      <c r="L217" s="86"/>
      <c r="M217" s="2">
        <v>460</v>
      </c>
    </row>
    <row r="218" spans="2:13" ht="12.75">
      <c r="B218" s="316"/>
      <c r="F218" s="61"/>
      <c r="H218" s="5">
        <f t="shared" si="11"/>
        <v>0</v>
      </c>
      <c r="I218" s="23">
        <f t="shared" si="10"/>
        <v>0</v>
      </c>
      <c r="M218" s="2">
        <v>460</v>
      </c>
    </row>
    <row r="219" spans="2:13" ht="12.75">
      <c r="B219" s="320"/>
      <c r="F219" s="61"/>
      <c r="H219" s="5">
        <f t="shared" si="11"/>
        <v>0</v>
      </c>
      <c r="I219" s="23">
        <f t="shared" si="10"/>
        <v>0</v>
      </c>
      <c r="M219" s="2">
        <v>460</v>
      </c>
    </row>
    <row r="220" spans="2:13" ht="12.75">
      <c r="B220" s="316">
        <v>3500</v>
      </c>
      <c r="C220" s="1" t="s">
        <v>48</v>
      </c>
      <c r="D220" s="13" t="s">
        <v>16</v>
      </c>
      <c r="E220" s="1" t="s">
        <v>49</v>
      </c>
      <c r="F220" s="88" t="s">
        <v>147</v>
      </c>
      <c r="G220" s="28" t="s">
        <v>82</v>
      </c>
      <c r="H220" s="5">
        <f t="shared" si="11"/>
        <v>-3500</v>
      </c>
      <c r="I220" s="23">
        <f t="shared" si="10"/>
        <v>7.608695652173913</v>
      </c>
      <c r="K220" s="16" t="s">
        <v>35</v>
      </c>
      <c r="L220">
        <v>5</v>
      </c>
      <c r="M220" s="2">
        <v>460</v>
      </c>
    </row>
    <row r="221" spans="2:13" ht="12.75">
      <c r="B221" s="318">
        <v>2000</v>
      </c>
      <c r="C221" s="1" t="s">
        <v>148</v>
      </c>
      <c r="D221" s="13" t="s">
        <v>16</v>
      </c>
      <c r="E221" s="1" t="s">
        <v>49</v>
      </c>
      <c r="F221" s="61" t="s">
        <v>142</v>
      </c>
      <c r="G221" s="28" t="s">
        <v>82</v>
      </c>
      <c r="H221" s="5">
        <f t="shared" si="11"/>
        <v>-5500</v>
      </c>
      <c r="I221" s="23">
        <f t="shared" si="10"/>
        <v>4.3478260869565215</v>
      </c>
      <c r="K221" s="16" t="s">
        <v>35</v>
      </c>
      <c r="L221">
        <v>5</v>
      </c>
      <c r="M221" s="2">
        <v>460</v>
      </c>
    </row>
    <row r="222" spans="2:13" ht="12.75">
      <c r="B222" s="318">
        <v>3000</v>
      </c>
      <c r="C222" s="1" t="s">
        <v>149</v>
      </c>
      <c r="D222" s="13" t="s">
        <v>16</v>
      </c>
      <c r="E222" s="1" t="s">
        <v>49</v>
      </c>
      <c r="F222" s="61" t="s">
        <v>142</v>
      </c>
      <c r="G222" s="28" t="s">
        <v>84</v>
      </c>
      <c r="H222" s="5">
        <f t="shared" si="11"/>
        <v>-8500</v>
      </c>
      <c r="I222" s="23">
        <f t="shared" si="10"/>
        <v>6.521739130434782</v>
      </c>
      <c r="K222" s="16" t="s">
        <v>35</v>
      </c>
      <c r="L222">
        <v>5</v>
      </c>
      <c r="M222" s="2">
        <v>460</v>
      </c>
    </row>
    <row r="223" spans="2:13" ht="12.75">
      <c r="B223" s="316">
        <v>4000</v>
      </c>
      <c r="C223" s="1" t="s">
        <v>55</v>
      </c>
      <c r="D223" s="13" t="s">
        <v>16</v>
      </c>
      <c r="E223" s="1" t="s">
        <v>49</v>
      </c>
      <c r="F223" s="88" t="s">
        <v>150</v>
      </c>
      <c r="G223" s="28" t="s">
        <v>86</v>
      </c>
      <c r="H223" s="5">
        <f t="shared" si="11"/>
        <v>-12500</v>
      </c>
      <c r="I223" s="23">
        <f t="shared" si="10"/>
        <v>8.695652173913043</v>
      </c>
      <c r="K223" s="16" t="s">
        <v>35</v>
      </c>
      <c r="L223">
        <v>5</v>
      </c>
      <c r="M223" s="2">
        <v>460</v>
      </c>
    </row>
    <row r="224" spans="1:13" ht="12.75">
      <c r="A224" s="12"/>
      <c r="B224" s="317">
        <f>SUM(B220:B223)</f>
        <v>12500</v>
      </c>
      <c r="C224" s="12" t="s">
        <v>151</v>
      </c>
      <c r="D224" s="12"/>
      <c r="E224" s="12"/>
      <c r="F224" s="89"/>
      <c r="G224" s="19"/>
      <c r="H224" s="90">
        <v>0</v>
      </c>
      <c r="I224" s="85">
        <f t="shared" si="10"/>
        <v>27.17391304347826</v>
      </c>
      <c r="J224" s="86"/>
      <c r="K224" s="86"/>
      <c r="L224" s="86"/>
      <c r="M224" s="2">
        <v>460</v>
      </c>
    </row>
    <row r="225" spans="2:13" ht="12.75">
      <c r="B225" s="316"/>
      <c r="F225" s="61"/>
      <c r="H225" s="5">
        <f t="shared" si="11"/>
        <v>0</v>
      </c>
      <c r="I225" s="23">
        <f t="shared" si="10"/>
        <v>0</v>
      </c>
      <c r="M225" s="2">
        <v>460</v>
      </c>
    </row>
    <row r="226" spans="2:13" ht="12.75">
      <c r="B226" s="316"/>
      <c r="F226" s="61"/>
      <c r="H226" s="5">
        <f t="shared" si="11"/>
        <v>0</v>
      </c>
      <c r="I226" s="23">
        <f t="shared" si="10"/>
        <v>0</v>
      </c>
      <c r="M226" s="2">
        <v>460</v>
      </c>
    </row>
    <row r="227" spans="2:13" ht="12.75">
      <c r="B227" s="316">
        <v>1800</v>
      </c>
      <c r="C227" s="1" t="s">
        <v>58</v>
      </c>
      <c r="D227" s="13" t="s">
        <v>16</v>
      </c>
      <c r="E227" s="1" t="s">
        <v>59</v>
      </c>
      <c r="F227" s="61" t="s">
        <v>142</v>
      </c>
      <c r="G227" s="28" t="s">
        <v>82</v>
      </c>
      <c r="H227" s="5">
        <f t="shared" si="11"/>
        <v>-1800</v>
      </c>
      <c r="I227" s="23">
        <v>3.6</v>
      </c>
      <c r="K227" s="16" t="s">
        <v>35</v>
      </c>
      <c r="L227">
        <v>5</v>
      </c>
      <c r="M227" s="2">
        <v>460</v>
      </c>
    </row>
    <row r="228" spans="1:13" s="16" customFormat="1" ht="12.75">
      <c r="A228" s="13"/>
      <c r="B228" s="318">
        <v>1000</v>
      </c>
      <c r="C228" s="13" t="s">
        <v>58</v>
      </c>
      <c r="D228" s="13" t="s">
        <v>16</v>
      </c>
      <c r="E228" s="13" t="s">
        <v>59</v>
      </c>
      <c r="F228" s="126" t="s">
        <v>152</v>
      </c>
      <c r="G228" s="31" t="s">
        <v>82</v>
      </c>
      <c r="H228" s="5">
        <f t="shared" si="11"/>
        <v>-2800</v>
      </c>
      <c r="I228" s="92">
        <v>10</v>
      </c>
      <c r="K228" s="16" t="s">
        <v>35</v>
      </c>
      <c r="L228" s="16">
        <v>5</v>
      </c>
      <c r="M228" s="41">
        <v>460</v>
      </c>
    </row>
    <row r="229" spans="1:13" s="16" customFormat="1" ht="12.75">
      <c r="A229" s="13"/>
      <c r="B229" s="318">
        <v>1000</v>
      </c>
      <c r="C229" s="13" t="s">
        <v>58</v>
      </c>
      <c r="D229" s="13" t="s">
        <v>16</v>
      </c>
      <c r="E229" s="13" t="s">
        <v>59</v>
      </c>
      <c r="F229" s="126" t="s">
        <v>152</v>
      </c>
      <c r="G229" s="31" t="s">
        <v>84</v>
      </c>
      <c r="H229" s="5">
        <f t="shared" si="11"/>
        <v>-3800</v>
      </c>
      <c r="I229" s="92">
        <v>10</v>
      </c>
      <c r="K229" s="16" t="s">
        <v>35</v>
      </c>
      <c r="L229" s="16">
        <v>5</v>
      </c>
      <c r="M229" s="41">
        <v>460</v>
      </c>
    </row>
    <row r="230" spans="1:13" s="16" customFormat="1" ht="12.75">
      <c r="A230" s="13"/>
      <c r="B230" s="318">
        <v>1500</v>
      </c>
      <c r="C230" s="13" t="s">
        <v>58</v>
      </c>
      <c r="D230" s="13" t="s">
        <v>16</v>
      </c>
      <c r="E230" s="13" t="s">
        <v>59</v>
      </c>
      <c r="F230" s="103" t="s">
        <v>142</v>
      </c>
      <c r="G230" s="31" t="s">
        <v>84</v>
      </c>
      <c r="H230" s="5">
        <f t="shared" si="11"/>
        <v>-5300</v>
      </c>
      <c r="I230" s="92">
        <v>3</v>
      </c>
      <c r="K230" s="16" t="s">
        <v>35</v>
      </c>
      <c r="L230" s="16">
        <v>5</v>
      </c>
      <c r="M230" s="41">
        <v>460</v>
      </c>
    </row>
    <row r="231" spans="1:13" s="16" customFormat="1" ht="12.75">
      <c r="A231" s="13"/>
      <c r="B231" s="318">
        <v>1000</v>
      </c>
      <c r="C231" s="13" t="s">
        <v>58</v>
      </c>
      <c r="D231" s="13" t="s">
        <v>16</v>
      </c>
      <c r="E231" s="13" t="s">
        <v>59</v>
      </c>
      <c r="F231" s="126" t="s">
        <v>152</v>
      </c>
      <c r="G231" s="31" t="s">
        <v>86</v>
      </c>
      <c r="H231" s="5">
        <f t="shared" si="11"/>
        <v>-6300</v>
      </c>
      <c r="I231" s="92">
        <v>10</v>
      </c>
      <c r="K231" s="16" t="s">
        <v>35</v>
      </c>
      <c r="L231" s="16">
        <v>5</v>
      </c>
      <c r="M231" s="41">
        <v>460</v>
      </c>
    </row>
    <row r="232" spans="1:13" s="16" customFormat="1" ht="12.75">
      <c r="A232" s="13"/>
      <c r="B232" s="318">
        <v>1700</v>
      </c>
      <c r="C232" s="13" t="s">
        <v>58</v>
      </c>
      <c r="D232" s="13" t="s">
        <v>16</v>
      </c>
      <c r="E232" s="13" t="s">
        <v>59</v>
      </c>
      <c r="F232" s="103" t="s">
        <v>142</v>
      </c>
      <c r="G232" s="31" t="s">
        <v>86</v>
      </c>
      <c r="H232" s="5">
        <f t="shared" si="11"/>
        <v>-8000</v>
      </c>
      <c r="I232" s="92">
        <v>3.4</v>
      </c>
      <c r="K232" s="16" t="s">
        <v>35</v>
      </c>
      <c r="L232" s="16">
        <v>5</v>
      </c>
      <c r="M232" s="41">
        <v>460</v>
      </c>
    </row>
    <row r="233" spans="1:13" s="16" customFormat="1" ht="12.75">
      <c r="A233" s="13"/>
      <c r="B233" s="318">
        <v>1000</v>
      </c>
      <c r="C233" s="13" t="s">
        <v>58</v>
      </c>
      <c r="D233" s="13" t="s">
        <v>16</v>
      </c>
      <c r="E233" s="13" t="s">
        <v>59</v>
      </c>
      <c r="F233" s="126" t="s">
        <v>152</v>
      </c>
      <c r="G233" s="31" t="s">
        <v>88</v>
      </c>
      <c r="H233" s="5">
        <f t="shared" si="11"/>
        <v>-9000</v>
      </c>
      <c r="I233" s="92">
        <v>10</v>
      </c>
      <c r="K233" s="16" t="s">
        <v>35</v>
      </c>
      <c r="L233" s="16">
        <v>5</v>
      </c>
      <c r="M233" s="41">
        <v>460</v>
      </c>
    </row>
    <row r="234" spans="1:13" s="16" customFormat="1" ht="12.75">
      <c r="A234" s="13"/>
      <c r="B234" s="318">
        <v>900</v>
      </c>
      <c r="C234" s="13" t="s">
        <v>58</v>
      </c>
      <c r="D234" s="13" t="s">
        <v>16</v>
      </c>
      <c r="E234" s="13" t="s">
        <v>59</v>
      </c>
      <c r="F234" s="103" t="s">
        <v>142</v>
      </c>
      <c r="G234" s="31" t="s">
        <v>88</v>
      </c>
      <c r="H234" s="5">
        <f t="shared" si="11"/>
        <v>-9900</v>
      </c>
      <c r="I234" s="92">
        <v>1.8</v>
      </c>
      <c r="K234" s="16" t="s">
        <v>35</v>
      </c>
      <c r="L234" s="16">
        <v>5</v>
      </c>
      <c r="M234" s="41">
        <v>460</v>
      </c>
    </row>
    <row r="235" spans="1:13" s="16" customFormat="1" ht="12.75">
      <c r="A235" s="13"/>
      <c r="B235" s="318">
        <v>1000</v>
      </c>
      <c r="C235" s="13" t="s">
        <v>58</v>
      </c>
      <c r="D235" s="13" t="s">
        <v>16</v>
      </c>
      <c r="E235" s="13" t="s">
        <v>59</v>
      </c>
      <c r="F235" s="126" t="s">
        <v>152</v>
      </c>
      <c r="G235" s="31" t="s">
        <v>145</v>
      </c>
      <c r="H235" s="5">
        <f t="shared" si="11"/>
        <v>-10900</v>
      </c>
      <c r="I235" s="92">
        <v>10</v>
      </c>
      <c r="K235" s="16" t="s">
        <v>35</v>
      </c>
      <c r="L235" s="16">
        <v>5</v>
      </c>
      <c r="M235" s="41">
        <v>460</v>
      </c>
    </row>
    <row r="236" spans="1:13" ht="12.75">
      <c r="A236" s="12"/>
      <c r="B236" s="317">
        <f>SUM(B227:B235)</f>
        <v>10900</v>
      </c>
      <c r="C236" s="12"/>
      <c r="D236" s="12"/>
      <c r="E236" s="12" t="s">
        <v>59</v>
      </c>
      <c r="F236" s="89"/>
      <c r="G236" s="19"/>
      <c r="H236" s="90">
        <v>0</v>
      </c>
      <c r="I236" s="85">
        <f t="shared" si="10"/>
        <v>23.695652173913043</v>
      </c>
      <c r="J236" s="86"/>
      <c r="K236" s="86"/>
      <c r="L236" s="86"/>
      <c r="M236" s="2">
        <v>460</v>
      </c>
    </row>
    <row r="237" spans="2:13" ht="12.75">
      <c r="B237" s="316"/>
      <c r="F237" s="61"/>
      <c r="H237" s="5">
        <f t="shared" si="11"/>
        <v>0</v>
      </c>
      <c r="I237" s="23">
        <f t="shared" si="10"/>
        <v>0</v>
      </c>
      <c r="M237" s="2">
        <v>460</v>
      </c>
    </row>
    <row r="238" spans="2:13" ht="12.75">
      <c r="B238" s="316"/>
      <c r="F238" s="61"/>
      <c r="H238" s="5">
        <f t="shared" si="11"/>
        <v>0</v>
      </c>
      <c r="I238" s="23">
        <f t="shared" si="10"/>
        <v>0</v>
      </c>
      <c r="M238" s="2">
        <v>460</v>
      </c>
    </row>
    <row r="239" spans="1:13" s="86" customFormat="1" ht="12.75">
      <c r="A239" s="1"/>
      <c r="B239" s="316">
        <v>6000</v>
      </c>
      <c r="C239" s="1" t="s">
        <v>60</v>
      </c>
      <c r="D239" s="13" t="s">
        <v>16</v>
      </c>
      <c r="E239" s="1" t="s">
        <v>49</v>
      </c>
      <c r="F239" s="88" t="s">
        <v>153</v>
      </c>
      <c r="G239" s="28" t="s">
        <v>82</v>
      </c>
      <c r="H239" s="5">
        <f t="shared" si="11"/>
        <v>-6000</v>
      </c>
      <c r="I239" s="23">
        <v>12</v>
      </c>
      <c r="J239"/>
      <c r="K239" s="16" t="s">
        <v>35</v>
      </c>
      <c r="L239">
        <v>5</v>
      </c>
      <c r="M239" s="2">
        <v>460</v>
      </c>
    </row>
    <row r="240" spans="2:13" ht="12.75">
      <c r="B240" s="316">
        <v>6000</v>
      </c>
      <c r="C240" s="1" t="s">
        <v>60</v>
      </c>
      <c r="D240" s="13" t="s">
        <v>16</v>
      </c>
      <c r="E240" s="1" t="s">
        <v>49</v>
      </c>
      <c r="F240" s="88" t="s">
        <v>153</v>
      </c>
      <c r="G240" s="28" t="s">
        <v>84</v>
      </c>
      <c r="H240" s="5">
        <f t="shared" si="11"/>
        <v>-12000</v>
      </c>
      <c r="I240" s="23">
        <v>12</v>
      </c>
      <c r="K240" s="16" t="s">
        <v>35</v>
      </c>
      <c r="L240">
        <v>5</v>
      </c>
      <c r="M240" s="2">
        <v>460</v>
      </c>
    </row>
    <row r="241" spans="1:13" ht="12.75">
      <c r="A241" s="12"/>
      <c r="B241" s="317">
        <f>SUM(B239:B240)</f>
        <v>12000</v>
      </c>
      <c r="C241" s="12" t="s">
        <v>60</v>
      </c>
      <c r="D241" s="12"/>
      <c r="E241" s="12"/>
      <c r="F241" s="89"/>
      <c r="G241" s="19"/>
      <c r="H241" s="90">
        <v>0</v>
      </c>
      <c r="I241" s="85">
        <f t="shared" si="10"/>
        <v>26.08695652173913</v>
      </c>
      <c r="J241" s="86"/>
      <c r="K241" s="86"/>
      <c r="L241" s="86"/>
      <c r="M241" s="2">
        <v>460</v>
      </c>
    </row>
    <row r="242" spans="2:13" ht="12.75">
      <c r="B242" s="316"/>
      <c r="F242" s="61"/>
      <c r="H242" s="5">
        <f t="shared" si="11"/>
        <v>0</v>
      </c>
      <c r="I242" s="23">
        <f t="shared" si="10"/>
        <v>0</v>
      </c>
      <c r="M242" s="2">
        <v>460</v>
      </c>
    </row>
    <row r="243" spans="2:13" ht="12.75">
      <c r="B243" s="316"/>
      <c r="F243" s="61"/>
      <c r="H243" s="5">
        <f t="shared" si="11"/>
        <v>0</v>
      </c>
      <c r="I243" s="23">
        <f t="shared" si="10"/>
        <v>0</v>
      </c>
      <c r="M243" s="2">
        <v>460</v>
      </c>
    </row>
    <row r="244" spans="2:13" ht="12.75">
      <c r="B244" s="316">
        <v>2000</v>
      </c>
      <c r="C244" s="1" t="s">
        <v>62</v>
      </c>
      <c r="D244" s="13" t="s">
        <v>16</v>
      </c>
      <c r="E244" s="1" t="s">
        <v>49</v>
      </c>
      <c r="F244" s="61" t="s">
        <v>142</v>
      </c>
      <c r="G244" s="28" t="s">
        <v>82</v>
      </c>
      <c r="H244" s="5">
        <f t="shared" si="11"/>
        <v>-2000</v>
      </c>
      <c r="I244" s="23">
        <v>4</v>
      </c>
      <c r="K244" s="16" t="s">
        <v>35</v>
      </c>
      <c r="L244">
        <v>5</v>
      </c>
      <c r="M244" s="2">
        <v>460</v>
      </c>
    </row>
    <row r="245" spans="2:13" ht="12.75">
      <c r="B245" s="316">
        <v>2000</v>
      </c>
      <c r="C245" s="1" t="s">
        <v>62</v>
      </c>
      <c r="D245" s="13" t="s">
        <v>16</v>
      </c>
      <c r="E245" s="1" t="s">
        <v>49</v>
      </c>
      <c r="F245" s="61" t="s">
        <v>142</v>
      </c>
      <c r="G245" s="28" t="s">
        <v>84</v>
      </c>
      <c r="H245" s="5">
        <f t="shared" si="11"/>
        <v>-4000</v>
      </c>
      <c r="I245" s="23">
        <v>4</v>
      </c>
      <c r="K245" s="16" t="s">
        <v>35</v>
      </c>
      <c r="L245">
        <v>5</v>
      </c>
      <c r="M245" s="2">
        <v>460</v>
      </c>
    </row>
    <row r="246" spans="2:13" ht="12.75">
      <c r="B246" s="316">
        <v>2000</v>
      </c>
      <c r="C246" s="1" t="s">
        <v>62</v>
      </c>
      <c r="D246" s="13" t="s">
        <v>16</v>
      </c>
      <c r="E246" s="1" t="s">
        <v>49</v>
      </c>
      <c r="F246" s="61" t="s">
        <v>142</v>
      </c>
      <c r="G246" s="28" t="s">
        <v>86</v>
      </c>
      <c r="H246" s="5">
        <f t="shared" si="11"/>
        <v>-6000</v>
      </c>
      <c r="I246" s="23">
        <v>4</v>
      </c>
      <c r="K246" s="16" t="s">
        <v>35</v>
      </c>
      <c r="L246">
        <v>5</v>
      </c>
      <c r="M246" s="2">
        <v>460</v>
      </c>
    </row>
    <row r="247" spans="1:13" ht="12.75">
      <c r="A247" s="12"/>
      <c r="B247" s="317">
        <f>SUM(B244:B246)</f>
        <v>6000</v>
      </c>
      <c r="C247" s="12" t="s">
        <v>62</v>
      </c>
      <c r="D247" s="12"/>
      <c r="E247" s="12"/>
      <c r="F247" s="89"/>
      <c r="G247" s="19"/>
      <c r="H247" s="90">
        <v>0</v>
      </c>
      <c r="I247" s="85">
        <f t="shared" si="10"/>
        <v>13.043478260869565</v>
      </c>
      <c r="J247" s="86"/>
      <c r="K247" s="86"/>
      <c r="L247" s="86"/>
      <c r="M247" s="2">
        <v>460</v>
      </c>
    </row>
    <row r="248" spans="2:13" ht="12.75">
      <c r="B248" s="316"/>
      <c r="F248" s="61"/>
      <c r="H248" s="5">
        <f t="shared" si="11"/>
        <v>0</v>
      </c>
      <c r="I248" s="23">
        <f t="shared" si="10"/>
        <v>0</v>
      </c>
      <c r="M248" s="2">
        <v>460</v>
      </c>
    </row>
    <row r="249" spans="2:13" ht="12.75">
      <c r="B249" s="316"/>
      <c r="F249" s="61"/>
      <c r="H249" s="5">
        <f t="shared" si="11"/>
        <v>0</v>
      </c>
      <c r="I249" s="23">
        <f t="shared" si="10"/>
        <v>0</v>
      </c>
      <c r="M249" s="2">
        <v>460</v>
      </c>
    </row>
    <row r="250" spans="2:13" ht="12.75">
      <c r="B250" s="318">
        <v>5000</v>
      </c>
      <c r="C250" s="1" t="s">
        <v>154</v>
      </c>
      <c r="D250" s="13" t="s">
        <v>16</v>
      </c>
      <c r="E250" s="1" t="s">
        <v>155</v>
      </c>
      <c r="F250" s="88" t="s">
        <v>156</v>
      </c>
      <c r="G250" s="28" t="s">
        <v>86</v>
      </c>
      <c r="H250" s="5">
        <f t="shared" si="11"/>
        <v>-5000</v>
      </c>
      <c r="I250" s="23">
        <f t="shared" si="10"/>
        <v>10.869565217391305</v>
      </c>
      <c r="K250" s="16" t="s">
        <v>35</v>
      </c>
      <c r="L250">
        <v>5</v>
      </c>
      <c r="M250" s="2">
        <v>460</v>
      </c>
    </row>
    <row r="251" spans="1:13" s="86" customFormat="1" ht="12.75">
      <c r="A251" s="1"/>
      <c r="B251" s="318">
        <v>5000</v>
      </c>
      <c r="C251" s="1" t="s">
        <v>154</v>
      </c>
      <c r="D251" s="13" t="s">
        <v>16</v>
      </c>
      <c r="E251" s="1" t="s">
        <v>155</v>
      </c>
      <c r="F251" s="88" t="s">
        <v>157</v>
      </c>
      <c r="G251" s="28" t="s">
        <v>86</v>
      </c>
      <c r="H251" s="5">
        <f t="shared" si="11"/>
        <v>-10000</v>
      </c>
      <c r="I251" s="23">
        <f t="shared" si="10"/>
        <v>10.869565217391305</v>
      </c>
      <c r="J251"/>
      <c r="K251" s="16" t="s">
        <v>35</v>
      </c>
      <c r="L251">
        <v>5</v>
      </c>
      <c r="M251" s="2">
        <v>460</v>
      </c>
    </row>
    <row r="252" spans="2:13" ht="12.75">
      <c r="B252" s="318">
        <v>5000</v>
      </c>
      <c r="C252" s="1" t="s">
        <v>154</v>
      </c>
      <c r="D252" s="13" t="s">
        <v>16</v>
      </c>
      <c r="E252" s="1" t="s">
        <v>155</v>
      </c>
      <c r="F252" s="88" t="s">
        <v>158</v>
      </c>
      <c r="G252" s="28" t="s">
        <v>86</v>
      </c>
      <c r="H252" s="5">
        <f t="shared" si="11"/>
        <v>-15000</v>
      </c>
      <c r="I252" s="23">
        <f t="shared" si="10"/>
        <v>10.869565217391305</v>
      </c>
      <c r="K252" s="16" t="s">
        <v>35</v>
      </c>
      <c r="L252">
        <v>5</v>
      </c>
      <c r="M252" s="2">
        <v>460</v>
      </c>
    </row>
    <row r="253" spans="1:13" ht="12.75">
      <c r="A253" s="12"/>
      <c r="B253" s="317">
        <f>SUM(B250:B252)</f>
        <v>15000</v>
      </c>
      <c r="C253" s="12"/>
      <c r="D253" s="12"/>
      <c r="E253" s="12" t="s">
        <v>155</v>
      </c>
      <c r="F253" s="89"/>
      <c r="G253" s="19"/>
      <c r="H253" s="90">
        <v>0</v>
      </c>
      <c r="I253" s="85">
        <f t="shared" si="10"/>
        <v>32.608695652173914</v>
      </c>
      <c r="J253" s="86"/>
      <c r="K253" s="86"/>
      <c r="L253" s="86"/>
      <c r="M253" s="2">
        <v>460</v>
      </c>
    </row>
    <row r="254" spans="2:13" ht="12.75">
      <c r="B254" s="316"/>
      <c r="F254" s="61"/>
      <c r="H254" s="5">
        <f t="shared" si="11"/>
        <v>0</v>
      </c>
      <c r="I254" s="23">
        <f t="shared" si="10"/>
        <v>0</v>
      </c>
      <c r="M254" s="2">
        <v>460</v>
      </c>
    </row>
    <row r="255" spans="2:13" ht="12.75">
      <c r="B255" s="316"/>
      <c r="F255" s="61"/>
      <c r="H255" s="5">
        <f t="shared" si="11"/>
        <v>0</v>
      </c>
      <c r="I255" s="23">
        <f t="shared" si="10"/>
        <v>0</v>
      </c>
      <c r="M255" s="2">
        <v>460</v>
      </c>
    </row>
    <row r="256" spans="2:13" ht="12.75">
      <c r="B256" s="316">
        <v>1200</v>
      </c>
      <c r="C256" s="1" t="s">
        <v>63</v>
      </c>
      <c r="D256" s="13" t="s">
        <v>16</v>
      </c>
      <c r="E256" s="1" t="s">
        <v>64</v>
      </c>
      <c r="F256" s="61" t="s">
        <v>142</v>
      </c>
      <c r="G256" s="28" t="s">
        <v>84</v>
      </c>
      <c r="H256" s="5">
        <f t="shared" si="11"/>
        <v>-1200</v>
      </c>
      <c r="I256" s="23">
        <v>2.4</v>
      </c>
      <c r="K256" s="16" t="s">
        <v>35</v>
      </c>
      <c r="L256">
        <v>5</v>
      </c>
      <c r="M256" s="2">
        <v>460</v>
      </c>
    </row>
    <row r="257" spans="1:13" s="86" customFormat="1" ht="12.75">
      <c r="A257" s="1"/>
      <c r="B257" s="316">
        <v>1000</v>
      </c>
      <c r="C257" s="1" t="s">
        <v>63</v>
      </c>
      <c r="D257" s="13" t="s">
        <v>16</v>
      </c>
      <c r="E257" s="1" t="s">
        <v>64</v>
      </c>
      <c r="F257" s="61" t="s">
        <v>142</v>
      </c>
      <c r="G257" s="28" t="s">
        <v>86</v>
      </c>
      <c r="H257" s="5">
        <f t="shared" si="11"/>
        <v>-2200</v>
      </c>
      <c r="I257" s="23">
        <v>2</v>
      </c>
      <c r="J257"/>
      <c r="K257" s="16" t="s">
        <v>35</v>
      </c>
      <c r="L257">
        <v>5</v>
      </c>
      <c r="M257" s="2">
        <v>460</v>
      </c>
    </row>
    <row r="258" spans="2:13" ht="12.75">
      <c r="B258" s="316">
        <v>1000</v>
      </c>
      <c r="C258" s="1" t="s">
        <v>63</v>
      </c>
      <c r="D258" s="13" t="s">
        <v>16</v>
      </c>
      <c r="E258" s="1" t="s">
        <v>64</v>
      </c>
      <c r="F258" s="61" t="s">
        <v>142</v>
      </c>
      <c r="G258" s="28" t="s">
        <v>86</v>
      </c>
      <c r="H258" s="5">
        <f t="shared" si="11"/>
        <v>-3200</v>
      </c>
      <c r="I258" s="23">
        <v>2</v>
      </c>
      <c r="K258" s="16" t="s">
        <v>35</v>
      </c>
      <c r="L258">
        <v>5</v>
      </c>
      <c r="M258" s="2">
        <v>460</v>
      </c>
    </row>
    <row r="259" spans="1:13" ht="12.75">
      <c r="A259" s="12"/>
      <c r="B259" s="317">
        <f>SUM(B256:B258)</f>
        <v>3200</v>
      </c>
      <c r="C259" s="12"/>
      <c r="D259" s="12"/>
      <c r="E259" s="12" t="s">
        <v>64</v>
      </c>
      <c r="F259" s="89"/>
      <c r="G259" s="19"/>
      <c r="H259" s="90">
        <v>0</v>
      </c>
      <c r="I259" s="85">
        <f t="shared" si="10"/>
        <v>6.956521739130435</v>
      </c>
      <c r="J259" s="86"/>
      <c r="K259" s="86"/>
      <c r="L259" s="86"/>
      <c r="M259" s="2">
        <v>460</v>
      </c>
    </row>
    <row r="260" spans="2:13" ht="12.75">
      <c r="B260" s="316"/>
      <c r="F260" s="61"/>
      <c r="H260" s="5">
        <f t="shared" si="11"/>
        <v>0</v>
      </c>
      <c r="I260" s="23">
        <f t="shared" si="10"/>
        <v>0</v>
      </c>
      <c r="M260" s="2">
        <v>460</v>
      </c>
    </row>
    <row r="261" spans="2:13" ht="12.75">
      <c r="B261" s="316"/>
      <c r="F261" s="61"/>
      <c r="H261" s="5">
        <f t="shared" si="11"/>
        <v>0</v>
      </c>
      <c r="I261" s="23">
        <f t="shared" si="10"/>
        <v>0</v>
      </c>
      <c r="M261" s="2">
        <v>460</v>
      </c>
    </row>
    <row r="262" spans="1:13" s="86" customFormat="1" ht="12.75">
      <c r="A262" s="1"/>
      <c r="B262" s="316"/>
      <c r="C262" s="1"/>
      <c r="D262" s="1"/>
      <c r="E262" s="1"/>
      <c r="F262" s="61"/>
      <c r="G262" s="28"/>
      <c r="H262" s="5">
        <f t="shared" si="11"/>
        <v>0</v>
      </c>
      <c r="I262" s="23">
        <f t="shared" si="10"/>
        <v>0</v>
      </c>
      <c r="J262"/>
      <c r="K262"/>
      <c r="L262"/>
      <c r="M262" s="2">
        <v>460</v>
      </c>
    </row>
    <row r="263" spans="2:13" ht="12.75">
      <c r="B263" s="316"/>
      <c r="F263" s="61"/>
      <c r="H263" s="5">
        <f t="shared" si="11"/>
        <v>0</v>
      </c>
      <c r="I263" s="23">
        <f aca="true" t="shared" si="12" ref="I263:I321">+B263/M263</f>
        <v>0</v>
      </c>
      <c r="M263" s="2">
        <v>460</v>
      </c>
    </row>
    <row r="264" spans="1:13" ht="12.75">
      <c r="A264" s="12"/>
      <c r="B264" s="317">
        <f>+B267+B272+B280+B285+B291+B296</f>
        <v>36200</v>
      </c>
      <c r="C264" s="80" t="s">
        <v>159</v>
      </c>
      <c r="D264" s="81" t="s">
        <v>160</v>
      </c>
      <c r="E264" s="80" t="s">
        <v>67</v>
      </c>
      <c r="F264" s="82" t="s">
        <v>161</v>
      </c>
      <c r="G264" s="83" t="s">
        <v>162</v>
      </c>
      <c r="H264" s="84"/>
      <c r="I264" s="85">
        <f t="shared" si="12"/>
        <v>78.69565217391305</v>
      </c>
      <c r="J264" s="85"/>
      <c r="K264" s="85"/>
      <c r="L264" s="86"/>
      <c r="M264" s="2">
        <v>460</v>
      </c>
    </row>
    <row r="265" spans="1:13" s="86" customFormat="1" ht="12.75">
      <c r="A265" s="1"/>
      <c r="B265" s="316"/>
      <c r="C265" s="1"/>
      <c r="D265" s="1"/>
      <c r="E265" s="1"/>
      <c r="F265" s="61"/>
      <c r="G265" s="28"/>
      <c r="H265" s="5">
        <f t="shared" si="11"/>
        <v>0</v>
      </c>
      <c r="I265" s="23">
        <f t="shared" si="12"/>
        <v>0</v>
      </c>
      <c r="J265"/>
      <c r="K265"/>
      <c r="L265"/>
      <c r="M265" s="2">
        <v>460</v>
      </c>
    </row>
    <row r="266" spans="2:13" ht="12.75">
      <c r="B266" s="316">
        <v>2500</v>
      </c>
      <c r="C266" s="13" t="s">
        <v>0</v>
      </c>
      <c r="D266" s="1" t="s">
        <v>29</v>
      </c>
      <c r="E266" s="87" t="s">
        <v>163</v>
      </c>
      <c r="F266" s="88" t="s">
        <v>164</v>
      </c>
      <c r="G266" s="28" t="s">
        <v>79</v>
      </c>
      <c r="H266" s="5">
        <f t="shared" si="11"/>
        <v>-2500</v>
      </c>
      <c r="I266" s="23">
        <f t="shared" si="12"/>
        <v>5.434782608695652</v>
      </c>
      <c r="K266" t="s">
        <v>0</v>
      </c>
      <c r="L266">
        <v>6</v>
      </c>
      <c r="M266" s="2">
        <v>460</v>
      </c>
    </row>
    <row r="267" spans="1:13" ht="12.75">
      <c r="A267" s="12"/>
      <c r="B267" s="317">
        <f>SUM(B266)</f>
        <v>2500</v>
      </c>
      <c r="C267" s="12" t="s">
        <v>0</v>
      </c>
      <c r="D267" s="12"/>
      <c r="E267" s="12"/>
      <c r="F267" s="89"/>
      <c r="G267" s="19"/>
      <c r="H267" s="90">
        <v>0</v>
      </c>
      <c r="I267" s="85">
        <f t="shared" si="12"/>
        <v>5.434782608695652</v>
      </c>
      <c r="J267" s="86"/>
      <c r="K267" s="86"/>
      <c r="L267" s="86"/>
      <c r="M267" s="2">
        <v>460</v>
      </c>
    </row>
    <row r="268" spans="2:13" ht="12.75">
      <c r="B268" s="316"/>
      <c r="F268" s="61"/>
      <c r="H268" s="5">
        <f t="shared" si="11"/>
        <v>0</v>
      </c>
      <c r="I268" s="23">
        <f t="shared" si="12"/>
        <v>0</v>
      </c>
      <c r="M268" s="2">
        <v>460</v>
      </c>
    </row>
    <row r="269" spans="2:13" ht="12.75">
      <c r="B269" s="316"/>
      <c r="F269" s="61"/>
      <c r="H269" s="5">
        <f t="shared" si="11"/>
        <v>0</v>
      </c>
      <c r="I269" s="23">
        <f t="shared" si="12"/>
        <v>0</v>
      </c>
      <c r="M269" s="2">
        <v>460</v>
      </c>
    </row>
    <row r="270" spans="1:13" s="86" customFormat="1" ht="12.75">
      <c r="A270" s="1"/>
      <c r="B270" s="318">
        <v>5000</v>
      </c>
      <c r="C270" s="34" t="s">
        <v>165</v>
      </c>
      <c r="D270" s="34" t="s">
        <v>16</v>
      </c>
      <c r="E270" s="34" t="s">
        <v>114</v>
      </c>
      <c r="F270" s="61" t="s">
        <v>166</v>
      </c>
      <c r="G270" s="32" t="s">
        <v>82</v>
      </c>
      <c r="H270" s="5">
        <f aca="true" t="shared" si="13" ref="H270:H337">H269-B270</f>
        <v>-5000</v>
      </c>
      <c r="I270" s="23">
        <f t="shared" si="12"/>
        <v>10.869565217391305</v>
      </c>
      <c r="J270"/>
      <c r="K270" t="s">
        <v>163</v>
      </c>
      <c r="L270">
        <v>6</v>
      </c>
      <c r="M270" s="2">
        <v>460</v>
      </c>
    </row>
    <row r="271" spans="2:13" ht="12.75">
      <c r="B271" s="316">
        <v>5000</v>
      </c>
      <c r="C271" s="1" t="s">
        <v>167</v>
      </c>
      <c r="D271" s="34" t="s">
        <v>16</v>
      </c>
      <c r="E271" s="1" t="s">
        <v>114</v>
      </c>
      <c r="F271" s="61" t="s">
        <v>168</v>
      </c>
      <c r="G271" s="28" t="s">
        <v>86</v>
      </c>
      <c r="H271" s="5">
        <f t="shared" si="13"/>
        <v>-10000</v>
      </c>
      <c r="I271" s="23">
        <f t="shared" si="12"/>
        <v>10.869565217391305</v>
      </c>
      <c r="K271" t="s">
        <v>163</v>
      </c>
      <c r="L271">
        <v>6</v>
      </c>
      <c r="M271" s="2">
        <v>460</v>
      </c>
    </row>
    <row r="272" spans="1:13" ht="12.75">
      <c r="A272" s="12"/>
      <c r="B272" s="317">
        <f>SUM(B270:B271)</f>
        <v>10000</v>
      </c>
      <c r="C272" s="12" t="s">
        <v>57</v>
      </c>
      <c r="D272" s="12"/>
      <c r="E272" s="12"/>
      <c r="F272" s="89"/>
      <c r="G272" s="19"/>
      <c r="H272" s="90">
        <v>0</v>
      </c>
      <c r="I272" s="85">
        <f t="shared" si="12"/>
        <v>21.73913043478261</v>
      </c>
      <c r="J272" s="86"/>
      <c r="K272" s="86"/>
      <c r="L272" s="86"/>
      <c r="M272" s="2">
        <v>460</v>
      </c>
    </row>
    <row r="273" spans="2:13" ht="12.75">
      <c r="B273" s="316"/>
      <c r="F273" s="61"/>
      <c r="H273" s="5">
        <f t="shared" si="13"/>
        <v>0</v>
      </c>
      <c r="I273" s="23">
        <f t="shared" si="12"/>
        <v>0</v>
      </c>
      <c r="M273" s="2">
        <v>460</v>
      </c>
    </row>
    <row r="274" spans="2:13" ht="12.75">
      <c r="B274" s="316"/>
      <c r="F274" s="61"/>
      <c r="H274" s="5">
        <f t="shared" si="13"/>
        <v>0</v>
      </c>
      <c r="I274" s="23">
        <f t="shared" si="12"/>
        <v>0</v>
      </c>
      <c r="M274" s="2">
        <v>460</v>
      </c>
    </row>
    <row r="275" spans="2:13" ht="12.75">
      <c r="B275" s="318">
        <v>1000</v>
      </c>
      <c r="C275" s="1" t="s">
        <v>58</v>
      </c>
      <c r="D275" s="34" t="s">
        <v>16</v>
      </c>
      <c r="E275" s="1" t="s">
        <v>97</v>
      </c>
      <c r="F275" s="61" t="s">
        <v>169</v>
      </c>
      <c r="G275" s="32" t="s">
        <v>79</v>
      </c>
      <c r="H275" s="5">
        <f t="shared" si="13"/>
        <v>-1000</v>
      </c>
      <c r="I275" s="23">
        <v>2</v>
      </c>
      <c r="K275" t="s">
        <v>163</v>
      </c>
      <c r="L275">
        <v>6</v>
      </c>
      <c r="M275" s="2">
        <v>460</v>
      </c>
    </row>
    <row r="276" spans="2:13" ht="12.75">
      <c r="B276" s="318">
        <v>600</v>
      </c>
      <c r="C276" s="13" t="s">
        <v>58</v>
      </c>
      <c r="D276" s="34" t="s">
        <v>16</v>
      </c>
      <c r="E276" s="13" t="s">
        <v>97</v>
      </c>
      <c r="F276" s="61" t="s">
        <v>169</v>
      </c>
      <c r="G276" s="31" t="s">
        <v>82</v>
      </c>
      <c r="H276" s="5">
        <f t="shared" si="13"/>
        <v>-1600</v>
      </c>
      <c r="I276" s="23">
        <v>1.2</v>
      </c>
      <c r="K276" t="s">
        <v>163</v>
      </c>
      <c r="L276">
        <v>6</v>
      </c>
      <c r="M276" s="2">
        <v>460</v>
      </c>
    </row>
    <row r="277" spans="2:13" ht="12.75">
      <c r="B277" s="316">
        <v>1500</v>
      </c>
      <c r="C277" s="1" t="s">
        <v>58</v>
      </c>
      <c r="D277" s="34" t="s">
        <v>16</v>
      </c>
      <c r="E277" s="1" t="s">
        <v>97</v>
      </c>
      <c r="F277" s="61" t="s">
        <v>169</v>
      </c>
      <c r="G277" s="28" t="s">
        <v>84</v>
      </c>
      <c r="H277" s="5">
        <f t="shared" si="13"/>
        <v>-3100</v>
      </c>
      <c r="I277" s="23">
        <v>4</v>
      </c>
      <c r="K277" t="s">
        <v>163</v>
      </c>
      <c r="L277">
        <v>6</v>
      </c>
      <c r="M277" s="2">
        <v>460</v>
      </c>
    </row>
    <row r="278" spans="1:13" s="86" customFormat="1" ht="12.75">
      <c r="A278" s="1"/>
      <c r="B278" s="316">
        <v>900</v>
      </c>
      <c r="C278" s="1" t="s">
        <v>58</v>
      </c>
      <c r="D278" s="34" t="s">
        <v>16</v>
      </c>
      <c r="E278" s="1" t="s">
        <v>97</v>
      </c>
      <c r="F278" s="61" t="s">
        <v>169</v>
      </c>
      <c r="G278" s="28" t="s">
        <v>86</v>
      </c>
      <c r="H278" s="5">
        <f t="shared" si="13"/>
        <v>-4000</v>
      </c>
      <c r="I278" s="23">
        <v>0.8</v>
      </c>
      <c r="J278"/>
      <c r="K278" t="s">
        <v>163</v>
      </c>
      <c r="L278">
        <v>6</v>
      </c>
      <c r="M278" s="2">
        <v>460</v>
      </c>
    </row>
    <row r="279" spans="2:13" ht="12.75">
      <c r="B279" s="316">
        <v>1000</v>
      </c>
      <c r="C279" s="1" t="s">
        <v>58</v>
      </c>
      <c r="D279" s="34" t="s">
        <v>16</v>
      </c>
      <c r="E279" s="1" t="s">
        <v>97</v>
      </c>
      <c r="F279" s="61" t="s">
        <v>169</v>
      </c>
      <c r="G279" s="28" t="s">
        <v>88</v>
      </c>
      <c r="H279" s="5">
        <f t="shared" si="13"/>
        <v>-5000</v>
      </c>
      <c r="I279" s="23">
        <v>2</v>
      </c>
      <c r="K279" t="s">
        <v>163</v>
      </c>
      <c r="L279">
        <v>6</v>
      </c>
      <c r="M279" s="2">
        <v>460</v>
      </c>
    </row>
    <row r="280" spans="1:13" ht="12.75">
      <c r="A280" s="12"/>
      <c r="B280" s="317">
        <f>SUM(B275:B279)</f>
        <v>5000</v>
      </c>
      <c r="C280" s="12"/>
      <c r="D280" s="12"/>
      <c r="E280" s="12" t="s">
        <v>59</v>
      </c>
      <c r="F280" s="89"/>
      <c r="G280" s="19"/>
      <c r="H280" s="90">
        <v>0</v>
      </c>
      <c r="I280" s="85">
        <f t="shared" si="12"/>
        <v>10.869565217391305</v>
      </c>
      <c r="J280" s="86"/>
      <c r="K280" s="86"/>
      <c r="L280" s="86"/>
      <c r="M280" s="2">
        <v>460</v>
      </c>
    </row>
    <row r="281" spans="2:13" ht="12.75">
      <c r="B281" s="316"/>
      <c r="F281" s="61"/>
      <c r="H281" s="5">
        <f t="shared" si="13"/>
        <v>0</v>
      </c>
      <c r="I281" s="23">
        <f t="shared" si="12"/>
        <v>0</v>
      </c>
      <c r="M281" s="2">
        <v>460</v>
      </c>
    </row>
    <row r="282" spans="2:13" ht="12.75">
      <c r="B282" s="316"/>
      <c r="F282" s="61"/>
      <c r="H282" s="5">
        <f t="shared" si="13"/>
        <v>0</v>
      </c>
      <c r="I282" s="23">
        <f t="shared" si="12"/>
        <v>0</v>
      </c>
      <c r="M282" s="2">
        <v>460</v>
      </c>
    </row>
    <row r="283" spans="1:256" s="86" customFormat="1" ht="12.75">
      <c r="A283" s="1"/>
      <c r="B283" s="318">
        <v>5000</v>
      </c>
      <c r="C283" s="13" t="s">
        <v>60</v>
      </c>
      <c r="D283" s="34" t="s">
        <v>16</v>
      </c>
      <c r="E283" s="36" t="s">
        <v>114</v>
      </c>
      <c r="F283" s="61" t="s">
        <v>170</v>
      </c>
      <c r="G283" s="37" t="s">
        <v>82</v>
      </c>
      <c r="H283" s="5">
        <f t="shared" si="13"/>
        <v>-5000</v>
      </c>
      <c r="I283" s="23">
        <v>10</v>
      </c>
      <c r="J283"/>
      <c r="K283" t="s">
        <v>163</v>
      </c>
      <c r="L283">
        <v>6</v>
      </c>
      <c r="M283" s="2">
        <v>460</v>
      </c>
      <c r="IV283" s="86">
        <f>SUM(M283:IU283)</f>
        <v>460</v>
      </c>
    </row>
    <row r="284" spans="2:13" ht="12.75">
      <c r="B284" s="316">
        <v>5000</v>
      </c>
      <c r="C284" s="13" t="s">
        <v>60</v>
      </c>
      <c r="D284" s="34" t="s">
        <v>16</v>
      </c>
      <c r="E284" s="1" t="s">
        <v>114</v>
      </c>
      <c r="F284" s="61" t="s">
        <v>170</v>
      </c>
      <c r="G284" s="28" t="s">
        <v>84</v>
      </c>
      <c r="H284" s="5">
        <f t="shared" si="13"/>
        <v>-10000</v>
      </c>
      <c r="I284" s="23">
        <v>10</v>
      </c>
      <c r="K284" t="s">
        <v>163</v>
      </c>
      <c r="L284">
        <v>6</v>
      </c>
      <c r="M284" s="2">
        <v>460</v>
      </c>
    </row>
    <row r="285" spans="1:13" ht="12.75">
      <c r="A285" s="12"/>
      <c r="B285" s="317">
        <f>SUM(B283:B284)</f>
        <v>10000</v>
      </c>
      <c r="C285" s="12" t="s">
        <v>60</v>
      </c>
      <c r="D285" s="12"/>
      <c r="E285" s="12"/>
      <c r="F285" s="89"/>
      <c r="G285" s="19"/>
      <c r="H285" s="90">
        <v>0</v>
      </c>
      <c r="I285" s="85">
        <f t="shared" si="12"/>
        <v>21.73913043478261</v>
      </c>
      <c r="J285" s="86"/>
      <c r="K285" s="86"/>
      <c r="L285" s="86"/>
      <c r="M285" s="2">
        <v>460</v>
      </c>
    </row>
    <row r="286" spans="2:13" ht="12.75">
      <c r="B286" s="316"/>
      <c r="F286" s="61"/>
      <c r="H286" s="5">
        <f t="shared" si="13"/>
        <v>0</v>
      </c>
      <c r="I286" s="23">
        <f t="shared" si="12"/>
        <v>0</v>
      </c>
      <c r="M286" s="2">
        <v>460</v>
      </c>
    </row>
    <row r="287" spans="2:13" ht="12.75">
      <c r="B287" s="316"/>
      <c r="F287" s="61"/>
      <c r="H287" s="5">
        <f t="shared" si="13"/>
        <v>0</v>
      </c>
      <c r="I287" s="23">
        <f t="shared" si="12"/>
        <v>0</v>
      </c>
      <c r="M287" s="2">
        <v>460</v>
      </c>
    </row>
    <row r="288" spans="1:13" ht="12.75">
      <c r="A288" s="13"/>
      <c r="B288" s="318">
        <v>2000</v>
      </c>
      <c r="C288" s="13" t="s">
        <v>62</v>
      </c>
      <c r="D288" s="34" t="s">
        <v>16</v>
      </c>
      <c r="E288" s="13" t="s">
        <v>114</v>
      </c>
      <c r="F288" s="61" t="s">
        <v>169</v>
      </c>
      <c r="G288" s="31" t="s">
        <v>82</v>
      </c>
      <c r="H288" s="5">
        <f t="shared" si="13"/>
        <v>-2000</v>
      </c>
      <c r="I288" s="23">
        <v>4</v>
      </c>
      <c r="J288" s="16"/>
      <c r="K288" t="s">
        <v>163</v>
      </c>
      <c r="L288">
        <v>6</v>
      </c>
      <c r="M288" s="2">
        <v>460</v>
      </c>
    </row>
    <row r="289" spans="1:13" s="86" customFormat="1" ht="12.75">
      <c r="A289" s="1"/>
      <c r="B289" s="316">
        <v>2000</v>
      </c>
      <c r="C289" s="1" t="s">
        <v>62</v>
      </c>
      <c r="D289" s="34" t="s">
        <v>16</v>
      </c>
      <c r="E289" s="1" t="s">
        <v>114</v>
      </c>
      <c r="F289" s="61" t="s">
        <v>169</v>
      </c>
      <c r="G289" s="28" t="s">
        <v>84</v>
      </c>
      <c r="H289" s="5">
        <f t="shared" si="13"/>
        <v>-4000</v>
      </c>
      <c r="I289" s="23">
        <v>4</v>
      </c>
      <c r="J289"/>
      <c r="K289" t="s">
        <v>163</v>
      </c>
      <c r="L289">
        <v>6</v>
      </c>
      <c r="M289" s="2">
        <v>460</v>
      </c>
    </row>
    <row r="290" spans="2:13" ht="12.75">
      <c r="B290" s="316">
        <v>2000</v>
      </c>
      <c r="C290" s="1" t="s">
        <v>62</v>
      </c>
      <c r="D290" s="34" t="s">
        <v>16</v>
      </c>
      <c r="E290" s="1" t="s">
        <v>114</v>
      </c>
      <c r="F290" s="61" t="s">
        <v>169</v>
      </c>
      <c r="G290" s="28" t="s">
        <v>86</v>
      </c>
      <c r="H290" s="5">
        <f t="shared" si="13"/>
        <v>-6000</v>
      </c>
      <c r="I290" s="23">
        <v>4</v>
      </c>
      <c r="K290" t="s">
        <v>163</v>
      </c>
      <c r="L290">
        <v>6</v>
      </c>
      <c r="M290" s="2">
        <v>460</v>
      </c>
    </row>
    <row r="291" spans="1:13" ht="12.75">
      <c r="A291" s="12"/>
      <c r="B291" s="317">
        <f>SUM(B288:B290)</f>
        <v>6000</v>
      </c>
      <c r="C291" s="12" t="s">
        <v>62</v>
      </c>
      <c r="D291" s="12"/>
      <c r="E291" s="12"/>
      <c r="F291" s="89"/>
      <c r="G291" s="19"/>
      <c r="H291" s="90">
        <v>0</v>
      </c>
      <c r="I291" s="85">
        <f t="shared" si="12"/>
        <v>13.043478260869565</v>
      </c>
      <c r="J291" s="86"/>
      <c r="K291" s="86"/>
      <c r="L291" s="86"/>
      <c r="M291" s="2">
        <v>460</v>
      </c>
    </row>
    <row r="292" spans="2:13" ht="12.75">
      <c r="B292" s="316"/>
      <c r="F292" s="61"/>
      <c r="H292" s="5">
        <f t="shared" si="13"/>
        <v>0</v>
      </c>
      <c r="I292" s="23">
        <f t="shared" si="12"/>
        <v>0</v>
      </c>
      <c r="M292" s="2">
        <v>460</v>
      </c>
    </row>
    <row r="293" spans="2:13" ht="12.75">
      <c r="B293" s="316"/>
      <c r="F293" s="61"/>
      <c r="H293" s="5">
        <f t="shared" si="13"/>
        <v>0</v>
      </c>
      <c r="I293" s="23">
        <f t="shared" si="12"/>
        <v>0</v>
      </c>
      <c r="M293" s="2">
        <v>460</v>
      </c>
    </row>
    <row r="294" spans="1:13" s="86" customFormat="1" ht="12.75">
      <c r="A294" s="1"/>
      <c r="B294" s="316">
        <v>1300</v>
      </c>
      <c r="C294" s="39" t="s">
        <v>100</v>
      </c>
      <c r="D294" s="34" t="s">
        <v>16</v>
      </c>
      <c r="E294" s="39" t="s">
        <v>101</v>
      </c>
      <c r="F294" s="61" t="s">
        <v>169</v>
      </c>
      <c r="G294" s="28" t="s">
        <v>84</v>
      </c>
      <c r="H294" s="5">
        <f t="shared" si="13"/>
        <v>-1300</v>
      </c>
      <c r="I294" s="23">
        <v>2.6</v>
      </c>
      <c r="J294" s="38"/>
      <c r="K294" t="s">
        <v>163</v>
      </c>
      <c r="L294">
        <v>6</v>
      </c>
      <c r="M294" s="2">
        <v>460</v>
      </c>
    </row>
    <row r="295" spans="2:13" ht="12.75">
      <c r="B295" s="316">
        <v>1400</v>
      </c>
      <c r="C295" s="1" t="s">
        <v>100</v>
      </c>
      <c r="D295" s="34" t="s">
        <v>16</v>
      </c>
      <c r="E295" s="1" t="s">
        <v>101</v>
      </c>
      <c r="F295" s="61" t="s">
        <v>169</v>
      </c>
      <c r="G295" s="28" t="s">
        <v>86</v>
      </c>
      <c r="H295" s="5">
        <f t="shared" si="13"/>
        <v>-2700</v>
      </c>
      <c r="I295" s="23">
        <v>2.8</v>
      </c>
      <c r="K295" t="s">
        <v>163</v>
      </c>
      <c r="L295">
        <v>6</v>
      </c>
      <c r="M295" s="2">
        <v>460</v>
      </c>
    </row>
    <row r="296" spans="1:13" ht="12.75">
      <c r="A296" s="12"/>
      <c r="B296" s="317">
        <f>SUM(B294:B295)</f>
        <v>2700</v>
      </c>
      <c r="C296" s="12"/>
      <c r="D296" s="12"/>
      <c r="E296" s="12" t="s">
        <v>64</v>
      </c>
      <c r="F296" s="89"/>
      <c r="G296" s="19"/>
      <c r="H296" s="90">
        <v>0</v>
      </c>
      <c r="I296" s="85">
        <f t="shared" si="12"/>
        <v>5.869565217391305</v>
      </c>
      <c r="J296" s="86"/>
      <c r="K296" s="86"/>
      <c r="L296" s="86"/>
      <c r="M296" s="2">
        <v>460</v>
      </c>
    </row>
    <row r="297" spans="2:13" ht="12.75">
      <c r="B297" s="316"/>
      <c r="F297" s="61"/>
      <c r="H297" s="5">
        <f t="shared" si="13"/>
        <v>0</v>
      </c>
      <c r="I297" s="23">
        <f t="shared" si="12"/>
        <v>0</v>
      </c>
      <c r="M297" s="2">
        <v>460</v>
      </c>
    </row>
    <row r="298" spans="2:13" ht="12.75">
      <c r="B298" s="316"/>
      <c r="F298" s="61"/>
      <c r="H298" s="5">
        <f t="shared" si="13"/>
        <v>0</v>
      </c>
      <c r="I298" s="23">
        <f t="shared" si="12"/>
        <v>0</v>
      </c>
      <c r="M298" s="2">
        <v>460</v>
      </c>
    </row>
    <row r="299" spans="1:13" s="86" customFormat="1" ht="12.75">
      <c r="A299" s="1"/>
      <c r="B299" s="316"/>
      <c r="C299" s="1"/>
      <c r="D299" s="1"/>
      <c r="E299" s="1"/>
      <c r="F299" s="61"/>
      <c r="G299" s="28"/>
      <c r="H299" s="5">
        <f t="shared" si="13"/>
        <v>0</v>
      </c>
      <c r="I299" s="23">
        <f t="shared" si="12"/>
        <v>0</v>
      </c>
      <c r="J299"/>
      <c r="K299"/>
      <c r="L299"/>
      <c r="M299" s="2">
        <v>460</v>
      </c>
    </row>
    <row r="300" spans="2:13" ht="12.75">
      <c r="B300" s="316"/>
      <c r="F300" s="61"/>
      <c r="H300" s="5">
        <f t="shared" si="13"/>
        <v>0</v>
      </c>
      <c r="I300" s="23">
        <f t="shared" si="12"/>
        <v>0</v>
      </c>
      <c r="M300" s="2">
        <v>460</v>
      </c>
    </row>
    <row r="301" spans="1:13" ht="12.75">
      <c r="A301" s="12"/>
      <c r="B301" s="317">
        <f>+B305+B312+B319+B325+B329</f>
        <v>29200</v>
      </c>
      <c r="C301" s="80" t="s">
        <v>171</v>
      </c>
      <c r="D301" s="81" t="s">
        <v>172</v>
      </c>
      <c r="E301" s="80" t="s">
        <v>173</v>
      </c>
      <c r="F301" s="82" t="s">
        <v>174</v>
      </c>
      <c r="G301" s="83" t="s">
        <v>162</v>
      </c>
      <c r="H301" s="84"/>
      <c r="I301" s="85">
        <f>+B301/M301</f>
        <v>63.47826086956522</v>
      </c>
      <c r="J301" s="85"/>
      <c r="K301" s="85"/>
      <c r="L301" s="86"/>
      <c r="M301" s="2">
        <v>460</v>
      </c>
    </row>
    <row r="302" spans="2:13" ht="12.75">
      <c r="B302" s="316"/>
      <c r="F302" s="61"/>
      <c r="H302" s="5">
        <f t="shared" si="13"/>
        <v>0</v>
      </c>
      <c r="I302" s="23">
        <f t="shared" si="12"/>
        <v>0</v>
      </c>
      <c r="M302" s="2">
        <v>460</v>
      </c>
    </row>
    <row r="303" spans="1:13" s="86" customFormat="1" ht="12.75">
      <c r="A303" s="1"/>
      <c r="B303" s="316">
        <v>2500</v>
      </c>
      <c r="C303" s="13" t="s">
        <v>0</v>
      </c>
      <c r="D303" s="1" t="s">
        <v>29</v>
      </c>
      <c r="E303" s="87" t="s">
        <v>175</v>
      </c>
      <c r="F303" s="88" t="s">
        <v>176</v>
      </c>
      <c r="G303" s="28" t="s">
        <v>79</v>
      </c>
      <c r="H303" s="5">
        <f t="shared" si="13"/>
        <v>-2500</v>
      </c>
      <c r="I303" s="23">
        <v>5</v>
      </c>
      <c r="J303"/>
      <c r="K303" t="s">
        <v>0</v>
      </c>
      <c r="L303">
        <v>7</v>
      </c>
      <c r="M303" s="2">
        <v>460</v>
      </c>
    </row>
    <row r="304" spans="2:13" ht="12.75">
      <c r="B304" s="316">
        <v>2500</v>
      </c>
      <c r="C304" s="13" t="s">
        <v>0</v>
      </c>
      <c r="D304" s="1" t="s">
        <v>29</v>
      </c>
      <c r="E304" s="87" t="s">
        <v>175</v>
      </c>
      <c r="F304" s="88" t="s">
        <v>177</v>
      </c>
      <c r="G304" s="28" t="s">
        <v>84</v>
      </c>
      <c r="H304" s="5">
        <f t="shared" si="13"/>
        <v>-5000</v>
      </c>
      <c r="I304" s="23">
        <v>5</v>
      </c>
      <c r="K304" t="s">
        <v>0</v>
      </c>
      <c r="L304">
        <v>7</v>
      </c>
      <c r="M304" s="2">
        <v>460</v>
      </c>
    </row>
    <row r="305" spans="1:13" ht="12.75">
      <c r="A305" s="12"/>
      <c r="B305" s="317">
        <f>SUM(B303:B304)</f>
        <v>5000</v>
      </c>
      <c r="C305" s="12" t="s">
        <v>0</v>
      </c>
      <c r="D305" s="12"/>
      <c r="E305" s="12"/>
      <c r="F305" s="89"/>
      <c r="G305" s="19"/>
      <c r="H305" s="90">
        <v>0</v>
      </c>
      <c r="I305" s="85">
        <f t="shared" si="12"/>
        <v>10.869565217391305</v>
      </c>
      <c r="J305" s="86"/>
      <c r="K305" s="86"/>
      <c r="L305" s="86"/>
      <c r="M305" s="2">
        <v>460</v>
      </c>
    </row>
    <row r="306" spans="2:13" ht="12.75">
      <c r="B306" s="316"/>
      <c r="F306" s="61"/>
      <c r="H306" s="5">
        <f t="shared" si="13"/>
        <v>0</v>
      </c>
      <c r="I306" s="23">
        <f t="shared" si="12"/>
        <v>0</v>
      </c>
      <c r="M306" s="2">
        <v>460</v>
      </c>
    </row>
    <row r="307" spans="2:13" ht="12.75">
      <c r="B307" s="316"/>
      <c r="F307" s="61"/>
      <c r="H307" s="5">
        <f t="shared" si="13"/>
        <v>0</v>
      </c>
      <c r="I307" s="23">
        <f t="shared" si="12"/>
        <v>0</v>
      </c>
      <c r="M307" s="2">
        <v>460</v>
      </c>
    </row>
    <row r="308" spans="2:13" ht="12.75">
      <c r="B308" s="318">
        <v>4500</v>
      </c>
      <c r="C308" s="13" t="s">
        <v>178</v>
      </c>
      <c r="D308" s="13" t="s">
        <v>16</v>
      </c>
      <c r="E308" s="36" t="s">
        <v>114</v>
      </c>
      <c r="F308" s="61" t="s">
        <v>179</v>
      </c>
      <c r="G308" s="37" t="s">
        <v>82</v>
      </c>
      <c r="H308" s="5">
        <f t="shared" si="13"/>
        <v>-4500</v>
      </c>
      <c r="I308" s="23">
        <f t="shared" si="12"/>
        <v>9.782608695652174</v>
      </c>
      <c r="K308" t="s">
        <v>175</v>
      </c>
      <c r="L308">
        <v>7</v>
      </c>
      <c r="M308" s="2">
        <v>460</v>
      </c>
    </row>
    <row r="309" spans="2:13" ht="12.75">
      <c r="B309" s="316">
        <v>2500</v>
      </c>
      <c r="C309" s="1" t="s">
        <v>180</v>
      </c>
      <c r="D309" s="13" t="s">
        <v>16</v>
      </c>
      <c r="E309" s="1" t="s">
        <v>114</v>
      </c>
      <c r="F309" s="61" t="s">
        <v>181</v>
      </c>
      <c r="G309" s="28" t="s">
        <v>84</v>
      </c>
      <c r="H309" s="5">
        <f t="shared" si="13"/>
        <v>-7000</v>
      </c>
      <c r="I309" s="23">
        <f t="shared" si="12"/>
        <v>5.434782608695652</v>
      </c>
      <c r="K309" t="s">
        <v>175</v>
      </c>
      <c r="L309">
        <v>7</v>
      </c>
      <c r="M309" s="2">
        <v>460</v>
      </c>
    </row>
    <row r="310" spans="1:13" s="86" customFormat="1" ht="12.75">
      <c r="A310" s="1"/>
      <c r="B310" s="316">
        <v>2500</v>
      </c>
      <c r="C310" s="1" t="s">
        <v>182</v>
      </c>
      <c r="D310" s="13" t="s">
        <v>16</v>
      </c>
      <c r="E310" s="1" t="s">
        <v>114</v>
      </c>
      <c r="F310" s="61" t="s">
        <v>181</v>
      </c>
      <c r="G310" s="28" t="s">
        <v>84</v>
      </c>
      <c r="H310" s="5">
        <f t="shared" si="13"/>
        <v>-9500</v>
      </c>
      <c r="I310" s="23">
        <f t="shared" si="12"/>
        <v>5.434782608695652</v>
      </c>
      <c r="J310"/>
      <c r="K310" t="s">
        <v>175</v>
      </c>
      <c r="L310">
        <v>7</v>
      </c>
      <c r="M310" s="2">
        <v>460</v>
      </c>
    </row>
    <row r="311" spans="2:13" ht="12.75">
      <c r="B311" s="316">
        <v>4500</v>
      </c>
      <c r="C311" s="1" t="s">
        <v>183</v>
      </c>
      <c r="D311" s="13" t="s">
        <v>16</v>
      </c>
      <c r="E311" s="1" t="s">
        <v>114</v>
      </c>
      <c r="F311" s="61" t="s">
        <v>184</v>
      </c>
      <c r="G311" s="28" t="s">
        <v>86</v>
      </c>
      <c r="H311" s="5">
        <f t="shared" si="13"/>
        <v>-14000</v>
      </c>
      <c r="I311" s="23">
        <f t="shared" si="12"/>
        <v>9.782608695652174</v>
      </c>
      <c r="K311" t="s">
        <v>175</v>
      </c>
      <c r="L311">
        <v>7</v>
      </c>
      <c r="M311" s="2">
        <v>460</v>
      </c>
    </row>
    <row r="312" spans="1:13" ht="12.75">
      <c r="A312" s="12"/>
      <c r="B312" s="317">
        <f>SUM(B308:B311)</f>
        <v>14000</v>
      </c>
      <c r="C312" s="12" t="s">
        <v>57</v>
      </c>
      <c r="D312" s="12"/>
      <c r="E312" s="12"/>
      <c r="F312" s="89"/>
      <c r="G312" s="19"/>
      <c r="H312" s="90">
        <v>0</v>
      </c>
      <c r="I312" s="85">
        <f t="shared" si="12"/>
        <v>30.434782608695652</v>
      </c>
      <c r="J312" s="86"/>
      <c r="K312" s="86"/>
      <c r="L312" s="86"/>
      <c r="M312" s="2">
        <v>460</v>
      </c>
    </row>
    <row r="313" spans="2:13" ht="12.75">
      <c r="B313" s="316"/>
      <c r="F313" s="61"/>
      <c r="H313" s="5">
        <f t="shared" si="13"/>
        <v>0</v>
      </c>
      <c r="I313" s="23">
        <f t="shared" si="12"/>
        <v>0</v>
      </c>
      <c r="M313" s="2">
        <v>460</v>
      </c>
    </row>
    <row r="314" spans="2:13" ht="12.75">
      <c r="B314" s="316"/>
      <c r="F314" s="61"/>
      <c r="H314" s="5">
        <f t="shared" si="13"/>
        <v>0</v>
      </c>
      <c r="I314" s="23">
        <f t="shared" si="12"/>
        <v>0</v>
      </c>
      <c r="M314" s="2">
        <v>460</v>
      </c>
    </row>
    <row r="315" spans="2:13" ht="12.75">
      <c r="B315" s="318">
        <v>1000</v>
      </c>
      <c r="C315" s="34" t="s">
        <v>58</v>
      </c>
      <c r="D315" s="13" t="s">
        <v>16</v>
      </c>
      <c r="E315" s="34" t="s">
        <v>59</v>
      </c>
      <c r="F315" s="61" t="s">
        <v>181</v>
      </c>
      <c r="G315" s="32" t="s">
        <v>79</v>
      </c>
      <c r="H315" s="5">
        <f t="shared" si="13"/>
        <v>-1000</v>
      </c>
      <c r="I315" s="23">
        <v>2</v>
      </c>
      <c r="K315" t="s">
        <v>175</v>
      </c>
      <c r="L315">
        <v>7</v>
      </c>
      <c r="M315" s="2">
        <v>460</v>
      </c>
    </row>
    <row r="316" spans="1:13" ht="12.75">
      <c r="A316" s="13"/>
      <c r="B316" s="318">
        <v>500</v>
      </c>
      <c r="C316" s="13" t="s">
        <v>58</v>
      </c>
      <c r="D316" s="13" t="s">
        <v>16</v>
      </c>
      <c r="E316" s="13" t="s">
        <v>59</v>
      </c>
      <c r="F316" s="61" t="s">
        <v>181</v>
      </c>
      <c r="G316" s="31" t="s">
        <v>82</v>
      </c>
      <c r="H316" s="5">
        <f t="shared" si="13"/>
        <v>-1500</v>
      </c>
      <c r="I316" s="23">
        <v>1</v>
      </c>
      <c r="J316" s="16"/>
      <c r="K316" t="s">
        <v>175</v>
      </c>
      <c r="L316">
        <v>7</v>
      </c>
      <c r="M316" s="2">
        <v>460</v>
      </c>
    </row>
    <row r="317" spans="1:13" s="86" customFormat="1" ht="12.75">
      <c r="A317" s="1"/>
      <c r="B317" s="316">
        <v>500</v>
      </c>
      <c r="C317" s="1" t="s">
        <v>58</v>
      </c>
      <c r="D317" s="13" t="s">
        <v>16</v>
      </c>
      <c r="E317" s="1" t="s">
        <v>59</v>
      </c>
      <c r="F317" s="61" t="s">
        <v>181</v>
      </c>
      <c r="G317" s="28" t="s">
        <v>86</v>
      </c>
      <c r="H317" s="5">
        <f t="shared" si="13"/>
        <v>-2000</v>
      </c>
      <c r="I317" s="23">
        <v>1</v>
      </c>
      <c r="J317"/>
      <c r="K317" t="s">
        <v>175</v>
      </c>
      <c r="L317">
        <v>7</v>
      </c>
      <c r="M317" s="2">
        <v>460</v>
      </c>
    </row>
    <row r="318" spans="1:13" s="16" customFormat="1" ht="12.75">
      <c r="A318" s="1"/>
      <c r="B318" s="316">
        <v>1000</v>
      </c>
      <c r="C318" s="1" t="s">
        <v>58</v>
      </c>
      <c r="D318" s="13" t="s">
        <v>16</v>
      </c>
      <c r="E318" s="1" t="s">
        <v>59</v>
      </c>
      <c r="F318" s="61" t="s">
        <v>181</v>
      </c>
      <c r="G318" s="28" t="s">
        <v>88</v>
      </c>
      <c r="H318" s="5">
        <f t="shared" si="13"/>
        <v>-3000</v>
      </c>
      <c r="I318" s="23">
        <v>2</v>
      </c>
      <c r="J318"/>
      <c r="K318" t="s">
        <v>175</v>
      </c>
      <c r="L318">
        <v>7</v>
      </c>
      <c r="M318" s="2">
        <v>460</v>
      </c>
    </row>
    <row r="319" spans="1:13" ht="12.75">
      <c r="A319" s="12"/>
      <c r="B319" s="317">
        <f>SUM(B315:B318)</f>
        <v>3000</v>
      </c>
      <c r="C319" s="12"/>
      <c r="D319" s="94"/>
      <c r="E319" s="12" t="s">
        <v>97</v>
      </c>
      <c r="F319" s="89"/>
      <c r="G319" s="19"/>
      <c r="H319" s="90">
        <v>0</v>
      </c>
      <c r="I319" s="85">
        <f>+B319/M319</f>
        <v>6.521739130434782</v>
      </c>
      <c r="J319" s="86"/>
      <c r="K319" s="86"/>
      <c r="L319" s="86"/>
      <c r="M319" s="2">
        <v>460</v>
      </c>
    </row>
    <row r="320" spans="2:13" ht="12.75">
      <c r="B320" s="316"/>
      <c r="F320" s="61"/>
      <c r="H320" s="5">
        <v>0</v>
      </c>
      <c r="I320" s="23">
        <f t="shared" si="12"/>
        <v>0</v>
      </c>
      <c r="M320" s="2">
        <v>460</v>
      </c>
    </row>
    <row r="321" spans="2:13" ht="12.75">
      <c r="B321" s="316"/>
      <c r="F321" s="61"/>
      <c r="H321" s="5">
        <f t="shared" si="13"/>
        <v>0</v>
      </c>
      <c r="I321" s="23">
        <f t="shared" si="12"/>
        <v>0</v>
      </c>
      <c r="M321" s="2">
        <v>460</v>
      </c>
    </row>
    <row r="322" spans="2:13" ht="12.75">
      <c r="B322" s="316">
        <v>2000</v>
      </c>
      <c r="C322" s="13" t="s">
        <v>62</v>
      </c>
      <c r="D322" s="13" t="s">
        <v>16</v>
      </c>
      <c r="E322" s="1" t="s">
        <v>114</v>
      </c>
      <c r="F322" s="61" t="s">
        <v>181</v>
      </c>
      <c r="G322" s="28" t="s">
        <v>82</v>
      </c>
      <c r="H322" s="5">
        <f t="shared" si="13"/>
        <v>-2000</v>
      </c>
      <c r="I322" s="23">
        <v>4</v>
      </c>
      <c r="K322" t="s">
        <v>175</v>
      </c>
      <c r="L322">
        <v>7</v>
      </c>
      <c r="M322" s="2">
        <v>460</v>
      </c>
    </row>
    <row r="323" spans="1:13" s="86" customFormat="1" ht="12.75">
      <c r="A323" s="13"/>
      <c r="B323" s="316">
        <v>2000</v>
      </c>
      <c r="C323" s="1" t="s">
        <v>62</v>
      </c>
      <c r="D323" s="13" t="s">
        <v>16</v>
      </c>
      <c r="E323" s="1" t="s">
        <v>114</v>
      </c>
      <c r="F323" s="61" t="s">
        <v>181</v>
      </c>
      <c r="G323" s="28" t="s">
        <v>84</v>
      </c>
      <c r="H323" s="5">
        <f t="shared" si="13"/>
        <v>-4000</v>
      </c>
      <c r="I323" s="23">
        <v>4</v>
      </c>
      <c r="J323"/>
      <c r="K323" t="s">
        <v>175</v>
      </c>
      <c r="L323">
        <v>7</v>
      </c>
      <c r="M323" s="2">
        <v>460</v>
      </c>
    </row>
    <row r="324" spans="2:13" ht="12.75">
      <c r="B324" s="316">
        <v>2000</v>
      </c>
      <c r="C324" s="1" t="s">
        <v>62</v>
      </c>
      <c r="D324" s="13" t="s">
        <v>16</v>
      </c>
      <c r="E324" s="1" t="s">
        <v>114</v>
      </c>
      <c r="F324" s="61" t="s">
        <v>181</v>
      </c>
      <c r="G324" s="28" t="s">
        <v>86</v>
      </c>
      <c r="H324" s="5">
        <f t="shared" si="13"/>
        <v>-6000</v>
      </c>
      <c r="I324" s="23">
        <v>4</v>
      </c>
      <c r="K324" t="s">
        <v>175</v>
      </c>
      <c r="L324">
        <v>7</v>
      </c>
      <c r="M324" s="2">
        <v>460</v>
      </c>
    </row>
    <row r="325" spans="1:13" ht="12.75">
      <c r="A325" s="12"/>
      <c r="B325" s="317">
        <f>SUM(B322:B324)</f>
        <v>6000</v>
      </c>
      <c r="C325" s="12" t="s">
        <v>62</v>
      </c>
      <c r="D325" s="12"/>
      <c r="E325" s="12"/>
      <c r="F325" s="89"/>
      <c r="G325" s="19"/>
      <c r="H325" s="90">
        <v>0</v>
      </c>
      <c r="I325" s="85">
        <f aca="true" t="shared" si="14" ref="I325:I374">+B325/M325</f>
        <v>13.043478260869565</v>
      </c>
      <c r="J325" s="86"/>
      <c r="K325" s="86"/>
      <c r="L325" s="86"/>
      <c r="M325" s="2">
        <v>460</v>
      </c>
    </row>
    <row r="326" spans="2:13" ht="12.75">
      <c r="B326" s="316"/>
      <c r="F326" s="61"/>
      <c r="H326" s="5">
        <f t="shared" si="13"/>
        <v>0</v>
      </c>
      <c r="I326" s="23">
        <f t="shared" si="14"/>
        <v>0</v>
      </c>
      <c r="M326" s="2">
        <v>460</v>
      </c>
    </row>
    <row r="327" spans="1:13" s="86" customFormat="1" ht="12.75">
      <c r="A327" s="1"/>
      <c r="B327" s="316"/>
      <c r="C327" s="1"/>
      <c r="D327" s="1"/>
      <c r="E327" s="1"/>
      <c r="F327" s="61"/>
      <c r="G327" s="28"/>
      <c r="H327" s="5">
        <f t="shared" si="13"/>
        <v>0</v>
      </c>
      <c r="I327" s="23">
        <f t="shared" si="14"/>
        <v>0</v>
      </c>
      <c r="J327"/>
      <c r="K327"/>
      <c r="L327"/>
      <c r="M327" s="2">
        <v>460</v>
      </c>
    </row>
    <row r="328" spans="2:13" ht="12.75">
      <c r="B328" s="316">
        <v>1200</v>
      </c>
      <c r="C328" s="1" t="s">
        <v>100</v>
      </c>
      <c r="D328" s="13" t="s">
        <v>16</v>
      </c>
      <c r="E328" s="1" t="s">
        <v>101</v>
      </c>
      <c r="F328" s="61" t="s">
        <v>181</v>
      </c>
      <c r="G328" s="28" t="s">
        <v>84</v>
      </c>
      <c r="H328" s="5">
        <f t="shared" si="13"/>
        <v>-1200</v>
      </c>
      <c r="I328" s="23">
        <f t="shared" si="14"/>
        <v>2.608695652173913</v>
      </c>
      <c r="K328" t="s">
        <v>175</v>
      </c>
      <c r="L328">
        <v>7</v>
      </c>
      <c r="M328" s="2">
        <v>460</v>
      </c>
    </row>
    <row r="329" spans="1:13" ht="12.75">
      <c r="A329" s="12"/>
      <c r="B329" s="317">
        <f>SUM(B328)</f>
        <v>1200</v>
      </c>
      <c r="C329" s="12"/>
      <c r="D329" s="12"/>
      <c r="E329" s="12" t="s">
        <v>101</v>
      </c>
      <c r="F329" s="89"/>
      <c r="G329" s="19"/>
      <c r="H329" s="90">
        <v>0</v>
      </c>
      <c r="I329" s="85">
        <f t="shared" si="14"/>
        <v>2.608695652173913</v>
      </c>
      <c r="J329" s="86"/>
      <c r="K329" s="86"/>
      <c r="L329" s="86"/>
      <c r="M329" s="2">
        <v>460</v>
      </c>
    </row>
    <row r="330" spans="2:13" ht="12.75">
      <c r="B330" s="316"/>
      <c r="F330" s="61"/>
      <c r="H330" s="5">
        <f t="shared" si="13"/>
        <v>0</v>
      </c>
      <c r="I330" s="23">
        <f t="shared" si="14"/>
        <v>0</v>
      </c>
      <c r="M330" s="2">
        <v>460</v>
      </c>
    </row>
    <row r="331" spans="2:13" ht="12.75">
      <c r="B331" s="316"/>
      <c r="F331" s="61"/>
      <c r="H331" s="5">
        <f t="shared" si="13"/>
        <v>0</v>
      </c>
      <c r="I331" s="23">
        <f t="shared" si="14"/>
        <v>0</v>
      </c>
      <c r="M331" s="2">
        <v>460</v>
      </c>
    </row>
    <row r="332" spans="1:13" s="86" customFormat="1" ht="12.75">
      <c r="A332" s="1"/>
      <c r="B332" s="316"/>
      <c r="C332" s="1"/>
      <c r="D332" s="1"/>
      <c r="E332" s="1"/>
      <c r="F332" s="61"/>
      <c r="G332" s="28"/>
      <c r="H332" s="5">
        <f t="shared" si="13"/>
        <v>0</v>
      </c>
      <c r="I332" s="23">
        <f t="shared" si="14"/>
        <v>0</v>
      </c>
      <c r="J332"/>
      <c r="K332"/>
      <c r="L332"/>
      <c r="M332" s="2">
        <v>460</v>
      </c>
    </row>
    <row r="333" spans="2:13" ht="12.75">
      <c r="B333" s="316"/>
      <c r="F333" s="61"/>
      <c r="H333" s="5">
        <f t="shared" si="13"/>
        <v>0</v>
      </c>
      <c r="I333" s="23">
        <f t="shared" si="14"/>
        <v>0</v>
      </c>
      <c r="M333" s="2">
        <v>460</v>
      </c>
    </row>
    <row r="334" spans="1:13" ht="12.75">
      <c r="A334" s="12"/>
      <c r="B334" s="317">
        <f>+B343+B348+B353+B357+B338</f>
        <v>28500</v>
      </c>
      <c r="C334" s="80" t="s">
        <v>185</v>
      </c>
      <c r="D334" s="81" t="s">
        <v>186</v>
      </c>
      <c r="E334" s="80" t="s">
        <v>32</v>
      </c>
      <c r="F334" s="82" t="s">
        <v>187</v>
      </c>
      <c r="G334" s="83" t="s">
        <v>34</v>
      </c>
      <c r="H334" s="84"/>
      <c r="I334" s="85">
        <f t="shared" si="14"/>
        <v>61.95652173913044</v>
      </c>
      <c r="J334" s="85"/>
      <c r="K334" s="85"/>
      <c r="L334" s="86"/>
      <c r="M334" s="2">
        <v>460</v>
      </c>
    </row>
    <row r="335" spans="2:13" ht="12.75">
      <c r="B335" s="316"/>
      <c r="F335" s="61"/>
      <c r="H335" s="5">
        <f t="shared" si="13"/>
        <v>0</v>
      </c>
      <c r="I335" s="23">
        <f t="shared" si="14"/>
        <v>0</v>
      </c>
      <c r="M335" s="2">
        <v>460</v>
      </c>
    </row>
    <row r="336" spans="2:13" ht="12.75">
      <c r="B336" s="316">
        <v>7500</v>
      </c>
      <c r="C336" s="13" t="s">
        <v>0</v>
      </c>
      <c r="D336" s="1" t="s">
        <v>29</v>
      </c>
      <c r="E336" s="87" t="s">
        <v>35</v>
      </c>
      <c r="F336" s="88" t="s">
        <v>188</v>
      </c>
      <c r="G336" s="28" t="s">
        <v>86</v>
      </c>
      <c r="H336" s="5">
        <f t="shared" si="13"/>
        <v>-7500</v>
      </c>
      <c r="I336" s="23">
        <v>15</v>
      </c>
      <c r="K336" t="s">
        <v>0</v>
      </c>
      <c r="L336">
        <v>8</v>
      </c>
      <c r="M336" s="2">
        <v>460</v>
      </c>
    </row>
    <row r="337" spans="2:13" ht="12.75">
      <c r="B337" s="316">
        <v>5000</v>
      </c>
      <c r="C337" s="13" t="s">
        <v>0</v>
      </c>
      <c r="D337" s="1" t="s">
        <v>29</v>
      </c>
      <c r="E337" s="87" t="s">
        <v>35</v>
      </c>
      <c r="F337" s="88" t="s">
        <v>189</v>
      </c>
      <c r="G337" s="28" t="s">
        <v>88</v>
      </c>
      <c r="H337" s="5">
        <f t="shared" si="13"/>
        <v>-12500</v>
      </c>
      <c r="I337" s="23">
        <v>10</v>
      </c>
      <c r="K337" t="s">
        <v>0</v>
      </c>
      <c r="L337">
        <v>8</v>
      </c>
      <c r="M337" s="2">
        <v>460</v>
      </c>
    </row>
    <row r="338" spans="1:13" s="86" customFormat="1" ht="12.75">
      <c r="A338" s="12"/>
      <c r="B338" s="317">
        <f>SUM(B336:B337)</f>
        <v>12500</v>
      </c>
      <c r="C338" s="12" t="s">
        <v>0</v>
      </c>
      <c r="D338" s="12"/>
      <c r="E338" s="95"/>
      <c r="F338" s="104"/>
      <c r="G338" s="19"/>
      <c r="H338" s="90"/>
      <c r="I338" s="85"/>
      <c r="M338" s="2">
        <v>460</v>
      </c>
    </row>
    <row r="339" spans="2:13" ht="12.75">
      <c r="B339" s="316"/>
      <c r="C339" s="13"/>
      <c r="E339" s="87"/>
      <c r="F339" s="88"/>
      <c r="I339" s="23"/>
      <c r="M339" s="2">
        <v>460</v>
      </c>
    </row>
    <row r="340" spans="2:13" ht="12.75">
      <c r="B340" s="316"/>
      <c r="F340" s="61"/>
      <c r="H340" s="5">
        <f>H335-B340</f>
        <v>0</v>
      </c>
      <c r="I340" s="23">
        <f t="shared" si="14"/>
        <v>0</v>
      </c>
      <c r="M340" s="2">
        <v>460</v>
      </c>
    </row>
    <row r="341" spans="1:13" s="86" customFormat="1" ht="12.75">
      <c r="A341" s="1"/>
      <c r="B341" s="316">
        <v>2000</v>
      </c>
      <c r="C341" s="1" t="s">
        <v>190</v>
      </c>
      <c r="D341" s="13" t="s">
        <v>16</v>
      </c>
      <c r="E341" s="1" t="s">
        <v>49</v>
      </c>
      <c r="F341" s="61" t="s">
        <v>191</v>
      </c>
      <c r="G341" s="28" t="s">
        <v>86</v>
      </c>
      <c r="H341" s="5">
        <f aca="true" t="shared" si="15" ref="H341:H396">H340-B341</f>
        <v>-2000</v>
      </c>
      <c r="I341" s="23">
        <f t="shared" si="14"/>
        <v>4.3478260869565215</v>
      </c>
      <c r="J341"/>
      <c r="K341" s="16" t="s">
        <v>35</v>
      </c>
      <c r="L341">
        <v>8</v>
      </c>
      <c r="M341" s="2">
        <v>460</v>
      </c>
    </row>
    <row r="342" spans="2:13" ht="12.75">
      <c r="B342" s="316">
        <v>2000</v>
      </c>
      <c r="C342" s="1" t="s">
        <v>190</v>
      </c>
      <c r="D342" s="13" t="s">
        <v>16</v>
      </c>
      <c r="E342" s="1" t="s">
        <v>49</v>
      </c>
      <c r="F342" s="61" t="s">
        <v>191</v>
      </c>
      <c r="G342" s="28" t="s">
        <v>88</v>
      </c>
      <c r="H342" s="5">
        <f t="shared" si="15"/>
        <v>-4000</v>
      </c>
      <c r="I342" s="23">
        <f t="shared" si="14"/>
        <v>4.3478260869565215</v>
      </c>
      <c r="K342" s="16" t="s">
        <v>35</v>
      </c>
      <c r="L342">
        <v>8</v>
      </c>
      <c r="M342" s="2">
        <v>460</v>
      </c>
    </row>
    <row r="343" spans="1:13" ht="12.75">
      <c r="A343" s="12"/>
      <c r="B343" s="317">
        <f>SUM(B341:B342)</f>
        <v>4000</v>
      </c>
      <c r="C343" s="12" t="s">
        <v>57</v>
      </c>
      <c r="D343" s="12"/>
      <c r="E343" s="12"/>
      <c r="F343" s="89"/>
      <c r="G343" s="19"/>
      <c r="H343" s="90">
        <v>0</v>
      </c>
      <c r="I343" s="85">
        <f t="shared" si="14"/>
        <v>8.695652173913043</v>
      </c>
      <c r="J343" s="86"/>
      <c r="K343" s="86"/>
      <c r="L343" s="86"/>
      <c r="M343" s="2">
        <v>460</v>
      </c>
    </row>
    <row r="344" spans="2:13" ht="12.75">
      <c r="B344" s="316"/>
      <c r="F344" s="61"/>
      <c r="H344" s="5">
        <f t="shared" si="15"/>
        <v>0</v>
      </c>
      <c r="I344" s="23">
        <f t="shared" si="14"/>
        <v>0</v>
      </c>
      <c r="M344" s="2">
        <v>460</v>
      </c>
    </row>
    <row r="345" spans="2:13" ht="12.75">
      <c r="B345" s="316"/>
      <c r="F345" s="61"/>
      <c r="H345" s="5">
        <f t="shared" si="15"/>
        <v>0</v>
      </c>
      <c r="I345" s="23">
        <f t="shared" si="14"/>
        <v>0</v>
      </c>
      <c r="M345" s="2">
        <v>460</v>
      </c>
    </row>
    <row r="346" spans="1:13" s="86" customFormat="1" ht="12.75">
      <c r="A346" s="1"/>
      <c r="B346" s="316">
        <v>1500</v>
      </c>
      <c r="C346" s="1" t="s">
        <v>58</v>
      </c>
      <c r="D346" s="13" t="s">
        <v>16</v>
      </c>
      <c r="E346" s="1" t="s">
        <v>59</v>
      </c>
      <c r="F346" s="61" t="s">
        <v>191</v>
      </c>
      <c r="G346" s="28" t="s">
        <v>86</v>
      </c>
      <c r="H346" s="5">
        <f t="shared" si="15"/>
        <v>-1500</v>
      </c>
      <c r="I346" s="23">
        <v>3</v>
      </c>
      <c r="J346"/>
      <c r="K346" s="16" t="s">
        <v>35</v>
      </c>
      <c r="L346">
        <v>8</v>
      </c>
      <c r="M346" s="2">
        <v>460</v>
      </c>
    </row>
    <row r="347" spans="2:13" ht="12.75">
      <c r="B347" s="316">
        <v>1500</v>
      </c>
      <c r="C347" s="1" t="s">
        <v>58</v>
      </c>
      <c r="D347" s="13" t="s">
        <v>16</v>
      </c>
      <c r="E347" s="1" t="s">
        <v>59</v>
      </c>
      <c r="F347" s="61" t="s">
        <v>191</v>
      </c>
      <c r="G347" s="28" t="s">
        <v>88</v>
      </c>
      <c r="H347" s="5">
        <f t="shared" si="15"/>
        <v>-3000</v>
      </c>
      <c r="I347" s="23">
        <v>3</v>
      </c>
      <c r="K347" s="16" t="s">
        <v>35</v>
      </c>
      <c r="L347">
        <v>8</v>
      </c>
      <c r="M347" s="2">
        <v>460</v>
      </c>
    </row>
    <row r="348" spans="1:13" ht="12.75">
      <c r="A348" s="12"/>
      <c r="B348" s="317">
        <f>SUM(B346:B347)</f>
        <v>3000</v>
      </c>
      <c r="C348" s="12"/>
      <c r="D348" s="12"/>
      <c r="E348" s="12" t="s">
        <v>59</v>
      </c>
      <c r="F348" s="89"/>
      <c r="G348" s="19"/>
      <c r="H348" s="90">
        <v>0</v>
      </c>
      <c r="I348" s="85">
        <f t="shared" si="14"/>
        <v>6.521739130434782</v>
      </c>
      <c r="J348" s="86"/>
      <c r="K348" s="86"/>
      <c r="L348" s="86"/>
      <c r="M348" s="2">
        <v>460</v>
      </c>
    </row>
    <row r="349" spans="2:13" ht="12.75">
      <c r="B349" s="316"/>
      <c r="F349" s="61"/>
      <c r="H349" s="5">
        <f t="shared" si="15"/>
        <v>0</v>
      </c>
      <c r="I349" s="23">
        <f t="shared" si="14"/>
        <v>0</v>
      </c>
      <c r="M349" s="2">
        <v>460</v>
      </c>
    </row>
    <row r="350" spans="2:13" ht="12.75">
      <c r="B350" s="316"/>
      <c r="F350" s="61"/>
      <c r="H350" s="5">
        <f t="shared" si="15"/>
        <v>0</v>
      </c>
      <c r="I350" s="23">
        <f t="shared" si="14"/>
        <v>0</v>
      </c>
      <c r="M350" s="2">
        <v>460</v>
      </c>
    </row>
    <row r="351" spans="1:13" s="86" customFormat="1" ht="12.75">
      <c r="A351" s="1"/>
      <c r="B351" s="316">
        <v>2000</v>
      </c>
      <c r="C351" s="1" t="s">
        <v>62</v>
      </c>
      <c r="D351" s="13" t="s">
        <v>16</v>
      </c>
      <c r="E351" s="1" t="s">
        <v>49</v>
      </c>
      <c r="F351" s="61" t="s">
        <v>191</v>
      </c>
      <c r="G351" s="28" t="s">
        <v>86</v>
      </c>
      <c r="H351" s="5">
        <f t="shared" si="15"/>
        <v>-2000</v>
      </c>
      <c r="I351" s="23">
        <v>4</v>
      </c>
      <c r="J351"/>
      <c r="K351" s="16" t="s">
        <v>35</v>
      </c>
      <c r="L351">
        <v>8</v>
      </c>
      <c r="M351" s="2">
        <v>460</v>
      </c>
    </row>
    <row r="352" spans="2:13" ht="12.75">
      <c r="B352" s="316">
        <v>2000</v>
      </c>
      <c r="C352" s="1" t="s">
        <v>62</v>
      </c>
      <c r="D352" s="13" t="s">
        <v>16</v>
      </c>
      <c r="E352" s="1" t="s">
        <v>49</v>
      </c>
      <c r="F352" s="61" t="s">
        <v>191</v>
      </c>
      <c r="G352" s="28" t="s">
        <v>88</v>
      </c>
      <c r="H352" s="5">
        <f t="shared" si="15"/>
        <v>-4000</v>
      </c>
      <c r="I352" s="23">
        <v>4</v>
      </c>
      <c r="K352" s="16" t="s">
        <v>35</v>
      </c>
      <c r="L352">
        <v>8</v>
      </c>
      <c r="M352" s="2">
        <v>460</v>
      </c>
    </row>
    <row r="353" spans="1:13" ht="12.75">
      <c r="A353" s="12"/>
      <c r="B353" s="317">
        <f>SUM(B351:B352)</f>
        <v>4000</v>
      </c>
      <c r="C353" s="12" t="s">
        <v>62</v>
      </c>
      <c r="D353" s="12"/>
      <c r="E353" s="12"/>
      <c r="F353" s="89"/>
      <c r="G353" s="19"/>
      <c r="H353" s="90">
        <v>0</v>
      </c>
      <c r="I353" s="85">
        <f t="shared" si="14"/>
        <v>8.695652173913043</v>
      </c>
      <c r="J353" s="86"/>
      <c r="K353" s="86"/>
      <c r="L353" s="86"/>
      <c r="M353" s="2">
        <v>460</v>
      </c>
    </row>
    <row r="354" spans="2:13" ht="12.75">
      <c r="B354" s="316"/>
      <c r="F354" s="61"/>
      <c r="H354" s="5">
        <f t="shared" si="15"/>
        <v>0</v>
      </c>
      <c r="I354" s="23">
        <f t="shared" si="14"/>
        <v>0</v>
      </c>
      <c r="M354" s="2">
        <v>460</v>
      </c>
    </row>
    <row r="355" spans="1:13" s="86" customFormat="1" ht="12.75">
      <c r="A355" s="1"/>
      <c r="B355" s="316"/>
      <c r="C355" s="1"/>
      <c r="D355" s="1"/>
      <c r="E355" s="1"/>
      <c r="F355" s="61"/>
      <c r="G355" s="28"/>
      <c r="H355" s="5">
        <f t="shared" si="15"/>
        <v>0</v>
      </c>
      <c r="I355" s="23">
        <f t="shared" si="14"/>
        <v>0</v>
      </c>
      <c r="J355"/>
      <c r="K355"/>
      <c r="L355"/>
      <c r="M355" s="2">
        <v>460</v>
      </c>
    </row>
    <row r="356" spans="2:13" ht="12.75">
      <c r="B356" s="316">
        <v>5000</v>
      </c>
      <c r="C356" s="1" t="s">
        <v>192</v>
      </c>
      <c r="D356" s="13" t="s">
        <v>16</v>
      </c>
      <c r="E356" s="1" t="s">
        <v>155</v>
      </c>
      <c r="F356" s="88" t="s">
        <v>193</v>
      </c>
      <c r="G356" s="28" t="s">
        <v>86</v>
      </c>
      <c r="H356" s="5">
        <f t="shared" si="15"/>
        <v>-5000</v>
      </c>
      <c r="I356" s="23">
        <f t="shared" si="14"/>
        <v>10.869565217391305</v>
      </c>
      <c r="K356" s="16" t="s">
        <v>35</v>
      </c>
      <c r="L356">
        <v>8</v>
      </c>
      <c r="M356" s="2">
        <v>460</v>
      </c>
    </row>
    <row r="357" spans="1:13" ht="12.75">
      <c r="A357" s="12"/>
      <c r="B357" s="317">
        <f>SUM(B356)</f>
        <v>5000</v>
      </c>
      <c r="C357" s="12"/>
      <c r="D357" s="12"/>
      <c r="E357" s="12" t="s">
        <v>155</v>
      </c>
      <c r="F357" s="89"/>
      <c r="G357" s="19"/>
      <c r="H357" s="90">
        <v>0</v>
      </c>
      <c r="I357" s="85">
        <f t="shared" si="14"/>
        <v>10.869565217391305</v>
      </c>
      <c r="J357" s="86"/>
      <c r="K357" s="86"/>
      <c r="L357" s="86"/>
      <c r="M357" s="2">
        <v>460</v>
      </c>
    </row>
    <row r="358" spans="2:13" ht="12.75">
      <c r="B358" s="316"/>
      <c r="F358" s="61"/>
      <c r="H358" s="5">
        <f t="shared" si="15"/>
        <v>0</v>
      </c>
      <c r="I358" s="23">
        <f t="shared" si="14"/>
        <v>0</v>
      </c>
      <c r="M358" s="2">
        <v>460</v>
      </c>
    </row>
    <row r="359" spans="2:13" ht="12.75">
      <c r="B359" s="316"/>
      <c r="F359" s="61"/>
      <c r="H359" s="5">
        <f t="shared" si="15"/>
        <v>0</v>
      </c>
      <c r="I359" s="23">
        <f t="shared" si="14"/>
        <v>0</v>
      </c>
      <c r="M359" s="2">
        <v>460</v>
      </c>
    </row>
    <row r="360" spans="1:13" s="86" customFormat="1" ht="12.75">
      <c r="A360" s="1"/>
      <c r="B360" s="316"/>
      <c r="C360" s="1"/>
      <c r="D360" s="1"/>
      <c r="E360" s="1"/>
      <c r="F360" s="61"/>
      <c r="G360" s="28"/>
      <c r="H360" s="5">
        <f t="shared" si="15"/>
        <v>0</v>
      </c>
      <c r="I360" s="23">
        <f t="shared" si="14"/>
        <v>0</v>
      </c>
      <c r="J360"/>
      <c r="K360"/>
      <c r="L360"/>
      <c r="M360" s="2">
        <v>460</v>
      </c>
    </row>
    <row r="361" spans="2:13" ht="12.75">
      <c r="B361" s="316"/>
      <c r="F361" s="61"/>
      <c r="H361" s="5">
        <f t="shared" si="15"/>
        <v>0</v>
      </c>
      <c r="I361" s="23">
        <f t="shared" si="14"/>
        <v>0</v>
      </c>
      <c r="M361" s="2">
        <v>460</v>
      </c>
    </row>
    <row r="362" spans="1:13" ht="12.75">
      <c r="A362" s="12"/>
      <c r="B362" s="317">
        <f>+B367+B372+B377+B381</f>
        <v>12000</v>
      </c>
      <c r="C362" s="80" t="s">
        <v>194</v>
      </c>
      <c r="D362" s="81" t="s">
        <v>186</v>
      </c>
      <c r="E362" s="80" t="s">
        <v>32</v>
      </c>
      <c r="F362" s="82" t="s">
        <v>187</v>
      </c>
      <c r="G362" s="83" t="s">
        <v>34</v>
      </c>
      <c r="H362" s="84"/>
      <c r="I362" s="85">
        <f>+B362/M362</f>
        <v>26.08695652173913</v>
      </c>
      <c r="J362" s="85"/>
      <c r="K362" s="85"/>
      <c r="L362" s="86"/>
      <c r="M362" s="2">
        <v>460</v>
      </c>
    </row>
    <row r="363" spans="2:13" ht="12.75">
      <c r="B363" s="316"/>
      <c r="F363" s="61"/>
      <c r="H363" s="5">
        <f t="shared" si="15"/>
        <v>0</v>
      </c>
      <c r="I363" s="23">
        <f t="shared" si="14"/>
        <v>0</v>
      </c>
      <c r="M363" s="2">
        <v>460</v>
      </c>
    </row>
    <row r="364" spans="2:13" ht="12.75">
      <c r="B364" s="316"/>
      <c r="F364" s="61"/>
      <c r="H364" s="5">
        <f t="shared" si="15"/>
        <v>0</v>
      </c>
      <c r="I364" s="23">
        <f t="shared" si="14"/>
        <v>0</v>
      </c>
      <c r="M364" s="2">
        <v>460</v>
      </c>
    </row>
    <row r="365" spans="1:13" s="86" customFormat="1" ht="12.75">
      <c r="A365" s="1"/>
      <c r="B365" s="318">
        <v>2000</v>
      </c>
      <c r="C365" s="1" t="s">
        <v>190</v>
      </c>
      <c r="D365" s="13" t="s">
        <v>16</v>
      </c>
      <c r="E365" s="1" t="s">
        <v>49</v>
      </c>
      <c r="F365" s="61" t="s">
        <v>195</v>
      </c>
      <c r="G365" s="28" t="s">
        <v>86</v>
      </c>
      <c r="H365" s="5">
        <f t="shared" si="15"/>
        <v>-2000</v>
      </c>
      <c r="I365" s="23">
        <f t="shared" si="14"/>
        <v>4.3478260869565215</v>
      </c>
      <c r="J365"/>
      <c r="K365" s="16" t="s">
        <v>35</v>
      </c>
      <c r="L365">
        <v>9</v>
      </c>
      <c r="M365" s="2">
        <v>460</v>
      </c>
    </row>
    <row r="366" spans="2:13" ht="12.75">
      <c r="B366" s="318">
        <v>2000</v>
      </c>
      <c r="C366" s="1" t="s">
        <v>190</v>
      </c>
      <c r="D366" s="13" t="s">
        <v>16</v>
      </c>
      <c r="E366" s="1" t="s">
        <v>49</v>
      </c>
      <c r="F366" s="61" t="s">
        <v>195</v>
      </c>
      <c r="G366" s="28" t="s">
        <v>88</v>
      </c>
      <c r="H366" s="5">
        <f t="shared" si="15"/>
        <v>-4000</v>
      </c>
      <c r="I366" s="23">
        <f t="shared" si="14"/>
        <v>4.3478260869565215</v>
      </c>
      <c r="K366" s="16" t="s">
        <v>35</v>
      </c>
      <c r="L366">
        <v>9</v>
      </c>
      <c r="M366" s="2">
        <v>460</v>
      </c>
    </row>
    <row r="367" spans="1:13" ht="12.75">
      <c r="A367" s="12"/>
      <c r="B367" s="317">
        <f>SUM(B365:B366)</f>
        <v>4000</v>
      </c>
      <c r="C367" s="12" t="s">
        <v>57</v>
      </c>
      <c r="D367" s="12"/>
      <c r="E367" s="12"/>
      <c r="F367" s="89"/>
      <c r="G367" s="19"/>
      <c r="H367" s="90">
        <v>0</v>
      </c>
      <c r="I367" s="85">
        <f t="shared" si="14"/>
        <v>8.695652173913043</v>
      </c>
      <c r="J367" s="86"/>
      <c r="K367" s="86"/>
      <c r="L367" s="86"/>
      <c r="M367" s="2">
        <v>460</v>
      </c>
    </row>
    <row r="368" spans="2:13" ht="12.75">
      <c r="B368" s="316"/>
      <c r="F368" s="61"/>
      <c r="H368" s="5">
        <f t="shared" si="15"/>
        <v>0</v>
      </c>
      <c r="I368" s="23">
        <f t="shared" si="14"/>
        <v>0</v>
      </c>
      <c r="M368" s="2">
        <v>460</v>
      </c>
    </row>
    <row r="369" spans="2:13" ht="12.75">
      <c r="B369" s="316"/>
      <c r="F369" s="61"/>
      <c r="H369" s="5">
        <f t="shared" si="15"/>
        <v>0</v>
      </c>
      <c r="I369" s="23">
        <f t="shared" si="14"/>
        <v>0</v>
      </c>
      <c r="M369" s="2">
        <v>460</v>
      </c>
    </row>
    <row r="370" spans="1:13" s="86" customFormat="1" ht="12.75">
      <c r="A370" s="1"/>
      <c r="B370" s="316">
        <v>1500</v>
      </c>
      <c r="C370" s="1" t="s">
        <v>58</v>
      </c>
      <c r="D370" s="13" t="s">
        <v>16</v>
      </c>
      <c r="E370" s="1" t="s">
        <v>59</v>
      </c>
      <c r="F370" s="61" t="s">
        <v>195</v>
      </c>
      <c r="G370" s="28" t="s">
        <v>86</v>
      </c>
      <c r="H370" s="5">
        <f t="shared" si="15"/>
        <v>-1500</v>
      </c>
      <c r="I370" s="23">
        <v>3</v>
      </c>
      <c r="J370"/>
      <c r="K370" s="16" t="s">
        <v>35</v>
      </c>
      <c r="L370">
        <v>9</v>
      </c>
      <c r="M370" s="2">
        <v>460</v>
      </c>
    </row>
    <row r="371" spans="2:13" ht="12.75">
      <c r="B371" s="316">
        <v>1500</v>
      </c>
      <c r="C371" s="1" t="s">
        <v>58</v>
      </c>
      <c r="D371" s="13" t="s">
        <v>16</v>
      </c>
      <c r="E371" s="1" t="s">
        <v>59</v>
      </c>
      <c r="F371" s="61" t="s">
        <v>195</v>
      </c>
      <c r="G371" s="28" t="s">
        <v>88</v>
      </c>
      <c r="H371" s="5">
        <f t="shared" si="15"/>
        <v>-3000</v>
      </c>
      <c r="I371" s="23">
        <v>3</v>
      </c>
      <c r="K371" s="16" t="s">
        <v>35</v>
      </c>
      <c r="L371">
        <v>9</v>
      </c>
      <c r="M371" s="2">
        <v>460</v>
      </c>
    </row>
    <row r="372" spans="1:13" ht="12.75">
      <c r="A372" s="12"/>
      <c r="B372" s="317">
        <f>SUM(B370:B371)</f>
        <v>3000</v>
      </c>
      <c r="C372" s="12"/>
      <c r="D372" s="12"/>
      <c r="E372" s="12" t="s">
        <v>59</v>
      </c>
      <c r="F372" s="89"/>
      <c r="G372" s="19"/>
      <c r="H372" s="90">
        <v>0</v>
      </c>
      <c r="I372" s="85">
        <f t="shared" si="14"/>
        <v>6.521739130434782</v>
      </c>
      <c r="J372" s="86"/>
      <c r="K372" s="86"/>
      <c r="L372" s="86"/>
      <c r="M372" s="2">
        <v>460</v>
      </c>
    </row>
    <row r="373" spans="2:13" ht="12.75">
      <c r="B373" s="316"/>
      <c r="F373" s="61"/>
      <c r="H373" s="5">
        <f t="shared" si="15"/>
        <v>0</v>
      </c>
      <c r="I373" s="23">
        <f t="shared" si="14"/>
        <v>0</v>
      </c>
      <c r="M373" s="2">
        <v>460</v>
      </c>
    </row>
    <row r="374" spans="2:13" ht="12.75">
      <c r="B374" s="316"/>
      <c r="F374" s="61"/>
      <c r="H374" s="5">
        <f t="shared" si="15"/>
        <v>0</v>
      </c>
      <c r="I374" s="23">
        <f t="shared" si="14"/>
        <v>0</v>
      </c>
      <c r="M374" s="2">
        <v>460</v>
      </c>
    </row>
    <row r="375" spans="1:13" s="86" customFormat="1" ht="12.75">
      <c r="A375" s="1"/>
      <c r="B375" s="316">
        <v>2000</v>
      </c>
      <c r="C375" s="1" t="s">
        <v>62</v>
      </c>
      <c r="D375" s="13" t="s">
        <v>16</v>
      </c>
      <c r="E375" s="1" t="s">
        <v>49</v>
      </c>
      <c r="F375" s="61" t="s">
        <v>195</v>
      </c>
      <c r="G375" s="28" t="s">
        <v>86</v>
      </c>
      <c r="H375" s="5">
        <f t="shared" si="15"/>
        <v>-2000</v>
      </c>
      <c r="I375" s="23">
        <v>4</v>
      </c>
      <c r="J375"/>
      <c r="K375" s="16" t="s">
        <v>35</v>
      </c>
      <c r="L375">
        <v>9</v>
      </c>
      <c r="M375" s="2">
        <v>460</v>
      </c>
    </row>
    <row r="376" spans="2:13" ht="12.75">
      <c r="B376" s="316">
        <v>2000</v>
      </c>
      <c r="C376" s="1" t="s">
        <v>62</v>
      </c>
      <c r="D376" s="13" t="s">
        <v>16</v>
      </c>
      <c r="E376" s="1" t="s">
        <v>49</v>
      </c>
      <c r="F376" s="61" t="s">
        <v>195</v>
      </c>
      <c r="G376" s="28" t="s">
        <v>88</v>
      </c>
      <c r="H376" s="5">
        <f t="shared" si="15"/>
        <v>-4000</v>
      </c>
      <c r="I376" s="23">
        <v>4</v>
      </c>
      <c r="K376" s="16" t="s">
        <v>35</v>
      </c>
      <c r="L376">
        <v>9</v>
      </c>
      <c r="M376" s="2">
        <v>460</v>
      </c>
    </row>
    <row r="377" spans="1:13" ht="12.75">
      <c r="A377" s="12"/>
      <c r="B377" s="317">
        <f>SUM(B375:B376)</f>
        <v>4000</v>
      </c>
      <c r="C377" s="12" t="s">
        <v>62</v>
      </c>
      <c r="D377" s="12"/>
      <c r="E377" s="12"/>
      <c r="F377" s="89"/>
      <c r="G377" s="19"/>
      <c r="H377" s="90">
        <v>0</v>
      </c>
      <c r="I377" s="85">
        <f aca="true" t="shared" si="16" ref="I377:I440">+B377/M377</f>
        <v>8.695652173913043</v>
      </c>
      <c r="J377" s="86"/>
      <c r="K377" s="86"/>
      <c r="L377" s="86"/>
      <c r="M377" s="2">
        <v>460</v>
      </c>
    </row>
    <row r="378" spans="2:13" ht="12.75">
      <c r="B378" s="316"/>
      <c r="F378" s="61"/>
      <c r="H378" s="5">
        <f t="shared" si="15"/>
        <v>0</v>
      </c>
      <c r="I378" s="23">
        <f t="shared" si="16"/>
        <v>0</v>
      </c>
      <c r="M378" s="2">
        <v>460</v>
      </c>
    </row>
    <row r="379" spans="1:13" s="86" customFormat="1" ht="12.75">
      <c r="A379" s="1"/>
      <c r="B379" s="316"/>
      <c r="C379" s="1"/>
      <c r="D379" s="1"/>
      <c r="E379" s="1"/>
      <c r="F379" s="61"/>
      <c r="G379" s="28"/>
      <c r="H379" s="5">
        <f t="shared" si="15"/>
        <v>0</v>
      </c>
      <c r="I379" s="23">
        <f t="shared" si="16"/>
        <v>0</v>
      </c>
      <c r="J379"/>
      <c r="K379"/>
      <c r="L379"/>
      <c r="M379" s="2">
        <v>460</v>
      </c>
    </row>
    <row r="380" spans="2:13" ht="12.75">
      <c r="B380" s="316">
        <v>1000</v>
      </c>
      <c r="C380" s="1" t="s">
        <v>63</v>
      </c>
      <c r="D380" s="13" t="s">
        <v>16</v>
      </c>
      <c r="E380" s="1" t="s">
        <v>64</v>
      </c>
      <c r="F380" s="61" t="s">
        <v>195</v>
      </c>
      <c r="G380" s="28" t="s">
        <v>86</v>
      </c>
      <c r="H380" s="5">
        <f t="shared" si="15"/>
        <v>-1000</v>
      </c>
      <c r="I380" s="23">
        <f t="shared" si="16"/>
        <v>2.1739130434782608</v>
      </c>
      <c r="K380" s="16" t="s">
        <v>35</v>
      </c>
      <c r="L380">
        <v>9</v>
      </c>
      <c r="M380" s="2">
        <v>460</v>
      </c>
    </row>
    <row r="381" spans="1:13" ht="12.75">
      <c r="A381" s="12"/>
      <c r="B381" s="317">
        <f>SUM(B380)</f>
        <v>1000</v>
      </c>
      <c r="C381" s="12"/>
      <c r="D381" s="12"/>
      <c r="E381" s="12" t="s">
        <v>101</v>
      </c>
      <c r="F381" s="89"/>
      <c r="G381" s="19"/>
      <c r="H381" s="90">
        <v>0</v>
      </c>
      <c r="I381" s="85">
        <f t="shared" si="16"/>
        <v>2.1739130434782608</v>
      </c>
      <c r="J381" s="86"/>
      <c r="K381" s="86"/>
      <c r="L381" s="86"/>
      <c r="M381" s="2">
        <v>460</v>
      </c>
    </row>
    <row r="382" spans="2:13" ht="12.75">
      <c r="B382" s="316"/>
      <c r="F382" s="61"/>
      <c r="H382" s="5">
        <f t="shared" si="15"/>
        <v>0</v>
      </c>
      <c r="I382" s="23">
        <f t="shared" si="16"/>
        <v>0</v>
      </c>
      <c r="M382" s="2">
        <v>460</v>
      </c>
    </row>
    <row r="383" spans="2:13" ht="12.75">
      <c r="B383" s="316"/>
      <c r="F383" s="61"/>
      <c r="H383" s="5">
        <f t="shared" si="15"/>
        <v>0</v>
      </c>
      <c r="I383" s="23">
        <f t="shared" si="16"/>
        <v>0</v>
      </c>
      <c r="M383" s="2">
        <v>460</v>
      </c>
    </row>
    <row r="384" spans="1:13" s="86" customFormat="1" ht="12.75">
      <c r="A384" s="1"/>
      <c r="B384" s="316"/>
      <c r="C384" s="1"/>
      <c r="D384" s="1"/>
      <c r="E384" s="1"/>
      <c r="F384" s="61"/>
      <c r="G384" s="28"/>
      <c r="H384" s="5">
        <f t="shared" si="15"/>
        <v>0</v>
      </c>
      <c r="I384" s="23">
        <f t="shared" si="16"/>
        <v>0</v>
      </c>
      <c r="J384"/>
      <c r="K384"/>
      <c r="L384"/>
      <c r="M384" s="2">
        <v>460</v>
      </c>
    </row>
    <row r="385" spans="2:13" ht="12.75">
      <c r="B385" s="316"/>
      <c r="F385" s="61"/>
      <c r="H385" s="5">
        <f t="shared" si="15"/>
        <v>0</v>
      </c>
      <c r="I385" s="23">
        <f t="shared" si="16"/>
        <v>0</v>
      </c>
      <c r="M385" s="2">
        <v>460</v>
      </c>
    </row>
    <row r="386" spans="1:13" ht="12.75">
      <c r="A386" s="12"/>
      <c r="B386" s="317">
        <f>+B397+B406+B415+B422+B431+B436</f>
        <v>84400</v>
      </c>
      <c r="C386" s="80" t="s">
        <v>196</v>
      </c>
      <c r="D386" s="81" t="s">
        <v>197</v>
      </c>
      <c r="E386" s="80" t="s">
        <v>198</v>
      </c>
      <c r="F386" s="82" t="s">
        <v>199</v>
      </c>
      <c r="G386" s="83" t="s">
        <v>34</v>
      </c>
      <c r="H386" s="84"/>
      <c r="I386" s="85">
        <f t="shared" si="16"/>
        <v>183.47826086956522</v>
      </c>
      <c r="J386" s="85"/>
      <c r="K386" s="85"/>
      <c r="L386" s="86"/>
      <c r="M386" s="2">
        <v>460</v>
      </c>
    </row>
    <row r="387" spans="2:13" ht="12.75">
      <c r="B387" s="316"/>
      <c r="F387" s="61"/>
      <c r="H387" s="5">
        <f t="shared" si="15"/>
        <v>0</v>
      </c>
      <c r="I387" s="23">
        <f t="shared" si="16"/>
        <v>0</v>
      </c>
      <c r="M387" s="2">
        <v>460</v>
      </c>
    </row>
    <row r="388" spans="2:13" ht="12.75">
      <c r="B388" s="316">
        <v>3000</v>
      </c>
      <c r="C388" s="13" t="s">
        <v>0</v>
      </c>
      <c r="D388" s="1" t="s">
        <v>29</v>
      </c>
      <c r="E388" s="87" t="s">
        <v>200</v>
      </c>
      <c r="F388" s="88" t="s">
        <v>201</v>
      </c>
      <c r="G388" s="28" t="s">
        <v>145</v>
      </c>
      <c r="H388" s="5">
        <f t="shared" si="15"/>
        <v>-3000</v>
      </c>
      <c r="I388" s="23">
        <v>6</v>
      </c>
      <c r="K388" t="s">
        <v>0</v>
      </c>
      <c r="L388">
        <v>10</v>
      </c>
      <c r="M388" s="2">
        <v>460</v>
      </c>
    </row>
    <row r="389" spans="2:13" ht="12.75">
      <c r="B389" s="316">
        <v>2500</v>
      </c>
      <c r="C389" s="13" t="s">
        <v>0</v>
      </c>
      <c r="D389" s="1" t="s">
        <v>29</v>
      </c>
      <c r="E389" s="87" t="s">
        <v>202</v>
      </c>
      <c r="F389" s="88" t="s">
        <v>203</v>
      </c>
      <c r="G389" s="28" t="s">
        <v>145</v>
      </c>
      <c r="H389" s="5">
        <f t="shared" si="15"/>
        <v>-5500</v>
      </c>
      <c r="I389" s="23">
        <v>5</v>
      </c>
      <c r="K389" t="s">
        <v>0</v>
      </c>
      <c r="L389">
        <v>10</v>
      </c>
      <c r="M389" s="2">
        <v>460</v>
      </c>
    </row>
    <row r="390" spans="2:13" ht="12.75">
      <c r="B390" s="316">
        <v>5000</v>
      </c>
      <c r="C390" s="13" t="s">
        <v>0</v>
      </c>
      <c r="D390" s="1" t="s">
        <v>29</v>
      </c>
      <c r="E390" s="87" t="s">
        <v>200</v>
      </c>
      <c r="F390" s="88" t="s">
        <v>204</v>
      </c>
      <c r="G390" s="28" t="s">
        <v>146</v>
      </c>
      <c r="H390" s="5">
        <f t="shared" si="15"/>
        <v>-10500</v>
      </c>
      <c r="I390" s="23">
        <v>10</v>
      </c>
      <c r="K390" t="s">
        <v>0</v>
      </c>
      <c r="L390">
        <v>10</v>
      </c>
      <c r="M390" s="2">
        <v>460</v>
      </c>
    </row>
    <row r="391" spans="2:13" ht="12.75">
      <c r="B391" s="316">
        <v>2500</v>
      </c>
      <c r="C391" s="13" t="s">
        <v>0</v>
      </c>
      <c r="D391" s="1" t="s">
        <v>29</v>
      </c>
      <c r="E391" s="87" t="s">
        <v>202</v>
      </c>
      <c r="F391" s="88" t="s">
        <v>205</v>
      </c>
      <c r="G391" s="28" t="s">
        <v>146</v>
      </c>
      <c r="H391" s="5">
        <f t="shared" si="15"/>
        <v>-13000</v>
      </c>
      <c r="I391" s="23">
        <v>5</v>
      </c>
      <c r="K391" t="s">
        <v>0</v>
      </c>
      <c r="L391">
        <v>10</v>
      </c>
      <c r="M391" s="2">
        <v>460</v>
      </c>
    </row>
    <row r="392" spans="2:13" ht="12.75">
      <c r="B392" s="316">
        <v>4000</v>
      </c>
      <c r="C392" s="13" t="s">
        <v>0</v>
      </c>
      <c r="D392" s="1" t="s">
        <v>29</v>
      </c>
      <c r="E392" s="87" t="s">
        <v>200</v>
      </c>
      <c r="F392" s="88" t="s">
        <v>206</v>
      </c>
      <c r="G392" s="28" t="s">
        <v>207</v>
      </c>
      <c r="H392" s="5">
        <f t="shared" si="15"/>
        <v>-17000</v>
      </c>
      <c r="I392" s="23">
        <v>8</v>
      </c>
      <c r="K392" t="s">
        <v>0</v>
      </c>
      <c r="L392">
        <v>10</v>
      </c>
      <c r="M392" s="2">
        <v>460</v>
      </c>
    </row>
    <row r="393" spans="2:13" ht="12.75">
      <c r="B393" s="316">
        <v>2500</v>
      </c>
      <c r="C393" s="13" t="s">
        <v>0</v>
      </c>
      <c r="D393" s="1" t="s">
        <v>29</v>
      </c>
      <c r="E393" s="87" t="s">
        <v>202</v>
      </c>
      <c r="F393" s="88" t="s">
        <v>208</v>
      </c>
      <c r="G393" s="28" t="s">
        <v>207</v>
      </c>
      <c r="H393" s="5">
        <f t="shared" si="15"/>
        <v>-19500</v>
      </c>
      <c r="I393" s="23">
        <v>5</v>
      </c>
      <c r="K393" t="s">
        <v>0</v>
      </c>
      <c r="L393">
        <v>10</v>
      </c>
      <c r="M393" s="2">
        <v>460</v>
      </c>
    </row>
    <row r="394" spans="2:13" ht="12.75">
      <c r="B394" s="316">
        <v>3000</v>
      </c>
      <c r="C394" s="13" t="s">
        <v>0</v>
      </c>
      <c r="D394" s="1" t="s">
        <v>29</v>
      </c>
      <c r="E394" s="87" t="s">
        <v>200</v>
      </c>
      <c r="F394" s="88" t="s">
        <v>209</v>
      </c>
      <c r="G394" s="28" t="s">
        <v>210</v>
      </c>
      <c r="H394" s="5">
        <f t="shared" si="15"/>
        <v>-22500</v>
      </c>
      <c r="I394" s="23">
        <v>6</v>
      </c>
      <c r="K394" t="s">
        <v>0</v>
      </c>
      <c r="L394">
        <v>10</v>
      </c>
      <c r="M394" s="2">
        <v>460</v>
      </c>
    </row>
    <row r="395" spans="1:13" s="86" customFormat="1" ht="12.75">
      <c r="A395" s="1"/>
      <c r="B395" s="316">
        <v>2000</v>
      </c>
      <c r="C395" s="13" t="s">
        <v>0</v>
      </c>
      <c r="D395" s="1" t="s">
        <v>29</v>
      </c>
      <c r="E395" s="87" t="s">
        <v>200</v>
      </c>
      <c r="F395" s="88" t="s">
        <v>211</v>
      </c>
      <c r="G395" s="28" t="s">
        <v>212</v>
      </c>
      <c r="H395" s="5">
        <f t="shared" si="15"/>
        <v>-24500</v>
      </c>
      <c r="I395" s="23">
        <v>4</v>
      </c>
      <c r="J395"/>
      <c r="K395" t="s">
        <v>0</v>
      </c>
      <c r="L395">
        <v>10</v>
      </c>
      <c r="M395" s="2">
        <v>460</v>
      </c>
    </row>
    <row r="396" spans="2:13" ht="12.75">
      <c r="B396" s="316">
        <v>3000</v>
      </c>
      <c r="C396" s="13" t="s">
        <v>0</v>
      </c>
      <c r="D396" s="1" t="s">
        <v>29</v>
      </c>
      <c r="E396" s="87" t="s">
        <v>200</v>
      </c>
      <c r="F396" s="88" t="s">
        <v>213</v>
      </c>
      <c r="G396" s="28" t="s">
        <v>214</v>
      </c>
      <c r="H396" s="5">
        <f t="shared" si="15"/>
        <v>-27500</v>
      </c>
      <c r="I396" s="23">
        <v>6</v>
      </c>
      <c r="K396" t="s">
        <v>0</v>
      </c>
      <c r="L396">
        <v>10</v>
      </c>
      <c r="M396" s="2">
        <v>460</v>
      </c>
    </row>
    <row r="397" spans="1:13" ht="12.75">
      <c r="A397" s="12"/>
      <c r="B397" s="317">
        <f>SUM(B388:B396)</f>
        <v>27500</v>
      </c>
      <c r="C397" s="12" t="s">
        <v>0</v>
      </c>
      <c r="D397" s="12"/>
      <c r="E397" s="12"/>
      <c r="F397" s="89"/>
      <c r="G397" s="19"/>
      <c r="H397" s="90">
        <v>0</v>
      </c>
      <c r="I397" s="85">
        <f t="shared" si="16"/>
        <v>59.78260869565217</v>
      </c>
      <c r="J397" s="86"/>
      <c r="K397" s="86"/>
      <c r="L397" s="86"/>
      <c r="M397" s="2">
        <v>460</v>
      </c>
    </row>
    <row r="398" spans="2:13" ht="12.75">
      <c r="B398" s="316"/>
      <c r="F398" s="61"/>
      <c r="H398" s="5">
        <f aca="true" t="shared" si="17" ref="H398:H459">H397-B398</f>
        <v>0</v>
      </c>
      <c r="I398" s="23">
        <f t="shared" si="16"/>
        <v>0</v>
      </c>
      <c r="M398" s="2">
        <v>460</v>
      </c>
    </row>
    <row r="399" spans="2:13" ht="12.75">
      <c r="B399" s="316"/>
      <c r="F399" s="61"/>
      <c r="H399" s="5">
        <f t="shared" si="17"/>
        <v>0</v>
      </c>
      <c r="I399" s="23">
        <f t="shared" si="16"/>
        <v>0</v>
      </c>
      <c r="M399" s="2">
        <v>460</v>
      </c>
    </row>
    <row r="400" spans="2:13" ht="12.75">
      <c r="B400" s="318">
        <v>2500</v>
      </c>
      <c r="C400" s="1" t="s">
        <v>215</v>
      </c>
      <c r="D400" s="13" t="s">
        <v>16</v>
      </c>
      <c r="E400" s="1" t="s">
        <v>114</v>
      </c>
      <c r="F400" s="61" t="s">
        <v>216</v>
      </c>
      <c r="G400" s="32" t="s">
        <v>145</v>
      </c>
      <c r="H400" s="5">
        <f t="shared" si="17"/>
        <v>-2500</v>
      </c>
      <c r="I400" s="23">
        <f t="shared" si="16"/>
        <v>5.434782608695652</v>
      </c>
      <c r="K400" t="s">
        <v>217</v>
      </c>
      <c r="L400">
        <v>10</v>
      </c>
      <c r="M400" s="2">
        <v>460</v>
      </c>
    </row>
    <row r="401" spans="2:13" ht="12.75">
      <c r="B401" s="318">
        <v>700</v>
      </c>
      <c r="C401" s="34" t="s">
        <v>218</v>
      </c>
      <c r="D401" s="13" t="s">
        <v>16</v>
      </c>
      <c r="E401" s="34" t="s">
        <v>114</v>
      </c>
      <c r="F401" s="61" t="s">
        <v>219</v>
      </c>
      <c r="G401" s="32" t="s">
        <v>145</v>
      </c>
      <c r="H401" s="5">
        <f t="shared" si="17"/>
        <v>-3200</v>
      </c>
      <c r="I401" s="23">
        <f t="shared" si="16"/>
        <v>1.5217391304347827</v>
      </c>
      <c r="K401" t="s">
        <v>217</v>
      </c>
      <c r="L401">
        <v>10</v>
      </c>
      <c r="M401" s="2">
        <v>460</v>
      </c>
    </row>
    <row r="402" spans="2:13" ht="12.75">
      <c r="B402" s="316">
        <v>3500</v>
      </c>
      <c r="C402" s="1" t="s">
        <v>220</v>
      </c>
      <c r="D402" s="13" t="s">
        <v>16</v>
      </c>
      <c r="E402" s="1" t="s">
        <v>114</v>
      </c>
      <c r="F402" s="61" t="s">
        <v>221</v>
      </c>
      <c r="G402" s="37" t="s">
        <v>207</v>
      </c>
      <c r="H402" s="5">
        <f t="shared" si="17"/>
        <v>-6700</v>
      </c>
      <c r="I402" s="23">
        <f t="shared" si="16"/>
        <v>7.608695652173913</v>
      </c>
      <c r="K402" t="s">
        <v>217</v>
      </c>
      <c r="L402">
        <v>10</v>
      </c>
      <c r="M402" s="2">
        <v>460</v>
      </c>
    </row>
    <row r="403" spans="2:13" ht="12.75">
      <c r="B403" s="318">
        <v>2500</v>
      </c>
      <c r="C403" s="1" t="s">
        <v>215</v>
      </c>
      <c r="D403" s="13" t="s">
        <v>16</v>
      </c>
      <c r="E403" s="1" t="s">
        <v>114</v>
      </c>
      <c r="F403" s="61" t="s">
        <v>222</v>
      </c>
      <c r="G403" s="32" t="s">
        <v>145</v>
      </c>
      <c r="H403" s="5">
        <f t="shared" si="17"/>
        <v>-9200</v>
      </c>
      <c r="I403" s="23">
        <f t="shared" si="16"/>
        <v>5.434782608695652</v>
      </c>
      <c r="K403" t="s">
        <v>217</v>
      </c>
      <c r="L403">
        <v>10</v>
      </c>
      <c r="M403" s="2">
        <v>460</v>
      </c>
    </row>
    <row r="404" spans="1:13" s="86" customFormat="1" ht="12.75">
      <c r="A404" s="13"/>
      <c r="B404" s="318">
        <v>700</v>
      </c>
      <c r="C404" s="34" t="s">
        <v>218</v>
      </c>
      <c r="D404" s="13" t="s">
        <v>16</v>
      </c>
      <c r="E404" s="34" t="s">
        <v>114</v>
      </c>
      <c r="F404" s="61" t="s">
        <v>223</v>
      </c>
      <c r="G404" s="32" t="s">
        <v>145</v>
      </c>
      <c r="H404" s="5">
        <f t="shared" si="17"/>
        <v>-9900</v>
      </c>
      <c r="I404" s="23">
        <f t="shared" si="16"/>
        <v>1.5217391304347827</v>
      </c>
      <c r="J404"/>
      <c r="K404" t="s">
        <v>217</v>
      </c>
      <c r="L404">
        <v>10</v>
      </c>
      <c r="M404" s="2">
        <v>460</v>
      </c>
    </row>
    <row r="405" spans="2:13" ht="12.75">
      <c r="B405" s="316">
        <v>3500</v>
      </c>
      <c r="C405" s="1" t="s">
        <v>220</v>
      </c>
      <c r="D405" s="13" t="s">
        <v>16</v>
      </c>
      <c r="E405" s="1" t="s">
        <v>114</v>
      </c>
      <c r="F405" s="61" t="s">
        <v>224</v>
      </c>
      <c r="G405" s="37" t="s">
        <v>207</v>
      </c>
      <c r="H405" s="5">
        <f t="shared" si="17"/>
        <v>-13400</v>
      </c>
      <c r="I405" s="23">
        <f t="shared" si="16"/>
        <v>7.608695652173913</v>
      </c>
      <c r="K405" t="s">
        <v>217</v>
      </c>
      <c r="L405">
        <v>10</v>
      </c>
      <c r="M405" s="2">
        <v>460</v>
      </c>
    </row>
    <row r="406" spans="1:13" ht="12.75">
      <c r="A406" s="12"/>
      <c r="B406" s="317">
        <f>SUM(B400:B405)</f>
        <v>13400</v>
      </c>
      <c r="C406" s="12" t="s">
        <v>57</v>
      </c>
      <c r="D406" s="12"/>
      <c r="E406" s="12"/>
      <c r="F406" s="89"/>
      <c r="G406" s="19"/>
      <c r="H406" s="90">
        <v>0</v>
      </c>
      <c r="I406" s="85">
        <f t="shared" si="16"/>
        <v>29.130434782608695</v>
      </c>
      <c r="J406" s="86"/>
      <c r="K406" s="86"/>
      <c r="L406" s="86"/>
      <c r="M406" s="2">
        <v>460</v>
      </c>
    </row>
    <row r="407" spans="2:13" ht="12.75">
      <c r="B407" s="316"/>
      <c r="F407" s="61"/>
      <c r="H407" s="5">
        <f t="shared" si="17"/>
        <v>0</v>
      </c>
      <c r="I407" s="23">
        <f t="shared" si="16"/>
        <v>0</v>
      </c>
      <c r="M407" s="2">
        <v>460</v>
      </c>
    </row>
    <row r="408" spans="2:13" ht="12.75">
      <c r="B408" s="316"/>
      <c r="F408" s="61"/>
      <c r="H408" s="5">
        <f t="shared" si="17"/>
        <v>0</v>
      </c>
      <c r="I408" s="23">
        <f t="shared" si="16"/>
        <v>0</v>
      </c>
      <c r="M408" s="2">
        <v>460</v>
      </c>
    </row>
    <row r="409" spans="2:13" ht="12.75">
      <c r="B409" s="318">
        <v>1500</v>
      </c>
      <c r="C409" s="13" t="s">
        <v>58</v>
      </c>
      <c r="D409" s="13" t="s">
        <v>16</v>
      </c>
      <c r="E409" s="13" t="s">
        <v>97</v>
      </c>
      <c r="F409" s="61" t="s">
        <v>225</v>
      </c>
      <c r="G409" s="31" t="s">
        <v>145</v>
      </c>
      <c r="H409" s="5">
        <f t="shared" si="17"/>
        <v>-1500</v>
      </c>
      <c r="I409" s="23">
        <v>3</v>
      </c>
      <c r="K409" t="s">
        <v>217</v>
      </c>
      <c r="L409">
        <v>10</v>
      </c>
      <c r="M409" s="2">
        <v>460</v>
      </c>
    </row>
    <row r="410" spans="2:13" ht="12.75">
      <c r="B410" s="318">
        <v>1500</v>
      </c>
      <c r="C410" s="13" t="s">
        <v>58</v>
      </c>
      <c r="D410" s="13" t="s">
        <v>16</v>
      </c>
      <c r="E410" s="13" t="s">
        <v>97</v>
      </c>
      <c r="F410" s="61" t="s">
        <v>226</v>
      </c>
      <c r="G410" s="31" t="s">
        <v>145</v>
      </c>
      <c r="H410" s="5">
        <f t="shared" si="17"/>
        <v>-3000</v>
      </c>
      <c r="I410" s="23">
        <v>3</v>
      </c>
      <c r="K410" t="s">
        <v>217</v>
      </c>
      <c r="L410">
        <v>10</v>
      </c>
      <c r="M410" s="2">
        <v>460</v>
      </c>
    </row>
    <row r="411" spans="2:13" ht="12.75">
      <c r="B411" s="318">
        <v>1500</v>
      </c>
      <c r="C411" s="13" t="s">
        <v>58</v>
      </c>
      <c r="D411" s="13" t="s">
        <v>16</v>
      </c>
      <c r="E411" s="13" t="s">
        <v>97</v>
      </c>
      <c r="F411" s="61" t="s">
        <v>225</v>
      </c>
      <c r="G411" s="37" t="s">
        <v>146</v>
      </c>
      <c r="H411" s="5">
        <f t="shared" si="17"/>
        <v>-4500</v>
      </c>
      <c r="I411" s="23">
        <v>3</v>
      </c>
      <c r="K411" t="s">
        <v>217</v>
      </c>
      <c r="L411">
        <v>10</v>
      </c>
      <c r="M411" s="2">
        <v>460</v>
      </c>
    </row>
    <row r="412" spans="2:13" ht="12.75">
      <c r="B412" s="318">
        <v>1500</v>
      </c>
      <c r="C412" s="13" t="s">
        <v>58</v>
      </c>
      <c r="D412" s="13" t="s">
        <v>16</v>
      </c>
      <c r="E412" s="13" t="s">
        <v>97</v>
      </c>
      <c r="F412" s="61" t="s">
        <v>226</v>
      </c>
      <c r="G412" s="37" t="s">
        <v>146</v>
      </c>
      <c r="H412" s="5">
        <f t="shared" si="17"/>
        <v>-6000</v>
      </c>
      <c r="I412" s="23">
        <v>3</v>
      </c>
      <c r="K412" t="s">
        <v>217</v>
      </c>
      <c r="L412">
        <v>10</v>
      </c>
      <c r="M412" s="2">
        <v>460</v>
      </c>
    </row>
    <row r="413" spans="1:13" s="86" customFormat="1" ht="12.75">
      <c r="A413" s="1"/>
      <c r="B413" s="316">
        <v>1500</v>
      </c>
      <c r="C413" s="1" t="s">
        <v>58</v>
      </c>
      <c r="D413" s="13" t="s">
        <v>16</v>
      </c>
      <c r="E413" s="1" t="s">
        <v>97</v>
      </c>
      <c r="F413" s="61" t="s">
        <v>225</v>
      </c>
      <c r="G413" s="37" t="s">
        <v>207</v>
      </c>
      <c r="H413" s="5">
        <f t="shared" si="17"/>
        <v>-7500</v>
      </c>
      <c r="I413" s="23">
        <v>3</v>
      </c>
      <c r="J413"/>
      <c r="K413" t="s">
        <v>217</v>
      </c>
      <c r="L413">
        <v>10</v>
      </c>
      <c r="M413" s="2">
        <v>460</v>
      </c>
    </row>
    <row r="414" spans="2:13" ht="12.75">
      <c r="B414" s="316">
        <v>1500</v>
      </c>
      <c r="C414" s="1" t="s">
        <v>58</v>
      </c>
      <c r="D414" s="13" t="s">
        <v>16</v>
      </c>
      <c r="E414" s="1" t="s">
        <v>97</v>
      </c>
      <c r="F414" s="61" t="s">
        <v>227</v>
      </c>
      <c r="G414" s="37" t="s">
        <v>207</v>
      </c>
      <c r="H414" s="5">
        <f t="shared" si="17"/>
        <v>-9000</v>
      </c>
      <c r="I414" s="23">
        <v>3</v>
      </c>
      <c r="K414" t="s">
        <v>217</v>
      </c>
      <c r="L414">
        <v>10</v>
      </c>
      <c r="M414" s="2">
        <v>460</v>
      </c>
    </row>
    <row r="415" spans="1:13" ht="12.75">
      <c r="A415" s="12"/>
      <c r="B415" s="317">
        <f>SUM(B409:B414)</f>
        <v>9000</v>
      </c>
      <c r="C415" s="12"/>
      <c r="D415" s="12"/>
      <c r="E415" s="12" t="s">
        <v>59</v>
      </c>
      <c r="F415" s="89"/>
      <c r="G415" s="19"/>
      <c r="H415" s="90">
        <v>0</v>
      </c>
      <c r="I415" s="85">
        <f t="shared" si="16"/>
        <v>19.565217391304348</v>
      </c>
      <c r="J415" s="86"/>
      <c r="K415" s="86"/>
      <c r="L415" s="86"/>
      <c r="M415" s="2">
        <v>460</v>
      </c>
    </row>
    <row r="416" spans="2:13" ht="12.75">
      <c r="B416" s="316"/>
      <c r="F416" s="61"/>
      <c r="H416" s="5">
        <f t="shared" si="17"/>
        <v>0</v>
      </c>
      <c r="I416" s="23">
        <f t="shared" si="16"/>
        <v>0</v>
      </c>
      <c r="M416" s="2">
        <v>460</v>
      </c>
    </row>
    <row r="417" spans="2:13" ht="12.75">
      <c r="B417" s="316"/>
      <c r="F417" s="61"/>
      <c r="H417" s="5">
        <f t="shared" si="17"/>
        <v>0</v>
      </c>
      <c r="I417" s="23">
        <f t="shared" si="16"/>
        <v>0</v>
      </c>
      <c r="M417" s="2">
        <v>460</v>
      </c>
    </row>
    <row r="418" spans="2:13" ht="12.75">
      <c r="B418" s="318">
        <v>5000</v>
      </c>
      <c r="C418" s="13" t="s">
        <v>60</v>
      </c>
      <c r="D418" s="13" t="s">
        <v>16</v>
      </c>
      <c r="E418" s="36" t="s">
        <v>114</v>
      </c>
      <c r="F418" s="61" t="s">
        <v>228</v>
      </c>
      <c r="G418" s="37" t="s">
        <v>145</v>
      </c>
      <c r="H418" s="5">
        <f t="shared" si="17"/>
        <v>-5000</v>
      </c>
      <c r="I418" s="23">
        <v>10</v>
      </c>
      <c r="K418" t="s">
        <v>217</v>
      </c>
      <c r="L418">
        <v>10</v>
      </c>
      <c r="M418" s="2">
        <v>460</v>
      </c>
    </row>
    <row r="419" spans="2:13" ht="12.75">
      <c r="B419" s="318">
        <v>5000</v>
      </c>
      <c r="C419" s="13" t="s">
        <v>60</v>
      </c>
      <c r="D419" s="13" t="s">
        <v>16</v>
      </c>
      <c r="E419" s="36" t="s">
        <v>114</v>
      </c>
      <c r="F419" s="61" t="s">
        <v>229</v>
      </c>
      <c r="G419" s="37" t="s">
        <v>145</v>
      </c>
      <c r="H419" s="5">
        <f t="shared" si="17"/>
        <v>-10000</v>
      </c>
      <c r="I419" s="23">
        <v>10</v>
      </c>
      <c r="K419" t="s">
        <v>217</v>
      </c>
      <c r="L419">
        <v>10</v>
      </c>
      <c r="M419" s="2">
        <v>460</v>
      </c>
    </row>
    <row r="420" spans="1:13" s="86" customFormat="1" ht="12.75">
      <c r="A420" s="1"/>
      <c r="B420" s="318">
        <v>5000</v>
      </c>
      <c r="C420" s="13" t="s">
        <v>60</v>
      </c>
      <c r="D420" s="13" t="s">
        <v>16</v>
      </c>
      <c r="E420" s="36" t="s">
        <v>114</v>
      </c>
      <c r="F420" s="61" t="s">
        <v>228</v>
      </c>
      <c r="G420" s="37" t="s">
        <v>146</v>
      </c>
      <c r="H420" s="5">
        <f t="shared" si="17"/>
        <v>-15000</v>
      </c>
      <c r="I420" s="23">
        <v>10</v>
      </c>
      <c r="J420"/>
      <c r="K420" t="s">
        <v>217</v>
      </c>
      <c r="L420">
        <v>10</v>
      </c>
      <c r="M420" s="2">
        <v>460</v>
      </c>
    </row>
    <row r="421" spans="2:13" ht="12.75">
      <c r="B421" s="318">
        <v>5000</v>
      </c>
      <c r="C421" s="13" t="s">
        <v>60</v>
      </c>
      <c r="D421" s="13" t="s">
        <v>16</v>
      </c>
      <c r="E421" s="36" t="s">
        <v>114</v>
      </c>
      <c r="F421" s="61" t="s">
        <v>229</v>
      </c>
      <c r="G421" s="37" t="s">
        <v>146</v>
      </c>
      <c r="H421" s="5">
        <f t="shared" si="17"/>
        <v>-20000</v>
      </c>
      <c r="I421" s="23">
        <v>10</v>
      </c>
      <c r="K421" t="s">
        <v>217</v>
      </c>
      <c r="L421">
        <v>10</v>
      </c>
      <c r="M421" s="2">
        <v>460</v>
      </c>
    </row>
    <row r="422" spans="1:13" ht="12.75">
      <c r="A422" s="12"/>
      <c r="B422" s="317">
        <f>SUM(B418:B421)</f>
        <v>20000</v>
      </c>
      <c r="C422" s="12" t="s">
        <v>60</v>
      </c>
      <c r="D422" s="12"/>
      <c r="E422" s="12"/>
      <c r="F422" s="89"/>
      <c r="G422" s="19"/>
      <c r="H422" s="90">
        <v>0</v>
      </c>
      <c r="I422" s="85">
        <f t="shared" si="16"/>
        <v>43.47826086956522</v>
      </c>
      <c r="J422" s="86"/>
      <c r="K422" s="86"/>
      <c r="L422" s="86"/>
      <c r="M422" s="2">
        <v>460</v>
      </c>
    </row>
    <row r="423" spans="2:13" ht="12.75">
      <c r="B423" s="316"/>
      <c r="F423" s="61"/>
      <c r="H423" s="5">
        <f t="shared" si="17"/>
        <v>0</v>
      </c>
      <c r="I423" s="23">
        <f t="shared" si="16"/>
        <v>0</v>
      </c>
      <c r="M423" s="2">
        <v>460</v>
      </c>
    </row>
    <row r="424" spans="2:13" ht="12.75">
      <c r="B424" s="316"/>
      <c r="F424" s="61"/>
      <c r="H424" s="5">
        <f t="shared" si="17"/>
        <v>0</v>
      </c>
      <c r="I424" s="23">
        <f t="shared" si="16"/>
        <v>0</v>
      </c>
      <c r="M424" s="2">
        <v>460</v>
      </c>
    </row>
    <row r="425" spans="1:13" ht="12.75">
      <c r="A425" s="13"/>
      <c r="B425" s="318">
        <v>2000</v>
      </c>
      <c r="C425" s="13" t="s">
        <v>62</v>
      </c>
      <c r="D425" s="13" t="s">
        <v>16</v>
      </c>
      <c r="E425" s="13" t="s">
        <v>114</v>
      </c>
      <c r="F425" s="61" t="s">
        <v>225</v>
      </c>
      <c r="G425" s="31" t="s">
        <v>145</v>
      </c>
      <c r="H425" s="5">
        <f t="shared" si="17"/>
        <v>-2000</v>
      </c>
      <c r="I425" s="23">
        <v>4</v>
      </c>
      <c r="J425" s="16"/>
      <c r="K425" t="s">
        <v>217</v>
      </c>
      <c r="L425">
        <v>10</v>
      </c>
      <c r="M425" s="2">
        <v>460</v>
      </c>
    </row>
    <row r="426" spans="1:13" ht="12.75">
      <c r="A426" s="13"/>
      <c r="B426" s="318">
        <v>2000</v>
      </c>
      <c r="C426" s="13" t="s">
        <v>62</v>
      </c>
      <c r="D426" s="13" t="s">
        <v>16</v>
      </c>
      <c r="E426" s="13" t="s">
        <v>114</v>
      </c>
      <c r="F426" s="61" t="s">
        <v>226</v>
      </c>
      <c r="G426" s="31" t="s">
        <v>145</v>
      </c>
      <c r="H426" s="5">
        <f t="shared" si="17"/>
        <v>-4000</v>
      </c>
      <c r="I426" s="23">
        <v>4</v>
      </c>
      <c r="J426" s="16"/>
      <c r="K426" t="s">
        <v>217</v>
      </c>
      <c r="L426">
        <v>10</v>
      </c>
      <c r="M426" s="2">
        <v>460</v>
      </c>
    </row>
    <row r="427" spans="1:13" ht="12.75">
      <c r="A427" s="13"/>
      <c r="B427" s="318">
        <v>2000</v>
      </c>
      <c r="C427" s="13" t="s">
        <v>62</v>
      </c>
      <c r="D427" s="13" t="s">
        <v>16</v>
      </c>
      <c r="E427" s="13" t="s">
        <v>114</v>
      </c>
      <c r="F427" s="61" t="s">
        <v>225</v>
      </c>
      <c r="G427" s="37" t="s">
        <v>146</v>
      </c>
      <c r="H427" s="5">
        <f t="shared" si="17"/>
        <v>-6000</v>
      </c>
      <c r="I427" s="23">
        <v>4</v>
      </c>
      <c r="J427" s="16"/>
      <c r="K427" t="s">
        <v>217</v>
      </c>
      <c r="L427">
        <v>10</v>
      </c>
      <c r="M427" s="2">
        <v>460</v>
      </c>
    </row>
    <row r="428" spans="1:13" ht="12.75">
      <c r="A428" s="13"/>
      <c r="B428" s="318">
        <v>2000</v>
      </c>
      <c r="C428" s="13" t="s">
        <v>62</v>
      </c>
      <c r="D428" s="13" t="s">
        <v>16</v>
      </c>
      <c r="E428" s="13" t="s">
        <v>114</v>
      </c>
      <c r="F428" s="61" t="s">
        <v>226</v>
      </c>
      <c r="G428" s="37" t="s">
        <v>146</v>
      </c>
      <c r="H428" s="5">
        <f t="shared" si="17"/>
        <v>-8000</v>
      </c>
      <c r="I428" s="23">
        <v>4</v>
      </c>
      <c r="J428" s="16"/>
      <c r="K428" t="s">
        <v>217</v>
      </c>
      <c r="L428">
        <v>10</v>
      </c>
      <c r="M428" s="2">
        <v>460</v>
      </c>
    </row>
    <row r="429" spans="1:13" s="86" customFormat="1" ht="12.75">
      <c r="A429" s="1"/>
      <c r="B429" s="316">
        <v>2000</v>
      </c>
      <c r="C429" s="1" t="s">
        <v>62</v>
      </c>
      <c r="D429" s="13" t="s">
        <v>16</v>
      </c>
      <c r="E429" s="1" t="s">
        <v>114</v>
      </c>
      <c r="F429" s="61" t="s">
        <v>225</v>
      </c>
      <c r="G429" s="37" t="s">
        <v>207</v>
      </c>
      <c r="H429" s="5">
        <f t="shared" si="17"/>
        <v>-10000</v>
      </c>
      <c r="I429" s="23">
        <v>4</v>
      </c>
      <c r="J429"/>
      <c r="K429" t="s">
        <v>217</v>
      </c>
      <c r="L429">
        <v>10</v>
      </c>
      <c r="M429" s="2">
        <v>460</v>
      </c>
    </row>
    <row r="430" spans="2:13" ht="12.75">
      <c r="B430" s="316">
        <v>2000</v>
      </c>
      <c r="C430" s="1" t="s">
        <v>62</v>
      </c>
      <c r="D430" s="13" t="s">
        <v>16</v>
      </c>
      <c r="E430" s="1" t="s">
        <v>114</v>
      </c>
      <c r="F430" s="61" t="s">
        <v>227</v>
      </c>
      <c r="G430" s="37" t="s">
        <v>207</v>
      </c>
      <c r="H430" s="5">
        <f t="shared" si="17"/>
        <v>-12000</v>
      </c>
      <c r="I430" s="23">
        <v>4</v>
      </c>
      <c r="K430" t="s">
        <v>217</v>
      </c>
      <c r="L430">
        <v>10</v>
      </c>
      <c r="M430" s="2">
        <v>460</v>
      </c>
    </row>
    <row r="431" spans="1:13" ht="12.75">
      <c r="A431" s="12"/>
      <c r="B431" s="317">
        <f>SUM(B425:B430)</f>
        <v>12000</v>
      </c>
      <c r="C431" s="12" t="s">
        <v>62</v>
      </c>
      <c r="D431" s="12"/>
      <c r="E431" s="12"/>
      <c r="F431" s="89"/>
      <c r="G431" s="19"/>
      <c r="H431" s="90">
        <v>0</v>
      </c>
      <c r="I431" s="85">
        <f t="shared" si="16"/>
        <v>26.08695652173913</v>
      </c>
      <c r="J431" s="86"/>
      <c r="K431" s="86"/>
      <c r="L431" s="86"/>
      <c r="M431" s="2">
        <v>460</v>
      </c>
    </row>
    <row r="432" spans="2:13" ht="12.75">
      <c r="B432" s="316"/>
      <c r="F432" s="61"/>
      <c r="H432" s="5">
        <f t="shared" si="17"/>
        <v>0</v>
      </c>
      <c r="I432" s="23">
        <f t="shared" si="16"/>
        <v>0</v>
      </c>
      <c r="M432" s="2">
        <v>460</v>
      </c>
    </row>
    <row r="433" spans="2:13" ht="12.75">
      <c r="B433" s="316"/>
      <c r="F433" s="61"/>
      <c r="H433" s="5">
        <f t="shared" si="17"/>
        <v>0</v>
      </c>
      <c r="I433" s="23">
        <f t="shared" si="16"/>
        <v>0</v>
      </c>
      <c r="M433" s="2">
        <v>460</v>
      </c>
    </row>
    <row r="434" spans="1:13" s="86" customFormat="1" ht="12.75">
      <c r="A434" s="1"/>
      <c r="B434" s="316">
        <v>1500</v>
      </c>
      <c r="C434" s="13" t="s">
        <v>100</v>
      </c>
      <c r="D434" s="13" t="s">
        <v>16</v>
      </c>
      <c r="E434" s="1" t="s">
        <v>101</v>
      </c>
      <c r="F434" s="61" t="s">
        <v>225</v>
      </c>
      <c r="G434" s="28" t="s">
        <v>145</v>
      </c>
      <c r="H434" s="5">
        <f t="shared" si="17"/>
        <v>-1500</v>
      </c>
      <c r="I434" s="23">
        <v>3</v>
      </c>
      <c r="J434"/>
      <c r="K434" t="s">
        <v>217</v>
      </c>
      <c r="L434">
        <v>10</v>
      </c>
      <c r="M434" s="2">
        <v>460</v>
      </c>
    </row>
    <row r="435" spans="2:13" ht="12.75">
      <c r="B435" s="316">
        <v>1000</v>
      </c>
      <c r="C435" s="13" t="s">
        <v>100</v>
      </c>
      <c r="D435" s="13" t="s">
        <v>16</v>
      </c>
      <c r="E435" s="1" t="s">
        <v>101</v>
      </c>
      <c r="F435" s="61" t="s">
        <v>225</v>
      </c>
      <c r="G435" s="37" t="s">
        <v>146</v>
      </c>
      <c r="H435" s="5">
        <f t="shared" si="17"/>
        <v>-2500</v>
      </c>
      <c r="I435" s="23">
        <v>2</v>
      </c>
      <c r="K435" t="s">
        <v>217</v>
      </c>
      <c r="L435">
        <v>10</v>
      </c>
      <c r="M435" s="2">
        <v>460</v>
      </c>
    </row>
    <row r="436" spans="1:13" ht="12.75">
      <c r="A436" s="12"/>
      <c r="B436" s="317">
        <f>SUM(B434:B435)</f>
        <v>2500</v>
      </c>
      <c r="C436" s="12"/>
      <c r="D436" s="12"/>
      <c r="E436" s="12" t="s">
        <v>101</v>
      </c>
      <c r="F436" s="89"/>
      <c r="G436" s="19"/>
      <c r="H436" s="90">
        <v>0</v>
      </c>
      <c r="I436" s="85">
        <f t="shared" si="16"/>
        <v>5.434782608695652</v>
      </c>
      <c r="J436" s="86"/>
      <c r="K436" s="86"/>
      <c r="L436" s="86"/>
      <c r="M436" s="2">
        <v>460</v>
      </c>
    </row>
    <row r="437" spans="2:13" ht="12.75">
      <c r="B437" s="316"/>
      <c r="F437" s="61"/>
      <c r="H437" s="5">
        <f t="shared" si="17"/>
        <v>0</v>
      </c>
      <c r="I437" s="23">
        <f t="shared" si="16"/>
        <v>0</v>
      </c>
      <c r="M437" s="2">
        <v>460</v>
      </c>
    </row>
    <row r="438" spans="2:13" ht="12.75">
      <c r="B438" s="316"/>
      <c r="F438" s="61"/>
      <c r="H438" s="5">
        <f t="shared" si="17"/>
        <v>0</v>
      </c>
      <c r="I438" s="23">
        <f t="shared" si="16"/>
        <v>0</v>
      </c>
      <c r="M438" s="2">
        <v>460</v>
      </c>
    </row>
    <row r="439" spans="1:13" s="86" customFormat="1" ht="12.75">
      <c r="A439" s="1"/>
      <c r="B439" s="316"/>
      <c r="C439" s="1"/>
      <c r="D439" s="1"/>
      <c r="E439" s="1"/>
      <c r="F439" s="61"/>
      <c r="G439" s="28"/>
      <c r="H439" s="5">
        <f t="shared" si="17"/>
        <v>0</v>
      </c>
      <c r="I439" s="23">
        <f t="shared" si="16"/>
        <v>0</v>
      </c>
      <c r="J439"/>
      <c r="K439"/>
      <c r="L439"/>
      <c r="M439" s="2">
        <v>460</v>
      </c>
    </row>
    <row r="440" spans="2:13" ht="12.75">
      <c r="B440" s="316"/>
      <c r="F440" s="61"/>
      <c r="H440" s="5">
        <f t="shared" si="17"/>
        <v>0</v>
      </c>
      <c r="I440" s="23">
        <f t="shared" si="16"/>
        <v>0</v>
      </c>
      <c r="M440" s="2">
        <v>460</v>
      </c>
    </row>
    <row r="441" spans="1:13" ht="12.75">
      <c r="A441" s="12"/>
      <c r="B441" s="317">
        <f>+B449+B460+B465+B471+B478+B482</f>
        <v>76100</v>
      </c>
      <c r="C441" s="80" t="s">
        <v>230</v>
      </c>
      <c r="D441" s="81" t="s">
        <v>231</v>
      </c>
      <c r="E441" s="80" t="s">
        <v>232</v>
      </c>
      <c r="F441" s="82" t="s">
        <v>233</v>
      </c>
      <c r="G441" s="83" t="s">
        <v>34</v>
      </c>
      <c r="H441" s="84"/>
      <c r="I441" s="85">
        <f>+B441/M441</f>
        <v>165.43478260869566</v>
      </c>
      <c r="J441" s="85"/>
      <c r="K441" s="85"/>
      <c r="L441" s="86"/>
      <c r="M441" s="2">
        <v>460</v>
      </c>
    </row>
    <row r="442" spans="2:13" ht="12.75">
      <c r="B442" s="316"/>
      <c r="F442" s="61"/>
      <c r="H442" s="5">
        <f t="shared" si="17"/>
        <v>0</v>
      </c>
      <c r="I442" s="23">
        <f aca="true" t="shared" si="18" ref="I442:I473">+B442/M442</f>
        <v>0</v>
      </c>
      <c r="M442" s="2">
        <v>460</v>
      </c>
    </row>
    <row r="443" spans="2:13" ht="12.75">
      <c r="B443" s="316">
        <v>2500</v>
      </c>
      <c r="C443" s="13" t="s">
        <v>0</v>
      </c>
      <c r="D443" s="1" t="s">
        <v>29</v>
      </c>
      <c r="E443" s="87" t="s">
        <v>125</v>
      </c>
      <c r="F443" s="88" t="s">
        <v>234</v>
      </c>
      <c r="G443" s="28" t="s">
        <v>88</v>
      </c>
      <c r="H443" s="5">
        <f t="shared" si="17"/>
        <v>-2500</v>
      </c>
      <c r="I443" s="23">
        <v>5</v>
      </c>
      <c r="K443" t="s">
        <v>0</v>
      </c>
      <c r="L443">
        <v>11</v>
      </c>
      <c r="M443" s="2">
        <v>460</v>
      </c>
    </row>
    <row r="444" spans="2:13" ht="12.75">
      <c r="B444" s="316">
        <v>2500</v>
      </c>
      <c r="C444" s="13" t="s">
        <v>0</v>
      </c>
      <c r="D444" s="1" t="s">
        <v>29</v>
      </c>
      <c r="E444" s="87" t="s">
        <v>132</v>
      </c>
      <c r="F444" s="88" t="s">
        <v>235</v>
      </c>
      <c r="G444" s="28" t="s">
        <v>88</v>
      </c>
      <c r="H444" s="5">
        <f t="shared" si="17"/>
        <v>-5000</v>
      </c>
      <c r="I444" s="23">
        <v>5</v>
      </c>
      <c r="K444" t="s">
        <v>0</v>
      </c>
      <c r="L444">
        <v>11</v>
      </c>
      <c r="M444" s="2">
        <v>460</v>
      </c>
    </row>
    <row r="445" spans="2:13" ht="12.75">
      <c r="B445" s="316">
        <v>2500</v>
      </c>
      <c r="C445" s="13" t="s">
        <v>0</v>
      </c>
      <c r="D445" s="1" t="s">
        <v>29</v>
      </c>
      <c r="E445" s="87" t="s">
        <v>125</v>
      </c>
      <c r="F445" s="88" t="s">
        <v>236</v>
      </c>
      <c r="G445" s="28" t="s">
        <v>145</v>
      </c>
      <c r="H445" s="5">
        <f t="shared" si="17"/>
        <v>-7500</v>
      </c>
      <c r="I445" s="23">
        <v>5</v>
      </c>
      <c r="K445" t="s">
        <v>0</v>
      </c>
      <c r="L445">
        <v>11</v>
      </c>
      <c r="M445" s="2">
        <v>460</v>
      </c>
    </row>
    <row r="446" spans="2:13" ht="12.75">
      <c r="B446" s="316">
        <v>2500</v>
      </c>
      <c r="C446" s="13" t="s">
        <v>0</v>
      </c>
      <c r="D446" s="1" t="s">
        <v>29</v>
      </c>
      <c r="E446" s="87" t="s">
        <v>132</v>
      </c>
      <c r="F446" s="88" t="s">
        <v>237</v>
      </c>
      <c r="G446" s="28" t="s">
        <v>146</v>
      </c>
      <c r="H446" s="5">
        <f t="shared" si="17"/>
        <v>-10000</v>
      </c>
      <c r="I446" s="23">
        <v>5</v>
      </c>
      <c r="K446" t="s">
        <v>0</v>
      </c>
      <c r="L446">
        <v>11</v>
      </c>
      <c r="M446" s="2">
        <v>460</v>
      </c>
    </row>
    <row r="447" spans="1:13" s="86" customFormat="1" ht="12.75">
      <c r="A447" s="1"/>
      <c r="B447" s="316">
        <v>2500</v>
      </c>
      <c r="C447" s="13" t="s">
        <v>0</v>
      </c>
      <c r="D447" s="1" t="s">
        <v>29</v>
      </c>
      <c r="E447" s="87" t="s">
        <v>125</v>
      </c>
      <c r="F447" s="88" t="s">
        <v>238</v>
      </c>
      <c r="G447" s="28" t="s">
        <v>146</v>
      </c>
      <c r="H447" s="5">
        <f t="shared" si="17"/>
        <v>-12500</v>
      </c>
      <c r="I447" s="23">
        <v>5</v>
      </c>
      <c r="J447"/>
      <c r="K447" t="s">
        <v>0</v>
      </c>
      <c r="L447">
        <v>11</v>
      </c>
      <c r="M447" s="2">
        <v>460</v>
      </c>
    </row>
    <row r="448" spans="2:13" ht="12.75">
      <c r="B448" s="316">
        <v>2500</v>
      </c>
      <c r="C448" s="13" t="s">
        <v>0</v>
      </c>
      <c r="D448" s="1" t="s">
        <v>29</v>
      </c>
      <c r="E448" s="87" t="s">
        <v>125</v>
      </c>
      <c r="F448" s="88" t="s">
        <v>239</v>
      </c>
      <c r="G448" s="28" t="s">
        <v>207</v>
      </c>
      <c r="H448" s="5">
        <f t="shared" si="17"/>
        <v>-15000</v>
      </c>
      <c r="I448" s="23">
        <v>5</v>
      </c>
      <c r="K448" t="s">
        <v>0</v>
      </c>
      <c r="L448">
        <v>11</v>
      </c>
      <c r="M448" s="2">
        <v>460</v>
      </c>
    </row>
    <row r="449" spans="1:13" ht="12.75">
      <c r="A449" s="12"/>
      <c r="B449" s="317">
        <f>SUM(B443:B448)</f>
        <v>15000</v>
      </c>
      <c r="C449" s="12" t="s">
        <v>0</v>
      </c>
      <c r="D449" s="12"/>
      <c r="E449" s="12"/>
      <c r="F449" s="89"/>
      <c r="G449" s="19"/>
      <c r="H449" s="90">
        <v>0</v>
      </c>
      <c r="I449" s="85">
        <f t="shared" si="18"/>
        <v>32.608695652173914</v>
      </c>
      <c r="J449" s="86"/>
      <c r="K449" s="86"/>
      <c r="L449" s="86"/>
      <c r="M449" s="2">
        <v>460</v>
      </c>
    </row>
    <row r="450" spans="2:13" ht="12.75">
      <c r="B450" s="316"/>
      <c r="F450" s="61"/>
      <c r="H450" s="5">
        <f t="shared" si="17"/>
        <v>0</v>
      </c>
      <c r="I450" s="23">
        <f t="shared" si="18"/>
        <v>0</v>
      </c>
      <c r="M450" s="2">
        <v>460</v>
      </c>
    </row>
    <row r="451" spans="2:13" ht="12.75">
      <c r="B451" s="316"/>
      <c r="F451" s="61"/>
      <c r="H451" s="5">
        <f t="shared" si="17"/>
        <v>0</v>
      </c>
      <c r="I451" s="23">
        <f t="shared" si="18"/>
        <v>0</v>
      </c>
      <c r="M451" s="2">
        <v>460</v>
      </c>
    </row>
    <row r="452" spans="2:13" ht="12.75">
      <c r="B452" s="316">
        <v>3500</v>
      </c>
      <c r="C452" s="1" t="s">
        <v>1096</v>
      </c>
      <c r="D452" s="13" t="s">
        <v>16</v>
      </c>
      <c r="E452" s="1" t="s">
        <v>114</v>
      </c>
      <c r="F452" s="61" t="s">
        <v>240</v>
      </c>
      <c r="G452" s="28" t="s">
        <v>88</v>
      </c>
      <c r="H452" s="5">
        <f t="shared" si="17"/>
        <v>-3500</v>
      </c>
      <c r="I452" s="23">
        <f t="shared" si="18"/>
        <v>7.608695652173913</v>
      </c>
      <c r="K452" t="s">
        <v>125</v>
      </c>
      <c r="L452">
        <v>11</v>
      </c>
      <c r="M452" s="2">
        <v>460</v>
      </c>
    </row>
    <row r="453" spans="1:13" ht="12.75">
      <c r="A453" s="13"/>
      <c r="B453" s="316">
        <v>500</v>
      </c>
      <c r="C453" s="1" t="s">
        <v>241</v>
      </c>
      <c r="D453" s="13" t="s">
        <v>16</v>
      </c>
      <c r="E453" s="1" t="s">
        <v>114</v>
      </c>
      <c r="F453" s="61" t="s">
        <v>242</v>
      </c>
      <c r="G453" s="28" t="s">
        <v>88</v>
      </c>
      <c r="H453" s="5">
        <f t="shared" si="17"/>
        <v>-4000</v>
      </c>
      <c r="I453" s="23">
        <f t="shared" si="18"/>
        <v>1.0869565217391304</v>
      </c>
      <c r="K453" t="s">
        <v>125</v>
      </c>
      <c r="L453">
        <v>11</v>
      </c>
      <c r="M453" s="2">
        <v>460</v>
      </c>
    </row>
    <row r="454" spans="1:13" ht="12.75">
      <c r="A454" s="13"/>
      <c r="B454" s="316">
        <v>500</v>
      </c>
      <c r="C454" s="1" t="s">
        <v>243</v>
      </c>
      <c r="D454" s="13" t="s">
        <v>16</v>
      </c>
      <c r="E454" s="1" t="s">
        <v>114</v>
      </c>
      <c r="F454" s="61" t="s">
        <v>242</v>
      </c>
      <c r="G454" s="28" t="s">
        <v>88</v>
      </c>
      <c r="H454" s="5">
        <f t="shared" si="17"/>
        <v>-4500</v>
      </c>
      <c r="I454" s="23">
        <f t="shared" si="18"/>
        <v>1.0869565217391304</v>
      </c>
      <c r="K454" t="s">
        <v>125</v>
      </c>
      <c r="L454">
        <v>11</v>
      </c>
      <c r="M454" s="2">
        <v>460</v>
      </c>
    </row>
    <row r="455" spans="1:13" ht="12.75">
      <c r="A455" s="13"/>
      <c r="B455" s="316">
        <v>500</v>
      </c>
      <c r="C455" s="1" t="s">
        <v>244</v>
      </c>
      <c r="D455" s="13" t="s">
        <v>16</v>
      </c>
      <c r="E455" s="1" t="s">
        <v>114</v>
      </c>
      <c r="F455" s="61" t="s">
        <v>242</v>
      </c>
      <c r="G455" s="28" t="s">
        <v>88</v>
      </c>
      <c r="H455" s="5">
        <f t="shared" si="17"/>
        <v>-5000</v>
      </c>
      <c r="I455" s="23">
        <f t="shared" si="18"/>
        <v>1.0869565217391304</v>
      </c>
      <c r="K455" t="s">
        <v>125</v>
      </c>
      <c r="L455">
        <v>11</v>
      </c>
      <c r="M455" s="2">
        <v>460</v>
      </c>
    </row>
    <row r="456" spans="1:13" ht="12.75">
      <c r="A456" s="13"/>
      <c r="B456" s="316">
        <v>500</v>
      </c>
      <c r="C456" s="1" t="s">
        <v>241</v>
      </c>
      <c r="D456" s="13" t="s">
        <v>16</v>
      </c>
      <c r="E456" s="1" t="s">
        <v>114</v>
      </c>
      <c r="F456" s="61" t="s">
        <v>242</v>
      </c>
      <c r="G456" s="28" t="s">
        <v>146</v>
      </c>
      <c r="H456" s="5">
        <f t="shared" si="17"/>
        <v>-5500</v>
      </c>
      <c r="I456" s="23">
        <f t="shared" si="18"/>
        <v>1.0869565217391304</v>
      </c>
      <c r="K456" t="s">
        <v>125</v>
      </c>
      <c r="L456">
        <v>11</v>
      </c>
      <c r="M456" s="2">
        <v>460</v>
      </c>
    </row>
    <row r="457" spans="1:13" ht="12.75">
      <c r="A457" s="13"/>
      <c r="B457" s="316">
        <v>500</v>
      </c>
      <c r="C457" s="1" t="s">
        <v>245</v>
      </c>
      <c r="D457" s="13" t="s">
        <v>16</v>
      </c>
      <c r="E457" s="1" t="s">
        <v>114</v>
      </c>
      <c r="F457" s="61" t="s">
        <v>242</v>
      </c>
      <c r="G457" s="28" t="s">
        <v>146</v>
      </c>
      <c r="H457" s="5">
        <f t="shared" si="17"/>
        <v>-6000</v>
      </c>
      <c r="I457" s="23">
        <f t="shared" si="18"/>
        <v>1.0869565217391304</v>
      </c>
      <c r="K457" t="s">
        <v>125</v>
      </c>
      <c r="L457">
        <v>11</v>
      </c>
      <c r="M457" s="2">
        <v>460</v>
      </c>
    </row>
    <row r="458" spans="1:13" s="86" customFormat="1" ht="12.75">
      <c r="A458" s="13"/>
      <c r="B458" s="316">
        <v>3500</v>
      </c>
      <c r="C458" s="1" t="s">
        <v>246</v>
      </c>
      <c r="D458" s="13" t="s">
        <v>16</v>
      </c>
      <c r="E458" s="1" t="s">
        <v>114</v>
      </c>
      <c r="F458" s="61" t="s">
        <v>247</v>
      </c>
      <c r="G458" s="28" t="s">
        <v>207</v>
      </c>
      <c r="H458" s="5">
        <f t="shared" si="17"/>
        <v>-9500</v>
      </c>
      <c r="I458" s="23">
        <f t="shared" si="18"/>
        <v>7.608695652173913</v>
      </c>
      <c r="J458"/>
      <c r="K458" t="s">
        <v>125</v>
      </c>
      <c r="L458">
        <v>11</v>
      </c>
      <c r="M458" s="2">
        <v>460</v>
      </c>
    </row>
    <row r="459" spans="2:13" ht="12.75">
      <c r="B459" s="316">
        <v>25000</v>
      </c>
      <c r="C459" s="1" t="s">
        <v>248</v>
      </c>
      <c r="D459" s="13" t="s">
        <v>16</v>
      </c>
      <c r="E459" s="1" t="s">
        <v>114</v>
      </c>
      <c r="F459" s="61" t="s">
        <v>249</v>
      </c>
      <c r="G459" s="28" t="s">
        <v>207</v>
      </c>
      <c r="H459" s="5">
        <f t="shared" si="17"/>
        <v>-34500</v>
      </c>
      <c r="I459" s="23">
        <f t="shared" si="18"/>
        <v>54.34782608695652</v>
      </c>
      <c r="K459" t="s">
        <v>125</v>
      </c>
      <c r="L459">
        <v>11</v>
      </c>
      <c r="M459" s="2">
        <v>460</v>
      </c>
    </row>
    <row r="460" spans="1:13" ht="12.75">
      <c r="A460" s="12"/>
      <c r="B460" s="317">
        <f>SUM(B452:B459)</f>
        <v>34500</v>
      </c>
      <c r="C460" s="12" t="s">
        <v>57</v>
      </c>
      <c r="D460" s="12"/>
      <c r="E460" s="12"/>
      <c r="F460" s="89"/>
      <c r="G460" s="19"/>
      <c r="H460" s="90">
        <v>0</v>
      </c>
      <c r="I460" s="85">
        <f t="shared" si="18"/>
        <v>75</v>
      </c>
      <c r="J460" s="86"/>
      <c r="K460" s="86"/>
      <c r="L460" s="86"/>
      <c r="M460" s="2">
        <v>460</v>
      </c>
    </row>
    <row r="461" spans="2:13" ht="12.75">
      <c r="B461" s="316"/>
      <c r="F461" s="61"/>
      <c r="H461" s="5">
        <f aca="true" t="shared" si="19" ref="H461:H477">H460-B461</f>
        <v>0</v>
      </c>
      <c r="I461" s="23">
        <f t="shared" si="18"/>
        <v>0</v>
      </c>
      <c r="M461" s="2">
        <v>460</v>
      </c>
    </row>
    <row r="462" spans="2:13" ht="12.75">
      <c r="B462" s="316"/>
      <c r="F462" s="61"/>
      <c r="H462" s="5">
        <f t="shared" si="19"/>
        <v>0</v>
      </c>
      <c r="I462" s="23">
        <f t="shared" si="18"/>
        <v>0</v>
      </c>
      <c r="M462" s="2">
        <v>460</v>
      </c>
    </row>
    <row r="463" spans="1:13" s="86" customFormat="1" ht="12.75">
      <c r="A463" s="1"/>
      <c r="B463" s="316">
        <v>1200</v>
      </c>
      <c r="C463" s="1" t="s">
        <v>58</v>
      </c>
      <c r="D463" s="13" t="s">
        <v>16</v>
      </c>
      <c r="E463" s="1" t="s">
        <v>97</v>
      </c>
      <c r="F463" s="61" t="s">
        <v>242</v>
      </c>
      <c r="G463" s="28" t="s">
        <v>145</v>
      </c>
      <c r="H463" s="5">
        <f t="shared" si="19"/>
        <v>-1200</v>
      </c>
      <c r="I463" s="23">
        <v>2.4</v>
      </c>
      <c r="J463"/>
      <c r="K463" t="s">
        <v>125</v>
      </c>
      <c r="L463">
        <v>11</v>
      </c>
      <c r="M463" s="2">
        <v>460</v>
      </c>
    </row>
    <row r="464" spans="2:13" ht="12.75">
      <c r="B464" s="316">
        <v>1400</v>
      </c>
      <c r="C464" s="1" t="s">
        <v>58</v>
      </c>
      <c r="D464" s="13" t="s">
        <v>16</v>
      </c>
      <c r="E464" s="1" t="s">
        <v>97</v>
      </c>
      <c r="F464" s="61" t="s">
        <v>242</v>
      </c>
      <c r="G464" s="28" t="s">
        <v>146</v>
      </c>
      <c r="H464" s="5">
        <f t="shared" si="19"/>
        <v>-2600</v>
      </c>
      <c r="I464" s="23">
        <v>2.8</v>
      </c>
      <c r="K464" t="s">
        <v>125</v>
      </c>
      <c r="L464">
        <v>11</v>
      </c>
      <c r="M464" s="2">
        <v>460</v>
      </c>
    </row>
    <row r="465" spans="1:13" ht="12.75">
      <c r="A465" s="12"/>
      <c r="B465" s="317">
        <f>SUM(B463:B464)</f>
        <v>2600</v>
      </c>
      <c r="C465" s="12"/>
      <c r="D465" s="12"/>
      <c r="E465" s="12" t="s">
        <v>59</v>
      </c>
      <c r="F465" s="89"/>
      <c r="G465" s="19"/>
      <c r="H465" s="90">
        <v>0</v>
      </c>
      <c r="I465" s="85">
        <f t="shared" si="18"/>
        <v>5.6521739130434785</v>
      </c>
      <c r="J465" s="86"/>
      <c r="K465" s="86"/>
      <c r="L465" s="86"/>
      <c r="M465" s="2">
        <v>460</v>
      </c>
    </row>
    <row r="466" spans="2:13" ht="12.75">
      <c r="B466" s="316"/>
      <c r="F466" s="61"/>
      <c r="H466" s="5">
        <f t="shared" si="19"/>
        <v>0</v>
      </c>
      <c r="I466" s="23">
        <f t="shared" si="18"/>
        <v>0</v>
      </c>
      <c r="M466" s="2">
        <v>460</v>
      </c>
    </row>
    <row r="467" spans="2:13" ht="12.75">
      <c r="B467" s="316"/>
      <c r="F467" s="61"/>
      <c r="H467" s="5">
        <f t="shared" si="19"/>
        <v>0</v>
      </c>
      <c r="I467" s="23">
        <f t="shared" si="18"/>
        <v>0</v>
      </c>
      <c r="M467" s="2">
        <v>460</v>
      </c>
    </row>
    <row r="468" spans="2:13" ht="12.75">
      <c r="B468" s="316">
        <v>5000</v>
      </c>
      <c r="C468" s="1" t="s">
        <v>60</v>
      </c>
      <c r="D468" s="13" t="s">
        <v>16</v>
      </c>
      <c r="E468" s="1" t="s">
        <v>114</v>
      </c>
      <c r="F468" s="61" t="s">
        <v>250</v>
      </c>
      <c r="G468" s="28" t="s">
        <v>88</v>
      </c>
      <c r="H468" s="5">
        <f t="shared" si="19"/>
        <v>-5000</v>
      </c>
      <c r="I468" s="23">
        <v>10</v>
      </c>
      <c r="K468" t="s">
        <v>125</v>
      </c>
      <c r="L468">
        <v>11</v>
      </c>
      <c r="M468" s="2">
        <v>460</v>
      </c>
    </row>
    <row r="469" spans="1:13" s="86" customFormat="1" ht="12.75">
      <c r="A469" s="1"/>
      <c r="B469" s="316">
        <v>5000</v>
      </c>
      <c r="C469" s="1" t="s">
        <v>60</v>
      </c>
      <c r="D469" s="13" t="s">
        <v>16</v>
      </c>
      <c r="E469" s="1" t="s">
        <v>114</v>
      </c>
      <c r="F469" s="61" t="s">
        <v>250</v>
      </c>
      <c r="G469" s="28" t="s">
        <v>145</v>
      </c>
      <c r="H469" s="5">
        <f t="shared" si="19"/>
        <v>-10000</v>
      </c>
      <c r="I469" s="23">
        <v>10</v>
      </c>
      <c r="J469"/>
      <c r="K469" t="s">
        <v>125</v>
      </c>
      <c r="L469">
        <v>11</v>
      </c>
      <c r="M469" s="2">
        <v>460</v>
      </c>
    </row>
    <row r="470" spans="2:13" ht="12.75">
      <c r="B470" s="316">
        <v>5000</v>
      </c>
      <c r="C470" s="1" t="s">
        <v>60</v>
      </c>
      <c r="D470" s="13" t="s">
        <v>16</v>
      </c>
      <c r="E470" s="1" t="s">
        <v>114</v>
      </c>
      <c r="F470" s="61" t="s">
        <v>250</v>
      </c>
      <c r="G470" s="28" t="s">
        <v>146</v>
      </c>
      <c r="H470" s="5">
        <f t="shared" si="19"/>
        <v>-15000</v>
      </c>
      <c r="I470" s="23">
        <v>10</v>
      </c>
      <c r="K470" t="s">
        <v>125</v>
      </c>
      <c r="L470">
        <v>11</v>
      </c>
      <c r="M470" s="2">
        <v>460</v>
      </c>
    </row>
    <row r="471" spans="1:13" ht="12.75">
      <c r="A471" s="12"/>
      <c r="B471" s="317">
        <f>SUM(B468:B470)</f>
        <v>15000</v>
      </c>
      <c r="C471" s="12" t="s">
        <v>60</v>
      </c>
      <c r="D471" s="12"/>
      <c r="E471" s="12"/>
      <c r="F471" s="89"/>
      <c r="G471" s="19"/>
      <c r="H471" s="90">
        <v>0</v>
      </c>
      <c r="I471" s="85">
        <f t="shared" si="18"/>
        <v>32.608695652173914</v>
      </c>
      <c r="J471" s="86"/>
      <c r="K471" s="86"/>
      <c r="L471" s="86"/>
      <c r="M471" s="2">
        <v>460</v>
      </c>
    </row>
    <row r="472" spans="2:13" ht="12.75">
      <c r="B472" s="316"/>
      <c r="F472" s="61"/>
      <c r="H472" s="5">
        <f t="shared" si="19"/>
        <v>0</v>
      </c>
      <c r="I472" s="23">
        <f t="shared" si="18"/>
        <v>0</v>
      </c>
      <c r="M472" s="2">
        <v>460</v>
      </c>
    </row>
    <row r="473" spans="2:13" ht="12.75">
      <c r="B473" s="316"/>
      <c r="F473" s="61"/>
      <c r="H473" s="5">
        <f t="shared" si="19"/>
        <v>0</v>
      </c>
      <c r="I473" s="23">
        <f t="shared" si="18"/>
        <v>0</v>
      </c>
      <c r="M473" s="2">
        <v>460</v>
      </c>
    </row>
    <row r="474" spans="2:13" ht="12.75">
      <c r="B474" s="316">
        <v>2000</v>
      </c>
      <c r="C474" s="1" t="s">
        <v>62</v>
      </c>
      <c r="D474" s="13" t="s">
        <v>16</v>
      </c>
      <c r="E474" s="1" t="s">
        <v>114</v>
      </c>
      <c r="F474" s="61" t="s">
        <v>242</v>
      </c>
      <c r="G474" s="28" t="s">
        <v>88</v>
      </c>
      <c r="H474" s="5">
        <f t="shared" si="19"/>
        <v>-2000</v>
      </c>
      <c r="I474" s="23">
        <v>4</v>
      </c>
      <c r="K474" t="s">
        <v>125</v>
      </c>
      <c r="L474">
        <v>11</v>
      </c>
      <c r="M474" s="2">
        <v>460</v>
      </c>
    </row>
    <row r="475" spans="2:13" ht="12.75">
      <c r="B475" s="316">
        <v>2000</v>
      </c>
      <c r="C475" s="1" t="s">
        <v>62</v>
      </c>
      <c r="D475" s="13" t="s">
        <v>16</v>
      </c>
      <c r="E475" s="1" t="s">
        <v>114</v>
      </c>
      <c r="F475" s="61" t="s">
        <v>242</v>
      </c>
      <c r="G475" s="28" t="s">
        <v>145</v>
      </c>
      <c r="H475" s="5">
        <f t="shared" si="19"/>
        <v>-4000</v>
      </c>
      <c r="I475" s="23">
        <v>4</v>
      </c>
      <c r="K475" t="s">
        <v>125</v>
      </c>
      <c r="L475">
        <v>11</v>
      </c>
      <c r="M475" s="2">
        <v>460</v>
      </c>
    </row>
    <row r="476" spans="1:13" s="86" customFormat="1" ht="12.75">
      <c r="A476" s="1"/>
      <c r="B476" s="316">
        <v>2000</v>
      </c>
      <c r="C476" s="1" t="s">
        <v>62</v>
      </c>
      <c r="D476" s="13" t="s">
        <v>16</v>
      </c>
      <c r="E476" s="1" t="s">
        <v>114</v>
      </c>
      <c r="F476" s="61" t="s">
        <v>242</v>
      </c>
      <c r="G476" s="28" t="s">
        <v>146</v>
      </c>
      <c r="H476" s="5">
        <f t="shared" si="19"/>
        <v>-6000</v>
      </c>
      <c r="I476" s="23">
        <v>4</v>
      </c>
      <c r="J476"/>
      <c r="K476" t="s">
        <v>125</v>
      </c>
      <c r="L476">
        <v>11</v>
      </c>
      <c r="M476" s="2">
        <v>460</v>
      </c>
    </row>
    <row r="477" spans="2:13" ht="12.75">
      <c r="B477" s="316">
        <v>2000</v>
      </c>
      <c r="C477" s="1" t="s">
        <v>62</v>
      </c>
      <c r="D477" s="13" t="s">
        <v>16</v>
      </c>
      <c r="E477" s="1" t="s">
        <v>114</v>
      </c>
      <c r="F477" s="61" t="s">
        <v>242</v>
      </c>
      <c r="G477" s="28" t="s">
        <v>207</v>
      </c>
      <c r="H477" s="5">
        <f t="shared" si="19"/>
        <v>-8000</v>
      </c>
      <c r="I477" s="23">
        <v>4</v>
      </c>
      <c r="K477" t="s">
        <v>125</v>
      </c>
      <c r="L477">
        <v>11</v>
      </c>
      <c r="M477" s="2">
        <v>460</v>
      </c>
    </row>
    <row r="478" spans="1:13" ht="12.75">
      <c r="A478" s="12"/>
      <c r="B478" s="317">
        <f>SUM(B474:B477)</f>
        <v>8000</v>
      </c>
      <c r="C478" s="12" t="s">
        <v>62</v>
      </c>
      <c r="D478" s="12"/>
      <c r="E478" s="12"/>
      <c r="F478" s="89"/>
      <c r="G478" s="19"/>
      <c r="H478" s="90">
        <v>0</v>
      </c>
      <c r="I478" s="85">
        <f aca="true" t="shared" si="20" ref="I478:I533">+B478/M478</f>
        <v>17.391304347826086</v>
      </c>
      <c r="J478" s="86"/>
      <c r="K478" s="86"/>
      <c r="L478" s="86"/>
      <c r="M478" s="2">
        <v>460</v>
      </c>
    </row>
    <row r="479" spans="2:13" ht="12.75">
      <c r="B479" s="316"/>
      <c r="F479" s="61"/>
      <c r="H479" s="5">
        <f aca="true" t="shared" si="21" ref="H479:H486">H478-B479</f>
        <v>0</v>
      </c>
      <c r="I479" s="23">
        <f t="shared" si="20"/>
        <v>0</v>
      </c>
      <c r="M479" s="2">
        <v>460</v>
      </c>
    </row>
    <row r="480" spans="1:13" s="86" customFormat="1" ht="12.75">
      <c r="A480" s="1"/>
      <c r="B480" s="316"/>
      <c r="C480" s="1"/>
      <c r="D480" s="1"/>
      <c r="E480" s="1"/>
      <c r="F480" s="61"/>
      <c r="G480" s="28"/>
      <c r="H480" s="5">
        <f t="shared" si="21"/>
        <v>0</v>
      </c>
      <c r="I480" s="23">
        <f t="shared" si="20"/>
        <v>0</v>
      </c>
      <c r="J480"/>
      <c r="K480"/>
      <c r="L480"/>
      <c r="M480" s="2">
        <v>460</v>
      </c>
    </row>
    <row r="481" spans="2:13" ht="12.75">
      <c r="B481" s="316">
        <v>1000</v>
      </c>
      <c r="C481" s="1" t="s">
        <v>100</v>
      </c>
      <c r="D481" s="13" t="s">
        <v>16</v>
      </c>
      <c r="E481" s="1" t="s">
        <v>101</v>
      </c>
      <c r="F481" s="61" t="s">
        <v>242</v>
      </c>
      <c r="G481" s="28" t="s">
        <v>145</v>
      </c>
      <c r="H481" s="5">
        <f t="shared" si="21"/>
        <v>-1000</v>
      </c>
      <c r="I481" s="23">
        <v>2</v>
      </c>
      <c r="K481" t="s">
        <v>125</v>
      </c>
      <c r="L481">
        <v>11</v>
      </c>
      <c r="M481" s="2">
        <v>460</v>
      </c>
    </row>
    <row r="482" spans="1:13" ht="12.75">
      <c r="A482" s="12"/>
      <c r="B482" s="317">
        <f>SUM(B481:B481)</f>
        <v>1000</v>
      </c>
      <c r="C482" s="12"/>
      <c r="D482" s="12"/>
      <c r="E482" s="12"/>
      <c r="F482" s="89"/>
      <c r="G482" s="19"/>
      <c r="H482" s="90">
        <v>0</v>
      </c>
      <c r="I482" s="85">
        <f t="shared" si="20"/>
        <v>2.1739130434782608</v>
      </c>
      <c r="J482" s="86"/>
      <c r="K482" s="86"/>
      <c r="L482" s="86"/>
      <c r="M482" s="2">
        <v>460</v>
      </c>
    </row>
    <row r="483" spans="2:13" ht="12.75">
      <c r="B483" s="316"/>
      <c r="F483" s="61"/>
      <c r="H483" s="5">
        <f t="shared" si="21"/>
        <v>0</v>
      </c>
      <c r="I483" s="23">
        <f t="shared" si="20"/>
        <v>0</v>
      </c>
      <c r="M483" s="2">
        <v>460</v>
      </c>
    </row>
    <row r="484" spans="2:13" ht="12.75">
      <c r="B484" s="316"/>
      <c r="F484" s="61"/>
      <c r="H484" s="5">
        <f t="shared" si="21"/>
        <v>0</v>
      </c>
      <c r="I484" s="23">
        <f t="shared" si="20"/>
        <v>0</v>
      </c>
      <c r="M484" s="2">
        <v>460</v>
      </c>
    </row>
    <row r="485" spans="1:13" s="86" customFormat="1" ht="12.75">
      <c r="A485" s="1"/>
      <c r="B485" s="316"/>
      <c r="C485" s="1"/>
      <c r="D485" s="1"/>
      <c r="E485" s="1"/>
      <c r="F485" s="61"/>
      <c r="G485" s="28"/>
      <c r="H485" s="5">
        <f t="shared" si="21"/>
        <v>0</v>
      </c>
      <c r="I485" s="23">
        <f t="shared" si="20"/>
        <v>0</v>
      </c>
      <c r="J485"/>
      <c r="K485"/>
      <c r="L485"/>
      <c r="M485" s="2">
        <v>460</v>
      </c>
    </row>
    <row r="486" spans="2:13" ht="12.75">
      <c r="B486" s="316"/>
      <c r="F486" s="61"/>
      <c r="H486" s="5">
        <f t="shared" si="21"/>
        <v>0</v>
      </c>
      <c r="I486" s="23">
        <f t="shared" si="20"/>
        <v>0</v>
      </c>
      <c r="M486" s="2">
        <v>460</v>
      </c>
    </row>
    <row r="487" spans="1:13" ht="12.75">
      <c r="A487" s="12"/>
      <c r="B487" s="317">
        <f>+B494+B498+B504+B510+B515</f>
        <v>22900</v>
      </c>
      <c r="C487" s="80" t="s">
        <v>251</v>
      </c>
      <c r="D487" s="81" t="s">
        <v>252</v>
      </c>
      <c r="E487" s="80" t="s">
        <v>173</v>
      </c>
      <c r="F487" s="82" t="s">
        <v>253</v>
      </c>
      <c r="G487" s="83" t="s">
        <v>34</v>
      </c>
      <c r="H487" s="84"/>
      <c r="I487" s="85">
        <f t="shared" si="20"/>
        <v>49.78260869565217</v>
      </c>
      <c r="J487" s="85"/>
      <c r="K487" s="85"/>
      <c r="L487" s="86"/>
      <c r="M487" s="2">
        <v>460</v>
      </c>
    </row>
    <row r="488" spans="2:13" ht="12.75">
      <c r="B488" s="318"/>
      <c r="D488" s="13"/>
      <c r="F488" s="61"/>
      <c r="G488" s="32"/>
      <c r="H488" s="5">
        <f aca="true" t="shared" si="22" ref="H488:H547">H487-B488</f>
        <v>0</v>
      </c>
      <c r="I488" s="23">
        <f t="shared" si="20"/>
        <v>0</v>
      </c>
      <c r="M488" s="2">
        <v>460</v>
      </c>
    </row>
    <row r="489" spans="2:13" ht="12.75">
      <c r="B489" s="316">
        <v>2000</v>
      </c>
      <c r="C489" s="13" t="s">
        <v>0</v>
      </c>
      <c r="D489" s="1" t="s">
        <v>29</v>
      </c>
      <c r="E489" s="87" t="s">
        <v>72</v>
      </c>
      <c r="F489" s="88" t="s">
        <v>254</v>
      </c>
      <c r="G489" s="28" t="s">
        <v>146</v>
      </c>
      <c r="H489" s="5">
        <f t="shared" si="22"/>
        <v>-2000</v>
      </c>
      <c r="I489" s="23">
        <f t="shared" si="20"/>
        <v>4.3478260869565215</v>
      </c>
      <c r="K489" t="s">
        <v>0</v>
      </c>
      <c r="L489">
        <v>12</v>
      </c>
      <c r="M489" s="2">
        <v>460</v>
      </c>
    </row>
    <row r="490" spans="1:13" s="86" customFormat="1" ht="12.75">
      <c r="A490" s="1"/>
      <c r="B490" s="316">
        <v>2500</v>
      </c>
      <c r="C490" s="13" t="s">
        <v>0</v>
      </c>
      <c r="D490" s="1" t="s">
        <v>29</v>
      </c>
      <c r="E490" s="87" t="s">
        <v>106</v>
      </c>
      <c r="F490" s="88" t="s">
        <v>255</v>
      </c>
      <c r="G490" s="28" t="s">
        <v>207</v>
      </c>
      <c r="H490" s="5">
        <f t="shared" si="22"/>
        <v>-4500</v>
      </c>
      <c r="I490" s="23">
        <v>5</v>
      </c>
      <c r="J490"/>
      <c r="K490" t="s">
        <v>0</v>
      </c>
      <c r="L490">
        <v>12</v>
      </c>
      <c r="M490" s="2">
        <v>460</v>
      </c>
    </row>
    <row r="491" spans="2:13" ht="12.75">
      <c r="B491" s="316">
        <v>3000</v>
      </c>
      <c r="C491" s="13" t="s">
        <v>0</v>
      </c>
      <c r="D491" s="1" t="s">
        <v>29</v>
      </c>
      <c r="E491" s="87" t="s">
        <v>72</v>
      </c>
      <c r="F491" s="88" t="s">
        <v>256</v>
      </c>
      <c r="G491" s="28" t="s">
        <v>207</v>
      </c>
      <c r="H491" s="5">
        <f t="shared" si="22"/>
        <v>-7500</v>
      </c>
      <c r="I491" s="23">
        <f>+B491/M491</f>
        <v>6.521739130434782</v>
      </c>
      <c r="K491" t="s">
        <v>0</v>
      </c>
      <c r="L491">
        <v>12</v>
      </c>
      <c r="M491" s="2">
        <v>460</v>
      </c>
    </row>
    <row r="492" spans="2:13" ht="12.75">
      <c r="B492" s="316">
        <v>2500</v>
      </c>
      <c r="C492" s="13" t="s">
        <v>0</v>
      </c>
      <c r="D492" s="1" t="s">
        <v>29</v>
      </c>
      <c r="E492" s="87" t="s">
        <v>106</v>
      </c>
      <c r="F492" s="88" t="s">
        <v>257</v>
      </c>
      <c r="G492" s="28" t="s">
        <v>210</v>
      </c>
      <c r="H492" s="5">
        <f t="shared" si="22"/>
        <v>-10000</v>
      </c>
      <c r="I492" s="23">
        <v>5</v>
      </c>
      <c r="K492" t="s">
        <v>0</v>
      </c>
      <c r="L492">
        <v>12</v>
      </c>
      <c r="M492" s="2">
        <v>460</v>
      </c>
    </row>
    <row r="493" spans="2:13" ht="12.75">
      <c r="B493" s="316">
        <v>2500</v>
      </c>
      <c r="C493" s="13" t="s">
        <v>0</v>
      </c>
      <c r="D493" s="1" t="s">
        <v>29</v>
      </c>
      <c r="E493" s="87" t="s">
        <v>106</v>
      </c>
      <c r="F493" s="88" t="s">
        <v>258</v>
      </c>
      <c r="G493" s="28" t="s">
        <v>212</v>
      </c>
      <c r="H493" s="5">
        <f t="shared" si="22"/>
        <v>-12500</v>
      </c>
      <c r="I493" s="23">
        <v>5</v>
      </c>
      <c r="K493" t="s">
        <v>0</v>
      </c>
      <c r="L493">
        <v>12</v>
      </c>
      <c r="M493" s="2">
        <v>460</v>
      </c>
    </row>
    <row r="494" spans="1:14" ht="12.75">
      <c r="A494" s="12"/>
      <c r="B494" s="317">
        <f>SUM(B489:B493)</f>
        <v>12500</v>
      </c>
      <c r="C494" s="12" t="s">
        <v>0</v>
      </c>
      <c r="D494" s="12"/>
      <c r="E494" s="12"/>
      <c r="F494" s="89"/>
      <c r="G494" s="19"/>
      <c r="H494" s="90">
        <v>0</v>
      </c>
      <c r="I494" s="85">
        <f t="shared" si="20"/>
        <v>27.17391304347826</v>
      </c>
      <c r="J494" s="86"/>
      <c r="K494" s="86"/>
      <c r="L494" s="86"/>
      <c r="M494" s="2">
        <v>460</v>
      </c>
      <c r="N494" s="40"/>
    </row>
    <row r="495" spans="1:13" s="86" customFormat="1" ht="12.75">
      <c r="A495" s="1"/>
      <c r="B495" s="316"/>
      <c r="C495" s="13"/>
      <c r="D495" s="13"/>
      <c r="E495" s="1"/>
      <c r="F495" s="61"/>
      <c r="G495" s="28"/>
      <c r="H495" s="5">
        <f t="shared" si="22"/>
        <v>0</v>
      </c>
      <c r="I495" s="23">
        <f t="shared" si="20"/>
        <v>0</v>
      </c>
      <c r="J495"/>
      <c r="K495"/>
      <c r="L495"/>
      <c r="M495" s="2">
        <v>460</v>
      </c>
    </row>
    <row r="496" spans="2:13" ht="12.75">
      <c r="B496" s="316"/>
      <c r="D496" s="13"/>
      <c r="F496" s="61"/>
      <c r="H496" s="5">
        <f t="shared" si="22"/>
        <v>0</v>
      </c>
      <c r="I496" s="23">
        <f t="shared" si="20"/>
        <v>0</v>
      </c>
      <c r="M496" s="2">
        <v>460</v>
      </c>
    </row>
    <row r="497" spans="2:13" ht="12.75">
      <c r="B497" s="316">
        <v>1500</v>
      </c>
      <c r="C497" s="1" t="s">
        <v>259</v>
      </c>
      <c r="D497" s="13" t="s">
        <v>16</v>
      </c>
      <c r="E497" s="1" t="s">
        <v>114</v>
      </c>
      <c r="F497" s="61" t="s">
        <v>260</v>
      </c>
      <c r="G497" s="28" t="s">
        <v>212</v>
      </c>
      <c r="H497" s="5">
        <f t="shared" si="22"/>
        <v>-1500</v>
      </c>
      <c r="I497" s="23">
        <f t="shared" si="20"/>
        <v>3.260869565217391</v>
      </c>
      <c r="K497" t="s">
        <v>106</v>
      </c>
      <c r="L497">
        <v>12</v>
      </c>
      <c r="M497" s="2">
        <v>460</v>
      </c>
    </row>
    <row r="498" spans="1:13" ht="12.75">
      <c r="A498" s="12"/>
      <c r="B498" s="317">
        <f>SUM(B497:B497)</f>
        <v>1500</v>
      </c>
      <c r="C498" s="12" t="s">
        <v>57</v>
      </c>
      <c r="D498" s="12"/>
      <c r="E498" s="12"/>
      <c r="F498" s="89"/>
      <c r="G498" s="19"/>
      <c r="H498" s="90">
        <v>0</v>
      </c>
      <c r="I498" s="85">
        <f t="shared" si="20"/>
        <v>3.260869565217391</v>
      </c>
      <c r="J498" s="86"/>
      <c r="K498" s="86"/>
      <c r="L498" s="86"/>
      <c r="M498" s="2">
        <v>460</v>
      </c>
    </row>
    <row r="499" spans="2:13" ht="12.75">
      <c r="B499" s="316"/>
      <c r="D499" s="13"/>
      <c r="F499" s="61"/>
      <c r="H499" s="5">
        <f t="shared" si="22"/>
        <v>0</v>
      </c>
      <c r="I499" s="23">
        <f t="shared" si="20"/>
        <v>0</v>
      </c>
      <c r="M499" s="2">
        <v>460</v>
      </c>
    </row>
    <row r="500" spans="1:13" s="86" customFormat="1" ht="12.75">
      <c r="A500" s="1"/>
      <c r="B500" s="316"/>
      <c r="C500" s="1"/>
      <c r="D500" s="13"/>
      <c r="E500" s="1"/>
      <c r="F500" s="61"/>
      <c r="G500" s="28"/>
      <c r="H500" s="5">
        <f t="shared" si="22"/>
        <v>0</v>
      </c>
      <c r="I500" s="23">
        <f t="shared" si="20"/>
        <v>0</v>
      </c>
      <c r="J500"/>
      <c r="K500"/>
      <c r="L500"/>
      <c r="M500" s="2">
        <v>460</v>
      </c>
    </row>
    <row r="501" spans="2:13" ht="12.75">
      <c r="B501" s="316">
        <v>650</v>
      </c>
      <c r="C501" s="1" t="s">
        <v>58</v>
      </c>
      <c r="D501" s="13" t="s">
        <v>16</v>
      </c>
      <c r="E501" s="1" t="s">
        <v>97</v>
      </c>
      <c r="F501" s="61" t="s">
        <v>260</v>
      </c>
      <c r="G501" s="28" t="s">
        <v>207</v>
      </c>
      <c r="H501" s="5">
        <f t="shared" si="22"/>
        <v>-650</v>
      </c>
      <c r="I501" s="23">
        <v>1.3</v>
      </c>
      <c r="K501" t="s">
        <v>106</v>
      </c>
      <c r="L501">
        <v>12</v>
      </c>
      <c r="M501" s="2">
        <v>460</v>
      </c>
    </row>
    <row r="502" spans="2:13" ht="12.75">
      <c r="B502" s="316">
        <v>450</v>
      </c>
      <c r="C502" s="1" t="s">
        <v>58</v>
      </c>
      <c r="D502" s="13" t="s">
        <v>16</v>
      </c>
      <c r="E502" s="1" t="s">
        <v>97</v>
      </c>
      <c r="F502" s="61" t="s">
        <v>260</v>
      </c>
      <c r="G502" s="28" t="s">
        <v>210</v>
      </c>
      <c r="H502" s="5">
        <f t="shared" si="22"/>
        <v>-1100</v>
      </c>
      <c r="I502" s="23">
        <v>0.9</v>
      </c>
      <c r="K502" t="s">
        <v>106</v>
      </c>
      <c r="L502">
        <v>12</v>
      </c>
      <c r="M502" s="2">
        <v>460</v>
      </c>
    </row>
    <row r="503" spans="2:13" ht="12.75">
      <c r="B503" s="316">
        <v>300</v>
      </c>
      <c r="C503" s="1" t="s">
        <v>58</v>
      </c>
      <c r="D503" s="13" t="s">
        <v>16</v>
      </c>
      <c r="E503" s="1" t="s">
        <v>97</v>
      </c>
      <c r="F503" s="61" t="s">
        <v>260</v>
      </c>
      <c r="G503" s="28" t="s">
        <v>212</v>
      </c>
      <c r="H503" s="5">
        <f t="shared" si="22"/>
        <v>-1400</v>
      </c>
      <c r="I503" s="23">
        <v>0.6</v>
      </c>
      <c r="K503" t="s">
        <v>106</v>
      </c>
      <c r="L503">
        <v>12</v>
      </c>
      <c r="M503" s="2">
        <v>460</v>
      </c>
    </row>
    <row r="504" spans="1:13" ht="12.75">
      <c r="A504" s="12"/>
      <c r="B504" s="317">
        <f>SUM(B501:B503)</f>
        <v>1400</v>
      </c>
      <c r="C504" s="12"/>
      <c r="D504" s="12"/>
      <c r="E504" s="12" t="s">
        <v>97</v>
      </c>
      <c r="F504" s="89"/>
      <c r="G504" s="19"/>
      <c r="H504" s="90">
        <v>0</v>
      </c>
      <c r="I504" s="85">
        <f t="shared" si="20"/>
        <v>3.0434782608695654</v>
      </c>
      <c r="J504" s="86"/>
      <c r="K504" s="86"/>
      <c r="L504" s="86"/>
      <c r="M504" s="2">
        <v>460</v>
      </c>
    </row>
    <row r="505" spans="2:13" ht="12.75">
      <c r="B505" s="316"/>
      <c r="D505" s="13"/>
      <c r="F505" s="61"/>
      <c r="H505" s="5">
        <v>0</v>
      </c>
      <c r="I505" s="23">
        <f t="shared" si="20"/>
        <v>0</v>
      </c>
      <c r="M505" s="2">
        <v>460</v>
      </c>
    </row>
    <row r="506" spans="1:13" s="86" customFormat="1" ht="12.75">
      <c r="A506" s="1"/>
      <c r="B506" s="316"/>
      <c r="C506" s="1"/>
      <c r="D506" s="13"/>
      <c r="E506" s="1"/>
      <c r="F506" s="61"/>
      <c r="G506" s="28"/>
      <c r="H506" s="5">
        <f t="shared" si="22"/>
        <v>0</v>
      </c>
      <c r="I506" s="23">
        <f t="shared" si="20"/>
        <v>0</v>
      </c>
      <c r="J506"/>
      <c r="K506"/>
      <c r="L506"/>
      <c r="M506" s="2">
        <v>460</v>
      </c>
    </row>
    <row r="507" spans="2:13" ht="12.75">
      <c r="B507" s="316">
        <v>2000</v>
      </c>
      <c r="C507" s="1" t="s">
        <v>62</v>
      </c>
      <c r="D507" s="13" t="s">
        <v>16</v>
      </c>
      <c r="E507" s="1" t="s">
        <v>114</v>
      </c>
      <c r="F507" s="61" t="s">
        <v>260</v>
      </c>
      <c r="G507" s="28" t="s">
        <v>207</v>
      </c>
      <c r="H507" s="5">
        <f t="shared" si="22"/>
        <v>-2000</v>
      </c>
      <c r="I507" s="23">
        <v>4</v>
      </c>
      <c r="K507" t="s">
        <v>106</v>
      </c>
      <c r="L507">
        <v>12</v>
      </c>
      <c r="M507" s="2">
        <v>460</v>
      </c>
    </row>
    <row r="508" spans="2:13" ht="12.75">
      <c r="B508" s="316">
        <v>2000</v>
      </c>
      <c r="C508" s="1" t="s">
        <v>62</v>
      </c>
      <c r="D508" s="13" t="s">
        <v>16</v>
      </c>
      <c r="E508" s="1" t="s">
        <v>114</v>
      </c>
      <c r="F508" s="61" t="s">
        <v>260</v>
      </c>
      <c r="G508" s="28" t="s">
        <v>210</v>
      </c>
      <c r="H508" s="5">
        <f t="shared" si="22"/>
        <v>-4000</v>
      </c>
      <c r="I508" s="23">
        <v>4</v>
      </c>
      <c r="K508" t="s">
        <v>106</v>
      </c>
      <c r="L508">
        <v>12</v>
      </c>
      <c r="M508" s="2">
        <v>460</v>
      </c>
    </row>
    <row r="509" spans="2:13" ht="12.75">
      <c r="B509" s="316">
        <v>2000</v>
      </c>
      <c r="C509" s="1" t="s">
        <v>62</v>
      </c>
      <c r="D509" s="13" t="s">
        <v>16</v>
      </c>
      <c r="E509" s="1" t="s">
        <v>114</v>
      </c>
      <c r="F509" s="103" t="s">
        <v>260</v>
      </c>
      <c r="G509" s="28" t="s">
        <v>212</v>
      </c>
      <c r="H509" s="5">
        <f t="shared" si="22"/>
        <v>-6000</v>
      </c>
      <c r="I509" s="23">
        <v>4</v>
      </c>
      <c r="K509" t="s">
        <v>106</v>
      </c>
      <c r="L509">
        <v>12</v>
      </c>
      <c r="M509" s="2">
        <v>460</v>
      </c>
    </row>
    <row r="510" spans="1:13" ht="12.75">
      <c r="A510" s="12"/>
      <c r="B510" s="317">
        <f>SUM(B507:B509)</f>
        <v>6000</v>
      </c>
      <c r="C510" s="12" t="s">
        <v>62</v>
      </c>
      <c r="D510" s="12"/>
      <c r="E510" s="12"/>
      <c r="F510" s="89"/>
      <c r="G510" s="19"/>
      <c r="H510" s="90">
        <v>0</v>
      </c>
      <c r="I510" s="85">
        <f t="shared" si="20"/>
        <v>13.043478260869565</v>
      </c>
      <c r="J510" s="86"/>
      <c r="K510" s="86"/>
      <c r="L510" s="86"/>
      <c r="M510" s="2">
        <v>460</v>
      </c>
    </row>
    <row r="511" spans="1:13" s="86" customFormat="1" ht="12.75">
      <c r="A511" s="1"/>
      <c r="B511" s="316"/>
      <c r="C511" s="1"/>
      <c r="D511" s="13"/>
      <c r="E511" s="1"/>
      <c r="F511" s="61"/>
      <c r="G511" s="28"/>
      <c r="H511" s="5">
        <f t="shared" si="22"/>
        <v>0</v>
      </c>
      <c r="I511" s="23">
        <f t="shared" si="20"/>
        <v>0</v>
      </c>
      <c r="J511"/>
      <c r="K511"/>
      <c r="L511"/>
      <c r="M511" s="2">
        <v>460</v>
      </c>
    </row>
    <row r="512" spans="2:13" ht="12.75">
      <c r="B512" s="316"/>
      <c r="D512" s="13"/>
      <c r="F512" s="61"/>
      <c r="H512" s="5">
        <f t="shared" si="22"/>
        <v>0</v>
      </c>
      <c r="I512" s="23">
        <f t="shared" si="20"/>
        <v>0</v>
      </c>
      <c r="M512" s="2">
        <v>460</v>
      </c>
    </row>
    <row r="513" spans="2:13" ht="12.75">
      <c r="B513" s="316">
        <v>500</v>
      </c>
      <c r="C513" s="1" t="s">
        <v>100</v>
      </c>
      <c r="D513" s="13" t="s">
        <v>16</v>
      </c>
      <c r="E513" s="1" t="s">
        <v>101</v>
      </c>
      <c r="F513" s="61" t="s">
        <v>260</v>
      </c>
      <c r="G513" s="28" t="s">
        <v>207</v>
      </c>
      <c r="H513" s="5">
        <f t="shared" si="22"/>
        <v>-500</v>
      </c>
      <c r="I513" s="23">
        <v>1</v>
      </c>
      <c r="K513" t="s">
        <v>106</v>
      </c>
      <c r="L513">
        <v>12</v>
      </c>
      <c r="M513" s="2">
        <v>460</v>
      </c>
    </row>
    <row r="514" spans="2:13" ht="12.75">
      <c r="B514" s="316">
        <v>1000</v>
      </c>
      <c r="C514" s="1" t="s">
        <v>100</v>
      </c>
      <c r="D514" s="13" t="s">
        <v>16</v>
      </c>
      <c r="E514" s="1" t="s">
        <v>101</v>
      </c>
      <c r="F514" s="61" t="s">
        <v>260</v>
      </c>
      <c r="G514" s="28" t="s">
        <v>210</v>
      </c>
      <c r="H514" s="5">
        <f t="shared" si="22"/>
        <v>-1500</v>
      </c>
      <c r="I514" s="23">
        <v>2</v>
      </c>
      <c r="K514" t="s">
        <v>106</v>
      </c>
      <c r="L514">
        <v>12</v>
      </c>
      <c r="M514" s="2">
        <v>460</v>
      </c>
    </row>
    <row r="515" spans="1:13" ht="12.75">
      <c r="A515" s="12"/>
      <c r="B515" s="317">
        <f>SUM(B513:B514)</f>
        <v>1500</v>
      </c>
      <c r="C515" s="12"/>
      <c r="D515" s="12"/>
      <c r="E515" s="12" t="s">
        <v>101</v>
      </c>
      <c r="F515" s="89"/>
      <c r="G515" s="19"/>
      <c r="H515" s="90">
        <v>0</v>
      </c>
      <c r="I515" s="85">
        <f t="shared" si="20"/>
        <v>3.260869565217391</v>
      </c>
      <c r="J515" s="86"/>
      <c r="K515" s="86"/>
      <c r="L515" s="86"/>
      <c r="M515" s="2">
        <v>460</v>
      </c>
    </row>
    <row r="516" spans="1:13" s="86" customFormat="1" ht="12.75">
      <c r="A516" s="1"/>
      <c r="B516" s="316"/>
      <c r="C516" s="1"/>
      <c r="D516" s="13"/>
      <c r="E516" s="1"/>
      <c r="F516" s="61"/>
      <c r="G516" s="28"/>
      <c r="H516" s="5">
        <f t="shared" si="22"/>
        <v>0</v>
      </c>
      <c r="I516" s="23">
        <f t="shared" si="20"/>
        <v>0</v>
      </c>
      <c r="J516"/>
      <c r="K516"/>
      <c r="L516"/>
      <c r="M516" s="2">
        <v>460</v>
      </c>
    </row>
    <row r="517" spans="2:13" ht="12.75">
      <c r="B517" s="316"/>
      <c r="D517" s="13"/>
      <c r="F517" s="61"/>
      <c r="H517" s="5">
        <f t="shared" si="22"/>
        <v>0</v>
      </c>
      <c r="I517" s="23">
        <f t="shared" si="20"/>
        <v>0</v>
      </c>
      <c r="M517" s="2">
        <v>460</v>
      </c>
    </row>
    <row r="518" spans="2:13" ht="12.75">
      <c r="B518" s="316"/>
      <c r="D518" s="13"/>
      <c r="F518" s="61"/>
      <c r="H518" s="5">
        <f t="shared" si="22"/>
        <v>0</v>
      </c>
      <c r="I518" s="23">
        <f t="shared" si="20"/>
        <v>0</v>
      </c>
      <c r="M518" s="2">
        <v>460</v>
      </c>
    </row>
    <row r="519" spans="2:13" ht="12.75">
      <c r="B519" s="316"/>
      <c r="D519" s="13"/>
      <c r="F519" s="61"/>
      <c r="H519" s="5">
        <f t="shared" si="22"/>
        <v>0</v>
      </c>
      <c r="I519" s="23">
        <f t="shared" si="20"/>
        <v>0</v>
      </c>
      <c r="M519" s="2">
        <v>460</v>
      </c>
    </row>
    <row r="520" spans="1:13" ht="12.75">
      <c r="A520" s="12"/>
      <c r="B520" s="317">
        <f>+B527+B531+B539+B544+B550+B555</f>
        <v>38900</v>
      </c>
      <c r="C520" s="80" t="s">
        <v>261</v>
      </c>
      <c r="D520" s="81" t="s">
        <v>197</v>
      </c>
      <c r="E520" s="80" t="s">
        <v>198</v>
      </c>
      <c r="F520" s="82" t="s">
        <v>262</v>
      </c>
      <c r="G520" s="83" t="s">
        <v>263</v>
      </c>
      <c r="H520" s="84"/>
      <c r="I520" s="85">
        <f t="shared" si="20"/>
        <v>84.56521739130434</v>
      </c>
      <c r="J520" s="85"/>
      <c r="K520" s="85"/>
      <c r="L520" s="86"/>
      <c r="M520" s="2">
        <v>460</v>
      </c>
    </row>
    <row r="521" spans="2:13" ht="12.75">
      <c r="B521" s="316"/>
      <c r="D521" s="13"/>
      <c r="F521" s="61"/>
      <c r="H521" s="5">
        <f t="shared" si="22"/>
        <v>0</v>
      </c>
      <c r="I521" s="23">
        <f t="shared" si="20"/>
        <v>0</v>
      </c>
      <c r="M521" s="2">
        <v>460</v>
      </c>
    </row>
    <row r="522" spans="2:13" ht="12.75">
      <c r="B522" s="316">
        <v>2500</v>
      </c>
      <c r="C522" s="13" t="s">
        <v>0</v>
      </c>
      <c r="D522" s="1" t="s">
        <v>29</v>
      </c>
      <c r="E522" s="87" t="s">
        <v>69</v>
      </c>
      <c r="F522" s="88" t="s">
        <v>264</v>
      </c>
      <c r="G522" s="28" t="s">
        <v>145</v>
      </c>
      <c r="H522" s="5">
        <f t="shared" si="22"/>
        <v>-2500</v>
      </c>
      <c r="I522" s="23">
        <v>5</v>
      </c>
      <c r="K522" t="s">
        <v>0</v>
      </c>
      <c r="L522">
        <v>13</v>
      </c>
      <c r="M522" s="2">
        <v>460</v>
      </c>
    </row>
    <row r="523" spans="1:13" s="86" customFormat="1" ht="12.75">
      <c r="A523" s="1"/>
      <c r="B523" s="316">
        <v>2500</v>
      </c>
      <c r="C523" s="13" t="s">
        <v>0</v>
      </c>
      <c r="D523" s="1" t="s">
        <v>29</v>
      </c>
      <c r="E523" s="87" t="s">
        <v>69</v>
      </c>
      <c r="F523" s="88" t="s">
        <v>265</v>
      </c>
      <c r="G523" s="28" t="s">
        <v>207</v>
      </c>
      <c r="H523" s="5">
        <f t="shared" si="22"/>
        <v>-5000</v>
      </c>
      <c r="I523" s="23">
        <v>5</v>
      </c>
      <c r="J523"/>
      <c r="K523" t="s">
        <v>0</v>
      </c>
      <c r="L523">
        <v>13</v>
      </c>
      <c r="M523" s="2">
        <v>460</v>
      </c>
    </row>
    <row r="524" spans="2:13" ht="12.75">
      <c r="B524" s="316">
        <v>2500</v>
      </c>
      <c r="C524" s="13" t="s">
        <v>0</v>
      </c>
      <c r="D524" s="1" t="s">
        <v>29</v>
      </c>
      <c r="E524" s="87" t="s">
        <v>69</v>
      </c>
      <c r="F524" s="88" t="s">
        <v>266</v>
      </c>
      <c r="G524" s="28" t="s">
        <v>210</v>
      </c>
      <c r="H524" s="5">
        <f t="shared" si="22"/>
        <v>-7500</v>
      </c>
      <c r="I524" s="23">
        <v>5</v>
      </c>
      <c r="K524" t="s">
        <v>0</v>
      </c>
      <c r="L524">
        <v>13</v>
      </c>
      <c r="M524" s="2">
        <v>460</v>
      </c>
    </row>
    <row r="525" spans="2:13" ht="12.75">
      <c r="B525" s="316">
        <v>2500</v>
      </c>
      <c r="C525" s="13" t="s">
        <v>0</v>
      </c>
      <c r="D525" s="1" t="s">
        <v>29</v>
      </c>
      <c r="E525" s="87" t="s">
        <v>69</v>
      </c>
      <c r="F525" s="88" t="s">
        <v>267</v>
      </c>
      <c r="G525" s="28" t="s">
        <v>212</v>
      </c>
      <c r="H525" s="5">
        <f t="shared" si="22"/>
        <v>-10000</v>
      </c>
      <c r="I525" s="23">
        <v>5</v>
      </c>
      <c r="K525" t="s">
        <v>0</v>
      </c>
      <c r="L525">
        <v>13</v>
      </c>
      <c r="M525" s="2">
        <v>460</v>
      </c>
    </row>
    <row r="526" spans="2:13" ht="12.75">
      <c r="B526" s="316">
        <v>2500</v>
      </c>
      <c r="C526" s="13" t="s">
        <v>0</v>
      </c>
      <c r="D526" s="1" t="s">
        <v>29</v>
      </c>
      <c r="E526" s="87" t="s">
        <v>69</v>
      </c>
      <c r="F526" s="88" t="s">
        <v>268</v>
      </c>
      <c r="G526" s="28" t="s">
        <v>214</v>
      </c>
      <c r="H526" s="5">
        <f t="shared" si="22"/>
        <v>-12500</v>
      </c>
      <c r="I526" s="23">
        <v>5</v>
      </c>
      <c r="K526" t="s">
        <v>0</v>
      </c>
      <c r="L526">
        <v>13</v>
      </c>
      <c r="M526" s="2">
        <v>460</v>
      </c>
    </row>
    <row r="527" spans="1:13" s="86" customFormat="1" ht="12.75">
      <c r="A527" s="12"/>
      <c r="B527" s="317">
        <f>SUM(B522:B526)</f>
        <v>12500</v>
      </c>
      <c r="C527" s="12" t="s">
        <v>0</v>
      </c>
      <c r="D527" s="12"/>
      <c r="E527" s="12"/>
      <c r="F527" s="89"/>
      <c r="G527" s="19"/>
      <c r="H527" s="90">
        <v>0</v>
      </c>
      <c r="I527" s="85">
        <f t="shared" si="20"/>
        <v>27.17391304347826</v>
      </c>
      <c r="M527" s="2">
        <v>460</v>
      </c>
    </row>
    <row r="528" spans="2:13" ht="12.75">
      <c r="B528" s="316"/>
      <c r="D528" s="13"/>
      <c r="F528" s="61"/>
      <c r="H528" s="5">
        <f t="shared" si="22"/>
        <v>0</v>
      </c>
      <c r="I528" s="23">
        <f t="shared" si="20"/>
        <v>0</v>
      </c>
      <c r="M528" s="2">
        <v>460</v>
      </c>
    </row>
    <row r="529" spans="2:13" ht="12.75">
      <c r="B529" s="316"/>
      <c r="D529" s="13"/>
      <c r="F529" s="61"/>
      <c r="H529" s="5">
        <f t="shared" si="22"/>
        <v>0</v>
      </c>
      <c r="I529" s="23">
        <f t="shared" si="20"/>
        <v>0</v>
      </c>
      <c r="M529" s="2">
        <v>460</v>
      </c>
    </row>
    <row r="530" spans="2:13" ht="12.75">
      <c r="B530" s="316">
        <v>2500</v>
      </c>
      <c r="C530" s="1" t="s">
        <v>215</v>
      </c>
      <c r="D530" s="13" t="s">
        <v>16</v>
      </c>
      <c r="E530" s="1" t="s">
        <v>90</v>
      </c>
      <c r="F530" s="61" t="s">
        <v>269</v>
      </c>
      <c r="G530" s="28" t="s">
        <v>146</v>
      </c>
      <c r="H530" s="5">
        <f t="shared" si="22"/>
        <v>-2500</v>
      </c>
      <c r="I530" s="23">
        <f t="shared" si="20"/>
        <v>5.434782608695652</v>
      </c>
      <c r="K530" t="s">
        <v>69</v>
      </c>
      <c r="L530">
        <v>13</v>
      </c>
      <c r="M530" s="2">
        <v>460</v>
      </c>
    </row>
    <row r="531" spans="1:13" ht="12.75">
      <c r="A531" s="12"/>
      <c r="B531" s="317">
        <f>SUM(B530)</f>
        <v>2500</v>
      </c>
      <c r="C531" s="12" t="s">
        <v>57</v>
      </c>
      <c r="D531" s="12"/>
      <c r="E531" s="12"/>
      <c r="F531" s="89"/>
      <c r="G531" s="19"/>
      <c r="H531" s="90">
        <v>0</v>
      </c>
      <c r="I531" s="85">
        <f t="shared" si="20"/>
        <v>5.434782608695652</v>
      </c>
      <c r="J531" s="86"/>
      <c r="K531" s="86"/>
      <c r="L531" s="86"/>
      <c r="M531" s="2">
        <v>460</v>
      </c>
    </row>
    <row r="532" spans="1:13" s="44" customFormat="1" ht="12.75">
      <c r="A532" s="1"/>
      <c r="B532" s="316"/>
      <c r="C532" s="1"/>
      <c r="D532" s="13"/>
      <c r="E532" s="1"/>
      <c r="F532" s="61"/>
      <c r="G532" s="28"/>
      <c r="H532" s="5">
        <f t="shared" si="22"/>
        <v>0</v>
      </c>
      <c r="I532" s="23">
        <f t="shared" si="20"/>
        <v>0</v>
      </c>
      <c r="J532"/>
      <c r="K532"/>
      <c r="L532"/>
      <c r="M532" s="2">
        <v>460</v>
      </c>
    </row>
    <row r="533" spans="2:13" ht="12.75">
      <c r="B533" s="316"/>
      <c r="D533" s="13"/>
      <c r="F533" s="61"/>
      <c r="H533" s="5">
        <f t="shared" si="22"/>
        <v>0</v>
      </c>
      <c r="I533" s="23">
        <f t="shared" si="20"/>
        <v>0</v>
      </c>
      <c r="M533" s="2">
        <v>460</v>
      </c>
    </row>
    <row r="534" spans="2:13" ht="12.75">
      <c r="B534" s="316">
        <v>1400</v>
      </c>
      <c r="C534" s="1" t="s">
        <v>58</v>
      </c>
      <c r="D534" s="13" t="s">
        <v>16</v>
      </c>
      <c r="E534" s="1" t="s">
        <v>97</v>
      </c>
      <c r="F534" s="61" t="s">
        <v>270</v>
      </c>
      <c r="G534" s="28" t="s">
        <v>146</v>
      </c>
      <c r="H534" s="5">
        <f t="shared" si="22"/>
        <v>-1400</v>
      </c>
      <c r="I534" s="23">
        <v>2.8</v>
      </c>
      <c r="K534" t="s">
        <v>69</v>
      </c>
      <c r="L534">
        <v>13</v>
      </c>
      <c r="M534" s="2">
        <v>460</v>
      </c>
    </row>
    <row r="535" spans="1:13" s="86" customFormat="1" ht="12.75">
      <c r="A535" s="1"/>
      <c r="B535" s="316">
        <v>1200</v>
      </c>
      <c r="C535" s="1" t="s">
        <v>58</v>
      </c>
      <c r="D535" s="13" t="s">
        <v>16</v>
      </c>
      <c r="E535" s="1" t="s">
        <v>97</v>
      </c>
      <c r="F535" s="61" t="s">
        <v>270</v>
      </c>
      <c r="G535" s="28" t="s">
        <v>207</v>
      </c>
      <c r="H535" s="5">
        <f t="shared" si="22"/>
        <v>-2600</v>
      </c>
      <c r="I535" s="23">
        <v>2.4</v>
      </c>
      <c r="J535"/>
      <c r="K535" t="s">
        <v>69</v>
      </c>
      <c r="L535">
        <v>13</v>
      </c>
      <c r="M535" s="2">
        <v>460</v>
      </c>
    </row>
    <row r="536" spans="2:13" ht="12.75">
      <c r="B536" s="316">
        <v>1400</v>
      </c>
      <c r="C536" s="1" t="s">
        <v>58</v>
      </c>
      <c r="D536" s="13" t="s">
        <v>16</v>
      </c>
      <c r="E536" s="1" t="s">
        <v>97</v>
      </c>
      <c r="F536" s="61" t="s">
        <v>270</v>
      </c>
      <c r="G536" s="28" t="s">
        <v>210</v>
      </c>
      <c r="H536" s="5">
        <f t="shared" si="22"/>
        <v>-4000</v>
      </c>
      <c r="I536" s="23">
        <v>2.8</v>
      </c>
      <c r="K536" t="s">
        <v>69</v>
      </c>
      <c r="L536">
        <v>13</v>
      </c>
      <c r="M536" s="2">
        <v>460</v>
      </c>
    </row>
    <row r="537" spans="2:13" ht="12.75">
      <c r="B537" s="316">
        <v>1400</v>
      </c>
      <c r="C537" s="1" t="s">
        <v>58</v>
      </c>
      <c r="D537" s="13" t="s">
        <v>16</v>
      </c>
      <c r="E537" s="1" t="s">
        <v>97</v>
      </c>
      <c r="F537" s="61" t="s">
        <v>270</v>
      </c>
      <c r="G537" s="28" t="s">
        <v>212</v>
      </c>
      <c r="H537" s="5">
        <f t="shared" si="22"/>
        <v>-5400</v>
      </c>
      <c r="I537" s="23">
        <v>2.8</v>
      </c>
      <c r="K537" t="s">
        <v>69</v>
      </c>
      <c r="L537">
        <v>13</v>
      </c>
      <c r="M537" s="2">
        <v>460</v>
      </c>
    </row>
    <row r="538" spans="2:13" ht="12.75">
      <c r="B538" s="316">
        <v>2000</v>
      </c>
      <c r="C538" s="1" t="s">
        <v>58</v>
      </c>
      <c r="D538" s="13" t="s">
        <v>16</v>
      </c>
      <c r="E538" s="1" t="s">
        <v>97</v>
      </c>
      <c r="F538" s="61" t="s">
        <v>270</v>
      </c>
      <c r="G538" s="28" t="s">
        <v>212</v>
      </c>
      <c r="H538" s="5">
        <f t="shared" si="22"/>
        <v>-7400</v>
      </c>
      <c r="I538" s="23">
        <v>4</v>
      </c>
      <c r="K538" t="s">
        <v>69</v>
      </c>
      <c r="L538">
        <v>13</v>
      </c>
      <c r="M538" s="2">
        <v>460</v>
      </c>
    </row>
    <row r="539" spans="1:13" ht="12.75">
      <c r="A539" s="12"/>
      <c r="B539" s="317">
        <f>SUM(B534:B538)</f>
        <v>7400</v>
      </c>
      <c r="C539" s="12"/>
      <c r="D539" s="12"/>
      <c r="E539" s="12" t="s">
        <v>97</v>
      </c>
      <c r="F539" s="89"/>
      <c r="G539" s="19"/>
      <c r="H539" s="90">
        <v>0</v>
      </c>
      <c r="I539" s="85">
        <f>+B539/M539</f>
        <v>16.08695652173913</v>
      </c>
      <c r="J539" s="86"/>
      <c r="K539" s="86"/>
      <c r="L539" s="86"/>
      <c r="M539" s="2">
        <v>460</v>
      </c>
    </row>
    <row r="540" spans="1:13" s="86" customFormat="1" ht="12.75">
      <c r="A540" s="1"/>
      <c r="B540" s="316"/>
      <c r="C540" s="1"/>
      <c r="D540" s="13"/>
      <c r="E540" s="1"/>
      <c r="F540" s="61"/>
      <c r="G540" s="28"/>
      <c r="H540" s="5">
        <f t="shared" si="22"/>
        <v>0</v>
      </c>
      <c r="I540" s="23">
        <f>+B540/M540</f>
        <v>0</v>
      </c>
      <c r="J540"/>
      <c r="K540"/>
      <c r="L540"/>
      <c r="M540" s="2">
        <v>460</v>
      </c>
    </row>
    <row r="541" spans="2:13" ht="12.75">
      <c r="B541" s="316"/>
      <c r="D541" s="13"/>
      <c r="F541" s="61"/>
      <c r="H541" s="5">
        <f t="shared" si="22"/>
        <v>0</v>
      </c>
      <c r="I541" s="23">
        <f>+B541/M541</f>
        <v>0</v>
      </c>
      <c r="M541" s="2">
        <v>460</v>
      </c>
    </row>
    <row r="542" spans="2:13" ht="12.75">
      <c r="B542" s="316">
        <v>4000</v>
      </c>
      <c r="C542" s="1" t="s">
        <v>98</v>
      </c>
      <c r="D542" s="13" t="s">
        <v>16</v>
      </c>
      <c r="E542" s="1" t="s">
        <v>90</v>
      </c>
      <c r="F542" s="61" t="s">
        <v>271</v>
      </c>
      <c r="G542" s="28" t="s">
        <v>207</v>
      </c>
      <c r="H542" s="5">
        <f t="shared" si="22"/>
        <v>-4000</v>
      </c>
      <c r="I542" s="23">
        <v>8</v>
      </c>
      <c r="K542" t="s">
        <v>69</v>
      </c>
      <c r="L542">
        <v>13</v>
      </c>
      <c r="M542" s="2">
        <v>460</v>
      </c>
    </row>
    <row r="543" spans="2:13" ht="12.75">
      <c r="B543" s="316">
        <v>4000</v>
      </c>
      <c r="C543" s="1" t="s">
        <v>98</v>
      </c>
      <c r="D543" s="13" t="s">
        <v>16</v>
      </c>
      <c r="E543" s="1" t="s">
        <v>90</v>
      </c>
      <c r="F543" s="61" t="s">
        <v>271</v>
      </c>
      <c r="G543" s="28" t="s">
        <v>210</v>
      </c>
      <c r="H543" s="5">
        <f t="shared" si="22"/>
        <v>-8000</v>
      </c>
      <c r="I543" s="23">
        <v>8</v>
      </c>
      <c r="K543" t="s">
        <v>69</v>
      </c>
      <c r="L543">
        <v>13</v>
      </c>
      <c r="M543" s="2">
        <v>460</v>
      </c>
    </row>
    <row r="544" spans="1:13" ht="12.75">
      <c r="A544" s="12"/>
      <c r="B544" s="317">
        <f>SUM(B542:B543)</f>
        <v>8000</v>
      </c>
      <c r="C544" s="12" t="s">
        <v>60</v>
      </c>
      <c r="D544" s="12"/>
      <c r="E544" s="12"/>
      <c r="F544" s="89"/>
      <c r="G544" s="19"/>
      <c r="H544" s="90">
        <v>0</v>
      </c>
      <c r="I544" s="85">
        <f>+B544/M544</f>
        <v>17.391304347826086</v>
      </c>
      <c r="J544" s="86"/>
      <c r="K544" s="86"/>
      <c r="L544" s="86"/>
      <c r="M544" s="2">
        <v>460</v>
      </c>
    </row>
    <row r="545" spans="2:13" ht="12.75">
      <c r="B545" s="316"/>
      <c r="D545" s="13"/>
      <c r="F545" s="61"/>
      <c r="H545" s="5">
        <f t="shared" si="22"/>
        <v>0</v>
      </c>
      <c r="I545" s="23">
        <f>+B545/M545</f>
        <v>0</v>
      </c>
      <c r="M545" s="2">
        <v>460</v>
      </c>
    </row>
    <row r="546" spans="1:13" s="86" customFormat="1" ht="12.75">
      <c r="A546" s="1"/>
      <c r="B546" s="316"/>
      <c r="C546" s="1"/>
      <c r="D546" s="13"/>
      <c r="E546" s="1"/>
      <c r="F546" s="61"/>
      <c r="G546" s="28"/>
      <c r="H546" s="5">
        <f t="shared" si="22"/>
        <v>0</v>
      </c>
      <c r="I546" s="23">
        <f>+B546/M546</f>
        <v>0</v>
      </c>
      <c r="J546"/>
      <c r="K546"/>
      <c r="L546"/>
      <c r="M546" s="2">
        <v>460</v>
      </c>
    </row>
    <row r="547" spans="2:13" ht="12.75">
      <c r="B547" s="316">
        <v>2000</v>
      </c>
      <c r="C547" s="1" t="s">
        <v>62</v>
      </c>
      <c r="D547" s="13" t="s">
        <v>16</v>
      </c>
      <c r="E547" s="1" t="s">
        <v>90</v>
      </c>
      <c r="F547" s="61" t="s">
        <v>270</v>
      </c>
      <c r="G547" s="28" t="s">
        <v>207</v>
      </c>
      <c r="H547" s="5">
        <f t="shared" si="22"/>
        <v>-2000</v>
      </c>
      <c r="I547" s="23">
        <v>4</v>
      </c>
      <c r="K547" t="s">
        <v>69</v>
      </c>
      <c r="L547">
        <v>13</v>
      </c>
      <c r="M547" s="2">
        <v>460</v>
      </c>
    </row>
    <row r="548" spans="2:13" ht="12.75">
      <c r="B548" s="316">
        <v>2000</v>
      </c>
      <c r="C548" s="1" t="s">
        <v>62</v>
      </c>
      <c r="D548" s="13" t="s">
        <v>16</v>
      </c>
      <c r="E548" s="1" t="s">
        <v>90</v>
      </c>
      <c r="F548" s="61" t="s">
        <v>270</v>
      </c>
      <c r="G548" s="28" t="s">
        <v>210</v>
      </c>
      <c r="H548" s="5">
        <f>H547-B548</f>
        <v>-4000</v>
      </c>
      <c r="I548" s="23">
        <v>4</v>
      </c>
      <c r="K548" t="s">
        <v>69</v>
      </c>
      <c r="L548">
        <v>13</v>
      </c>
      <c r="M548" s="2">
        <v>460</v>
      </c>
    </row>
    <row r="549" spans="2:13" ht="12.75">
      <c r="B549" s="316">
        <v>2000</v>
      </c>
      <c r="C549" s="1" t="s">
        <v>62</v>
      </c>
      <c r="D549" s="13" t="s">
        <v>16</v>
      </c>
      <c r="E549" s="1" t="s">
        <v>90</v>
      </c>
      <c r="F549" s="61" t="s">
        <v>270</v>
      </c>
      <c r="G549" s="28" t="s">
        <v>212</v>
      </c>
      <c r="H549" s="5">
        <f>H548-B549</f>
        <v>-6000</v>
      </c>
      <c r="I549" s="23">
        <v>4</v>
      </c>
      <c r="K549" t="s">
        <v>69</v>
      </c>
      <c r="L549">
        <v>13</v>
      </c>
      <c r="M549" s="2">
        <v>460</v>
      </c>
    </row>
    <row r="550" spans="1:13" ht="12.75">
      <c r="A550" s="12"/>
      <c r="B550" s="317">
        <f>SUM(B547:B549)</f>
        <v>6000</v>
      </c>
      <c r="C550" s="12" t="s">
        <v>62</v>
      </c>
      <c r="D550" s="12"/>
      <c r="E550" s="12"/>
      <c r="F550" s="89"/>
      <c r="G550" s="19"/>
      <c r="H550" s="90">
        <v>0</v>
      </c>
      <c r="I550" s="85">
        <f aca="true" t="shared" si="23" ref="I550:I609">+B550/M550</f>
        <v>13.043478260869565</v>
      </c>
      <c r="J550" s="86"/>
      <c r="K550" s="86"/>
      <c r="L550" s="86"/>
      <c r="M550" s="2">
        <v>460</v>
      </c>
    </row>
    <row r="551" spans="1:13" s="86" customFormat="1" ht="12.75">
      <c r="A551" s="1"/>
      <c r="B551" s="316"/>
      <c r="C551" s="1"/>
      <c r="D551" s="1"/>
      <c r="E551" s="1"/>
      <c r="F551" s="61"/>
      <c r="G551" s="28"/>
      <c r="H551" s="5">
        <f aca="true" t="shared" si="24" ref="H551:H612">H550-B551</f>
        <v>0</v>
      </c>
      <c r="I551" s="23">
        <f t="shared" si="23"/>
        <v>0</v>
      </c>
      <c r="J551"/>
      <c r="K551"/>
      <c r="L551"/>
      <c r="M551" s="2">
        <v>460</v>
      </c>
    </row>
    <row r="552" spans="2:13" ht="12.75">
      <c r="B552" s="316"/>
      <c r="F552" s="61"/>
      <c r="H552" s="5">
        <f t="shared" si="24"/>
        <v>0</v>
      </c>
      <c r="I552" s="23">
        <f t="shared" si="23"/>
        <v>0</v>
      </c>
      <c r="M552" s="2">
        <v>460</v>
      </c>
    </row>
    <row r="553" spans="2:13" ht="12.75">
      <c r="B553" s="316">
        <v>1500</v>
      </c>
      <c r="C553" s="1" t="s">
        <v>100</v>
      </c>
      <c r="D553" s="13" t="s">
        <v>16</v>
      </c>
      <c r="E553" s="1" t="s">
        <v>101</v>
      </c>
      <c r="F553" s="61" t="s">
        <v>270</v>
      </c>
      <c r="G553" s="28" t="s">
        <v>207</v>
      </c>
      <c r="H553" s="5">
        <f t="shared" si="24"/>
        <v>-1500</v>
      </c>
      <c r="I553" s="23">
        <v>3</v>
      </c>
      <c r="K553" t="s">
        <v>69</v>
      </c>
      <c r="L553">
        <v>13</v>
      </c>
      <c r="M553" s="2">
        <v>460</v>
      </c>
    </row>
    <row r="554" spans="2:13" ht="12.75">
      <c r="B554" s="316">
        <v>1000</v>
      </c>
      <c r="C554" s="1" t="s">
        <v>100</v>
      </c>
      <c r="D554" s="13" t="s">
        <v>16</v>
      </c>
      <c r="E554" s="1" t="s">
        <v>101</v>
      </c>
      <c r="F554" s="61" t="s">
        <v>270</v>
      </c>
      <c r="G554" s="28" t="s">
        <v>210</v>
      </c>
      <c r="H554" s="5">
        <f t="shared" si="24"/>
        <v>-2500</v>
      </c>
      <c r="I554" s="23">
        <v>2</v>
      </c>
      <c r="K554" t="s">
        <v>69</v>
      </c>
      <c r="L554">
        <v>13</v>
      </c>
      <c r="M554" s="2">
        <v>460</v>
      </c>
    </row>
    <row r="555" spans="1:13" ht="12.75">
      <c r="A555" s="12"/>
      <c r="B555" s="317">
        <f>SUM(B553:B554)</f>
        <v>2500</v>
      </c>
      <c r="C555" s="12"/>
      <c r="D555" s="12"/>
      <c r="E555" s="12" t="s">
        <v>101</v>
      </c>
      <c r="F555" s="89"/>
      <c r="G555" s="19"/>
      <c r="H555" s="90">
        <v>0</v>
      </c>
      <c r="I555" s="85">
        <f t="shared" si="23"/>
        <v>5.434782608695652</v>
      </c>
      <c r="J555" s="86"/>
      <c r="K555" s="86"/>
      <c r="L555" s="86"/>
      <c r="M555" s="2">
        <v>460</v>
      </c>
    </row>
    <row r="556" spans="1:13" s="86" customFormat="1" ht="12.75">
      <c r="A556" s="1"/>
      <c r="B556" s="316"/>
      <c r="C556" s="1"/>
      <c r="D556" s="1"/>
      <c r="E556" s="1"/>
      <c r="F556" s="61"/>
      <c r="G556" s="28"/>
      <c r="H556" s="5">
        <f t="shared" si="24"/>
        <v>0</v>
      </c>
      <c r="I556" s="23">
        <f t="shared" si="23"/>
        <v>0</v>
      </c>
      <c r="J556"/>
      <c r="K556"/>
      <c r="L556"/>
      <c r="M556" s="2">
        <v>460</v>
      </c>
    </row>
    <row r="557" spans="2:13" ht="12.75">
      <c r="B557" s="316"/>
      <c r="F557" s="61"/>
      <c r="H557" s="5">
        <f t="shared" si="24"/>
        <v>0</v>
      </c>
      <c r="I557" s="23">
        <f t="shared" si="23"/>
        <v>0</v>
      </c>
      <c r="M557" s="2">
        <v>460</v>
      </c>
    </row>
    <row r="558" spans="2:13" ht="12.75">
      <c r="B558" s="316"/>
      <c r="F558" s="61"/>
      <c r="H558" s="5">
        <f t="shared" si="24"/>
        <v>0</v>
      </c>
      <c r="I558" s="23">
        <f t="shared" si="23"/>
        <v>0</v>
      </c>
      <c r="M558" s="2">
        <v>460</v>
      </c>
    </row>
    <row r="559" spans="2:13" ht="12.75">
      <c r="B559" s="316"/>
      <c r="F559" s="61"/>
      <c r="H559" s="5">
        <f t="shared" si="24"/>
        <v>0</v>
      </c>
      <c r="I559" s="23">
        <f t="shared" si="23"/>
        <v>0</v>
      </c>
      <c r="M559" s="2">
        <v>460</v>
      </c>
    </row>
    <row r="560" spans="1:13" ht="12.75">
      <c r="A560" s="12"/>
      <c r="B560" s="317">
        <f>+B567+B575+B582+B590+B597+B603</f>
        <v>60900</v>
      </c>
      <c r="C560" s="80" t="s">
        <v>272</v>
      </c>
      <c r="D560" s="81" t="s">
        <v>273</v>
      </c>
      <c r="E560" s="80" t="s">
        <v>198</v>
      </c>
      <c r="F560" s="82" t="s">
        <v>274</v>
      </c>
      <c r="G560" s="83" t="s">
        <v>263</v>
      </c>
      <c r="H560" s="84"/>
      <c r="I560" s="85">
        <f t="shared" si="23"/>
        <v>132.3913043478261</v>
      </c>
      <c r="J560" s="85"/>
      <c r="K560" s="85"/>
      <c r="L560" s="86"/>
      <c r="M560" s="2">
        <v>460</v>
      </c>
    </row>
    <row r="561" spans="2:13" ht="12.75">
      <c r="B561" s="316"/>
      <c r="F561" s="61"/>
      <c r="H561" s="5">
        <f t="shared" si="24"/>
        <v>0</v>
      </c>
      <c r="I561" s="23">
        <f t="shared" si="23"/>
        <v>0</v>
      </c>
      <c r="M561" s="2">
        <v>460</v>
      </c>
    </row>
    <row r="562" spans="1:13" s="86" customFormat="1" ht="12.75">
      <c r="A562" s="1"/>
      <c r="B562" s="316">
        <v>2000</v>
      </c>
      <c r="C562" s="13" t="s">
        <v>0</v>
      </c>
      <c r="D562" s="1" t="s">
        <v>29</v>
      </c>
      <c r="E562" s="87" t="s">
        <v>72</v>
      </c>
      <c r="F562" s="88" t="s">
        <v>275</v>
      </c>
      <c r="G562" s="28" t="s">
        <v>212</v>
      </c>
      <c r="H562" s="5">
        <f t="shared" si="24"/>
        <v>-2000</v>
      </c>
      <c r="I562" s="23">
        <f t="shared" si="23"/>
        <v>4.3478260869565215</v>
      </c>
      <c r="J562"/>
      <c r="K562" t="s">
        <v>0</v>
      </c>
      <c r="L562">
        <v>14</v>
      </c>
      <c r="M562" s="2">
        <v>460</v>
      </c>
    </row>
    <row r="563" spans="2:13" ht="12.75">
      <c r="B563" s="316">
        <v>2500</v>
      </c>
      <c r="C563" s="13" t="s">
        <v>0</v>
      </c>
      <c r="D563" s="1" t="s">
        <v>29</v>
      </c>
      <c r="E563" s="87" t="s">
        <v>132</v>
      </c>
      <c r="F563" s="88" t="s">
        <v>276</v>
      </c>
      <c r="G563" s="28" t="s">
        <v>214</v>
      </c>
      <c r="H563" s="5">
        <f t="shared" si="24"/>
        <v>-4500</v>
      </c>
      <c r="I563" s="23">
        <v>5</v>
      </c>
      <c r="K563" t="s">
        <v>0</v>
      </c>
      <c r="L563">
        <v>14</v>
      </c>
      <c r="M563" s="2">
        <v>460</v>
      </c>
    </row>
    <row r="564" spans="2:13" ht="12.75">
      <c r="B564" s="316">
        <v>2500</v>
      </c>
      <c r="C564" s="13" t="s">
        <v>0</v>
      </c>
      <c r="D564" s="1" t="s">
        <v>29</v>
      </c>
      <c r="E564" s="87" t="s">
        <v>69</v>
      </c>
      <c r="F564" s="88" t="s">
        <v>277</v>
      </c>
      <c r="G564" s="28" t="s">
        <v>278</v>
      </c>
      <c r="H564" s="5">
        <f t="shared" si="24"/>
        <v>-7000</v>
      </c>
      <c r="I564" s="23">
        <v>5</v>
      </c>
      <c r="K564" t="s">
        <v>0</v>
      </c>
      <c r="L564">
        <v>14</v>
      </c>
      <c r="M564" s="2">
        <v>460</v>
      </c>
    </row>
    <row r="565" spans="2:13" ht="12.75">
      <c r="B565" s="316">
        <v>2500</v>
      </c>
      <c r="C565" s="13" t="s">
        <v>0</v>
      </c>
      <c r="D565" s="1" t="s">
        <v>29</v>
      </c>
      <c r="E565" s="87" t="s">
        <v>69</v>
      </c>
      <c r="F565" s="88" t="s">
        <v>279</v>
      </c>
      <c r="G565" s="28" t="s">
        <v>280</v>
      </c>
      <c r="H565" s="5">
        <f t="shared" si="24"/>
        <v>-9500</v>
      </c>
      <c r="I565" s="23">
        <v>5</v>
      </c>
      <c r="K565" t="s">
        <v>0</v>
      </c>
      <c r="L565">
        <v>14</v>
      </c>
      <c r="M565" s="2">
        <v>460</v>
      </c>
    </row>
    <row r="566" spans="2:13" ht="12.75">
      <c r="B566" s="316">
        <v>2500</v>
      </c>
      <c r="C566" s="13" t="s">
        <v>0</v>
      </c>
      <c r="D566" s="1" t="s">
        <v>29</v>
      </c>
      <c r="E566" s="87" t="s">
        <v>69</v>
      </c>
      <c r="F566" s="88" t="s">
        <v>281</v>
      </c>
      <c r="G566" s="28" t="s">
        <v>282</v>
      </c>
      <c r="H566" s="5">
        <f t="shared" si="24"/>
        <v>-12000</v>
      </c>
      <c r="I566" s="23">
        <v>5</v>
      </c>
      <c r="K566" t="s">
        <v>0</v>
      </c>
      <c r="L566">
        <v>14</v>
      </c>
      <c r="M566" s="2">
        <v>460</v>
      </c>
    </row>
    <row r="567" spans="1:13" ht="12.75">
      <c r="A567" s="12"/>
      <c r="B567" s="317">
        <f>SUM(B562:B566)</f>
        <v>12000</v>
      </c>
      <c r="C567" s="12" t="s">
        <v>0</v>
      </c>
      <c r="D567" s="12"/>
      <c r="E567" s="12"/>
      <c r="F567" s="89"/>
      <c r="G567" s="19"/>
      <c r="H567" s="90">
        <v>0</v>
      </c>
      <c r="I567" s="85">
        <f t="shared" si="23"/>
        <v>26.08695652173913</v>
      </c>
      <c r="J567" s="86"/>
      <c r="K567" s="86"/>
      <c r="L567" s="86"/>
      <c r="M567" s="2">
        <v>460</v>
      </c>
    </row>
    <row r="568" spans="2:13" ht="12.75">
      <c r="B568" s="316"/>
      <c r="F568" s="61"/>
      <c r="H568" s="5">
        <f t="shared" si="24"/>
        <v>0</v>
      </c>
      <c r="I568" s="23">
        <f t="shared" si="23"/>
        <v>0</v>
      </c>
      <c r="M568" s="2">
        <v>460</v>
      </c>
    </row>
    <row r="569" spans="2:13" ht="12.75">
      <c r="B569" s="316"/>
      <c r="F569" s="61"/>
      <c r="H569" s="5">
        <f t="shared" si="24"/>
        <v>0</v>
      </c>
      <c r="I569" s="23">
        <f t="shared" si="23"/>
        <v>0</v>
      </c>
      <c r="M569" s="2">
        <v>460</v>
      </c>
    </row>
    <row r="570" spans="1:13" s="86" customFormat="1" ht="12.75">
      <c r="A570" s="1"/>
      <c r="B570" s="318">
        <v>1000</v>
      </c>
      <c r="C570" s="1" t="s">
        <v>283</v>
      </c>
      <c r="D570" s="13" t="s">
        <v>16</v>
      </c>
      <c r="E570" s="1" t="s">
        <v>90</v>
      </c>
      <c r="F570" s="61" t="s">
        <v>284</v>
      </c>
      <c r="G570" s="28" t="s">
        <v>212</v>
      </c>
      <c r="H570" s="5">
        <f t="shared" si="24"/>
        <v>-1000</v>
      </c>
      <c r="I570" s="23">
        <f t="shared" si="23"/>
        <v>2.1739130434782608</v>
      </c>
      <c r="J570"/>
      <c r="K570" t="s">
        <v>69</v>
      </c>
      <c r="L570">
        <v>14</v>
      </c>
      <c r="M570" s="2">
        <v>460</v>
      </c>
    </row>
    <row r="571" spans="2:13" ht="12.75">
      <c r="B571" s="318">
        <v>2000</v>
      </c>
      <c r="C571" s="1" t="s">
        <v>285</v>
      </c>
      <c r="D571" s="13" t="s">
        <v>16</v>
      </c>
      <c r="E571" s="1" t="s">
        <v>90</v>
      </c>
      <c r="F571" s="61" t="s">
        <v>284</v>
      </c>
      <c r="G571" s="28" t="s">
        <v>214</v>
      </c>
      <c r="H571" s="5">
        <f t="shared" si="24"/>
        <v>-3000</v>
      </c>
      <c r="I571" s="23">
        <f t="shared" si="23"/>
        <v>4.3478260869565215</v>
      </c>
      <c r="K571" t="s">
        <v>69</v>
      </c>
      <c r="L571">
        <v>14</v>
      </c>
      <c r="M571" s="2">
        <v>460</v>
      </c>
    </row>
    <row r="572" spans="2:13" ht="12.75">
      <c r="B572" s="318">
        <v>2000</v>
      </c>
      <c r="C572" s="1" t="s">
        <v>286</v>
      </c>
      <c r="D572" s="13" t="s">
        <v>16</v>
      </c>
      <c r="E572" s="1" t="s">
        <v>90</v>
      </c>
      <c r="F572" s="61" t="s">
        <v>284</v>
      </c>
      <c r="G572" s="28" t="s">
        <v>214</v>
      </c>
      <c r="H572" s="5">
        <f t="shared" si="24"/>
        <v>-5000</v>
      </c>
      <c r="I572" s="23">
        <f t="shared" si="23"/>
        <v>4.3478260869565215</v>
      </c>
      <c r="K572" t="s">
        <v>69</v>
      </c>
      <c r="L572">
        <v>14</v>
      </c>
      <c r="M572" s="2">
        <v>460</v>
      </c>
    </row>
    <row r="573" spans="2:13" ht="12.75">
      <c r="B573" s="318">
        <v>2000</v>
      </c>
      <c r="C573" s="1" t="s">
        <v>285</v>
      </c>
      <c r="D573" s="13" t="s">
        <v>16</v>
      </c>
      <c r="E573" s="1" t="s">
        <v>90</v>
      </c>
      <c r="F573" s="61" t="s">
        <v>284</v>
      </c>
      <c r="G573" s="28" t="s">
        <v>280</v>
      </c>
      <c r="H573" s="5">
        <f>H572-B573</f>
        <v>-7000</v>
      </c>
      <c r="I573" s="23">
        <f>+B573/M573</f>
        <v>4.3478260869565215</v>
      </c>
      <c r="K573" t="s">
        <v>69</v>
      </c>
      <c r="L573">
        <v>14</v>
      </c>
      <c r="M573" s="2">
        <v>460</v>
      </c>
    </row>
    <row r="574" spans="2:13" ht="12.75">
      <c r="B574" s="318">
        <v>2000</v>
      </c>
      <c r="C574" s="1" t="s">
        <v>286</v>
      </c>
      <c r="D574" s="13" t="s">
        <v>16</v>
      </c>
      <c r="E574" s="1" t="s">
        <v>90</v>
      </c>
      <c r="F574" s="61" t="s">
        <v>284</v>
      </c>
      <c r="G574" s="28" t="s">
        <v>280</v>
      </c>
      <c r="H574" s="5">
        <f>H573-B574</f>
        <v>-9000</v>
      </c>
      <c r="I574" s="23">
        <f>+B574/M574</f>
        <v>4.3478260869565215</v>
      </c>
      <c r="K574" t="s">
        <v>69</v>
      </c>
      <c r="L574">
        <v>14</v>
      </c>
      <c r="M574" s="2">
        <v>460</v>
      </c>
    </row>
    <row r="575" spans="1:13" ht="12.75">
      <c r="A575" s="12"/>
      <c r="B575" s="317">
        <f>SUM(B570:B574)</f>
        <v>9000</v>
      </c>
      <c r="C575" s="12" t="s">
        <v>57</v>
      </c>
      <c r="D575" s="12"/>
      <c r="E575" s="12"/>
      <c r="F575" s="89"/>
      <c r="G575" s="19"/>
      <c r="H575" s="90">
        <v>0</v>
      </c>
      <c r="I575" s="85">
        <f t="shared" si="23"/>
        <v>19.565217391304348</v>
      </c>
      <c r="J575" s="86"/>
      <c r="K575" s="86"/>
      <c r="L575" s="86"/>
      <c r="M575" s="2">
        <v>460</v>
      </c>
    </row>
    <row r="576" spans="2:13" ht="12.75">
      <c r="B576" s="316"/>
      <c r="F576" s="61"/>
      <c r="H576" s="5">
        <f t="shared" si="24"/>
        <v>0</v>
      </c>
      <c r="I576" s="23">
        <f t="shared" si="23"/>
        <v>0</v>
      </c>
      <c r="M576" s="2">
        <v>460</v>
      </c>
    </row>
    <row r="577" spans="1:13" s="86" customFormat="1" ht="12.75">
      <c r="A577" s="1"/>
      <c r="B577" s="316"/>
      <c r="C577" s="1"/>
      <c r="D577" s="1"/>
      <c r="E577" s="1"/>
      <c r="F577" s="61"/>
      <c r="G577" s="28"/>
      <c r="H577" s="5">
        <f t="shared" si="24"/>
        <v>0</v>
      </c>
      <c r="I577" s="23">
        <f t="shared" si="23"/>
        <v>0</v>
      </c>
      <c r="J577"/>
      <c r="K577"/>
      <c r="L577"/>
      <c r="M577" s="2">
        <v>460</v>
      </c>
    </row>
    <row r="578" spans="2:13" ht="12.75">
      <c r="B578" s="316">
        <v>1400</v>
      </c>
      <c r="C578" s="1" t="s">
        <v>58</v>
      </c>
      <c r="D578" s="13" t="s">
        <v>16</v>
      </c>
      <c r="E578" s="1" t="s">
        <v>97</v>
      </c>
      <c r="F578" s="61" t="s">
        <v>284</v>
      </c>
      <c r="G578" s="28" t="s">
        <v>214</v>
      </c>
      <c r="H578" s="5">
        <f t="shared" si="24"/>
        <v>-1400</v>
      </c>
      <c r="I578" s="23">
        <v>2.8</v>
      </c>
      <c r="K578" t="s">
        <v>69</v>
      </c>
      <c r="L578">
        <v>14</v>
      </c>
      <c r="M578" s="2">
        <v>460</v>
      </c>
    </row>
    <row r="579" spans="2:13" ht="12.75">
      <c r="B579" s="316">
        <v>1800</v>
      </c>
      <c r="C579" s="1" t="s">
        <v>58</v>
      </c>
      <c r="D579" s="13" t="s">
        <v>16</v>
      </c>
      <c r="E579" s="1" t="s">
        <v>97</v>
      </c>
      <c r="F579" s="61" t="s">
        <v>284</v>
      </c>
      <c r="G579" s="28" t="s">
        <v>278</v>
      </c>
      <c r="H579" s="5">
        <f t="shared" si="24"/>
        <v>-3200</v>
      </c>
      <c r="I579" s="23">
        <v>3.6</v>
      </c>
      <c r="K579" t="s">
        <v>69</v>
      </c>
      <c r="L579">
        <v>14</v>
      </c>
      <c r="M579" s="2">
        <v>460</v>
      </c>
    </row>
    <row r="580" spans="2:13" ht="12.75">
      <c r="B580" s="316">
        <v>400</v>
      </c>
      <c r="C580" s="1" t="s">
        <v>58</v>
      </c>
      <c r="D580" s="13" t="s">
        <v>16</v>
      </c>
      <c r="E580" s="1" t="s">
        <v>97</v>
      </c>
      <c r="F580" s="61" t="s">
        <v>284</v>
      </c>
      <c r="G580" s="28" t="s">
        <v>280</v>
      </c>
      <c r="H580" s="5">
        <f t="shared" si="24"/>
        <v>-3600</v>
      </c>
      <c r="I580" s="23">
        <v>0.8</v>
      </c>
      <c r="K580" t="s">
        <v>69</v>
      </c>
      <c r="L580">
        <v>14</v>
      </c>
      <c r="M580" s="2">
        <v>460</v>
      </c>
    </row>
    <row r="581" spans="2:13" ht="12.75">
      <c r="B581" s="316">
        <v>800</v>
      </c>
      <c r="C581" s="1" t="s">
        <v>58</v>
      </c>
      <c r="D581" s="13" t="s">
        <v>16</v>
      </c>
      <c r="E581" s="1" t="s">
        <v>97</v>
      </c>
      <c r="F581" s="61" t="s">
        <v>284</v>
      </c>
      <c r="G581" s="28" t="s">
        <v>282</v>
      </c>
      <c r="H581" s="5">
        <f t="shared" si="24"/>
        <v>-4400</v>
      </c>
      <c r="I581" s="23">
        <v>1.6</v>
      </c>
      <c r="K581" t="s">
        <v>69</v>
      </c>
      <c r="L581">
        <v>14</v>
      </c>
      <c r="M581" s="2">
        <v>460</v>
      </c>
    </row>
    <row r="582" spans="1:13" ht="12.75">
      <c r="A582" s="12"/>
      <c r="B582" s="317">
        <f>SUM(B578:B581)</f>
        <v>4400</v>
      </c>
      <c r="C582" s="12"/>
      <c r="D582" s="12"/>
      <c r="E582" s="12" t="s">
        <v>97</v>
      </c>
      <c r="F582" s="89"/>
      <c r="G582" s="19"/>
      <c r="H582" s="90">
        <v>0</v>
      </c>
      <c r="I582" s="85">
        <f t="shared" si="23"/>
        <v>9.565217391304348</v>
      </c>
      <c r="J582" s="86"/>
      <c r="K582" s="86"/>
      <c r="L582" s="86"/>
      <c r="M582" s="2">
        <v>460</v>
      </c>
    </row>
    <row r="583" spans="2:13" ht="12.75">
      <c r="B583" s="316"/>
      <c r="F583" s="61"/>
      <c r="H583" s="5">
        <f t="shared" si="24"/>
        <v>0</v>
      </c>
      <c r="I583" s="23">
        <f t="shared" si="23"/>
        <v>0</v>
      </c>
      <c r="M583" s="2">
        <v>460</v>
      </c>
    </row>
    <row r="584" spans="2:13" ht="12.75">
      <c r="B584" s="316"/>
      <c r="F584" s="61"/>
      <c r="H584" s="5">
        <f t="shared" si="24"/>
        <v>0</v>
      </c>
      <c r="I584" s="23">
        <f t="shared" si="23"/>
        <v>0</v>
      </c>
      <c r="M584" s="2">
        <v>460</v>
      </c>
    </row>
    <row r="585" spans="1:13" s="86" customFormat="1" ht="12.75">
      <c r="A585" s="1"/>
      <c r="B585" s="316">
        <v>5000</v>
      </c>
      <c r="C585" s="1" t="s">
        <v>98</v>
      </c>
      <c r="D585" s="13" t="s">
        <v>16</v>
      </c>
      <c r="E585" s="1" t="s">
        <v>90</v>
      </c>
      <c r="F585" s="61" t="s">
        <v>287</v>
      </c>
      <c r="G585" s="28" t="s">
        <v>212</v>
      </c>
      <c r="H585" s="5">
        <f t="shared" si="24"/>
        <v>-5000</v>
      </c>
      <c r="I585" s="23">
        <v>10</v>
      </c>
      <c r="J585"/>
      <c r="K585" t="s">
        <v>69</v>
      </c>
      <c r="L585">
        <v>14</v>
      </c>
      <c r="M585" s="2">
        <v>460</v>
      </c>
    </row>
    <row r="586" spans="2:13" ht="12.75">
      <c r="B586" s="316">
        <v>5000</v>
      </c>
      <c r="C586" s="1" t="s">
        <v>98</v>
      </c>
      <c r="D586" s="13" t="s">
        <v>16</v>
      </c>
      <c r="E586" s="1" t="s">
        <v>90</v>
      </c>
      <c r="F586" s="61" t="s">
        <v>287</v>
      </c>
      <c r="G586" s="28" t="s">
        <v>214</v>
      </c>
      <c r="H586" s="5">
        <f t="shared" si="24"/>
        <v>-10000</v>
      </c>
      <c r="I586" s="23">
        <v>10</v>
      </c>
      <c r="K586" t="s">
        <v>69</v>
      </c>
      <c r="L586">
        <v>14</v>
      </c>
      <c r="M586" s="2">
        <v>460</v>
      </c>
    </row>
    <row r="587" spans="2:13" ht="12.75">
      <c r="B587" s="316">
        <v>5000</v>
      </c>
      <c r="C587" s="1" t="s">
        <v>98</v>
      </c>
      <c r="D587" s="13" t="s">
        <v>16</v>
      </c>
      <c r="E587" s="1" t="s">
        <v>90</v>
      </c>
      <c r="F587" s="61" t="s">
        <v>287</v>
      </c>
      <c r="G587" s="28" t="s">
        <v>278</v>
      </c>
      <c r="H587" s="5">
        <f t="shared" si="24"/>
        <v>-15000</v>
      </c>
      <c r="I587" s="23">
        <v>10</v>
      </c>
      <c r="K587" t="s">
        <v>69</v>
      </c>
      <c r="L587">
        <v>14</v>
      </c>
      <c r="M587" s="2">
        <v>460</v>
      </c>
    </row>
    <row r="588" spans="2:13" ht="12.75">
      <c r="B588" s="316">
        <v>5000</v>
      </c>
      <c r="C588" s="1" t="s">
        <v>98</v>
      </c>
      <c r="D588" s="13" t="s">
        <v>16</v>
      </c>
      <c r="E588" s="1" t="s">
        <v>90</v>
      </c>
      <c r="F588" s="61" t="s">
        <v>287</v>
      </c>
      <c r="G588" s="28" t="s">
        <v>280</v>
      </c>
      <c r="H588" s="5">
        <f t="shared" si="24"/>
        <v>-20000</v>
      </c>
      <c r="I588" s="23">
        <v>10</v>
      </c>
      <c r="K588" t="s">
        <v>69</v>
      </c>
      <c r="L588">
        <v>14</v>
      </c>
      <c r="M588" s="2">
        <v>460</v>
      </c>
    </row>
    <row r="589" spans="2:13" ht="12.75">
      <c r="B589" s="316">
        <v>5000</v>
      </c>
      <c r="C589" s="1" t="s">
        <v>98</v>
      </c>
      <c r="D589" s="13" t="s">
        <v>16</v>
      </c>
      <c r="E589" s="1" t="s">
        <v>90</v>
      </c>
      <c r="F589" s="61" t="s">
        <v>287</v>
      </c>
      <c r="G589" s="28" t="s">
        <v>282</v>
      </c>
      <c r="H589" s="5">
        <f t="shared" si="24"/>
        <v>-25000</v>
      </c>
      <c r="I589" s="23">
        <v>10</v>
      </c>
      <c r="K589" t="s">
        <v>69</v>
      </c>
      <c r="L589">
        <v>14</v>
      </c>
      <c r="M589" s="2">
        <v>460</v>
      </c>
    </row>
    <row r="590" spans="1:13" ht="12.75">
      <c r="A590" s="12"/>
      <c r="B590" s="317">
        <f>SUM(B585:B589)</f>
        <v>25000</v>
      </c>
      <c r="C590" s="12" t="s">
        <v>98</v>
      </c>
      <c r="D590" s="12"/>
      <c r="E590" s="12"/>
      <c r="F590" s="89"/>
      <c r="G590" s="19"/>
      <c r="H590" s="90">
        <v>0</v>
      </c>
      <c r="I590" s="85">
        <f t="shared" si="23"/>
        <v>54.34782608695652</v>
      </c>
      <c r="J590" s="86"/>
      <c r="K590" s="86"/>
      <c r="L590" s="86"/>
      <c r="M590" s="2">
        <v>460</v>
      </c>
    </row>
    <row r="591" spans="2:13" ht="12.75">
      <c r="B591" s="316"/>
      <c r="F591" s="61"/>
      <c r="H591" s="5">
        <f t="shared" si="24"/>
        <v>0</v>
      </c>
      <c r="I591" s="23">
        <f t="shared" si="23"/>
        <v>0</v>
      </c>
      <c r="M591" s="2">
        <v>460</v>
      </c>
    </row>
    <row r="592" spans="1:13" s="86" customFormat="1" ht="12.75">
      <c r="A592" s="1"/>
      <c r="B592" s="316"/>
      <c r="C592" s="1"/>
      <c r="D592" s="1"/>
      <c r="E592" s="1"/>
      <c r="F592" s="61"/>
      <c r="G592" s="28"/>
      <c r="H592" s="5">
        <f t="shared" si="24"/>
        <v>0</v>
      </c>
      <c r="I592" s="23">
        <f t="shared" si="23"/>
        <v>0</v>
      </c>
      <c r="J592"/>
      <c r="K592"/>
      <c r="L592"/>
      <c r="M592" s="2">
        <v>460</v>
      </c>
    </row>
    <row r="593" spans="2:13" ht="12.75">
      <c r="B593" s="316">
        <v>2000</v>
      </c>
      <c r="C593" s="1" t="s">
        <v>62</v>
      </c>
      <c r="D593" s="13" t="s">
        <v>16</v>
      </c>
      <c r="E593" s="1" t="s">
        <v>90</v>
      </c>
      <c r="F593" s="61" t="s">
        <v>284</v>
      </c>
      <c r="G593" s="28" t="s">
        <v>214</v>
      </c>
      <c r="H593" s="5">
        <f t="shared" si="24"/>
        <v>-2000</v>
      </c>
      <c r="I593" s="23">
        <v>4</v>
      </c>
      <c r="K593" t="s">
        <v>69</v>
      </c>
      <c r="L593">
        <v>14</v>
      </c>
      <c r="M593" s="2">
        <v>460</v>
      </c>
    </row>
    <row r="594" spans="2:13" ht="12.75">
      <c r="B594" s="316">
        <v>2000</v>
      </c>
      <c r="C594" s="1" t="s">
        <v>62</v>
      </c>
      <c r="D594" s="13" t="s">
        <v>16</v>
      </c>
      <c r="E594" s="1" t="s">
        <v>90</v>
      </c>
      <c r="F594" s="61" t="s">
        <v>284</v>
      </c>
      <c r="G594" s="28" t="s">
        <v>278</v>
      </c>
      <c r="H594" s="5">
        <f t="shared" si="24"/>
        <v>-4000</v>
      </c>
      <c r="I594" s="23">
        <v>4</v>
      </c>
      <c r="K594" t="s">
        <v>69</v>
      </c>
      <c r="L594">
        <v>14</v>
      </c>
      <c r="M594" s="2">
        <v>460</v>
      </c>
    </row>
    <row r="595" spans="2:13" ht="12.75">
      <c r="B595" s="316">
        <v>2000</v>
      </c>
      <c r="C595" s="1" t="s">
        <v>62</v>
      </c>
      <c r="D595" s="13" t="s">
        <v>16</v>
      </c>
      <c r="E595" s="1" t="s">
        <v>90</v>
      </c>
      <c r="F595" s="61" t="s">
        <v>284</v>
      </c>
      <c r="G595" s="28" t="s">
        <v>280</v>
      </c>
      <c r="H595" s="5">
        <f t="shared" si="24"/>
        <v>-6000</v>
      </c>
      <c r="I595" s="23">
        <v>4</v>
      </c>
      <c r="K595" t="s">
        <v>69</v>
      </c>
      <c r="L595">
        <v>14</v>
      </c>
      <c r="M595" s="2">
        <v>460</v>
      </c>
    </row>
    <row r="596" spans="2:13" ht="12.75">
      <c r="B596" s="316">
        <v>2000</v>
      </c>
      <c r="C596" s="1" t="s">
        <v>62</v>
      </c>
      <c r="D596" s="13" t="s">
        <v>16</v>
      </c>
      <c r="E596" s="1" t="s">
        <v>90</v>
      </c>
      <c r="F596" s="61" t="s">
        <v>284</v>
      </c>
      <c r="G596" s="28" t="s">
        <v>282</v>
      </c>
      <c r="H596" s="5">
        <f t="shared" si="24"/>
        <v>-8000</v>
      </c>
      <c r="I596" s="23">
        <v>4</v>
      </c>
      <c r="K596" t="s">
        <v>69</v>
      </c>
      <c r="L596">
        <v>14</v>
      </c>
      <c r="M596" s="2">
        <v>460</v>
      </c>
    </row>
    <row r="597" spans="1:13" ht="12.75">
      <c r="A597" s="12"/>
      <c r="B597" s="317">
        <f>SUM(B593:B596)</f>
        <v>8000</v>
      </c>
      <c r="C597" s="12" t="s">
        <v>62</v>
      </c>
      <c r="D597" s="12"/>
      <c r="E597" s="12"/>
      <c r="F597" s="89"/>
      <c r="G597" s="19"/>
      <c r="H597" s="90">
        <v>0</v>
      </c>
      <c r="I597" s="85">
        <f t="shared" si="23"/>
        <v>17.391304347826086</v>
      </c>
      <c r="J597" s="86"/>
      <c r="K597" s="86"/>
      <c r="L597" s="86"/>
      <c r="M597" s="2">
        <v>460</v>
      </c>
    </row>
    <row r="598" spans="1:13" s="86" customFormat="1" ht="12.75">
      <c r="A598" s="1"/>
      <c r="B598" s="316"/>
      <c r="C598" s="1"/>
      <c r="D598" s="1"/>
      <c r="E598" s="1"/>
      <c r="F598" s="61"/>
      <c r="G598" s="28"/>
      <c r="H598" s="5">
        <f t="shared" si="24"/>
        <v>0</v>
      </c>
      <c r="I598" s="23">
        <f t="shared" si="23"/>
        <v>0</v>
      </c>
      <c r="J598"/>
      <c r="K598"/>
      <c r="L598"/>
      <c r="M598" s="2">
        <v>460</v>
      </c>
    </row>
    <row r="599" spans="2:13" ht="12.75">
      <c r="B599" s="316"/>
      <c r="F599" s="61"/>
      <c r="H599" s="5">
        <f t="shared" si="24"/>
        <v>0</v>
      </c>
      <c r="I599" s="23">
        <f t="shared" si="23"/>
        <v>0</v>
      </c>
      <c r="M599" s="2">
        <v>460</v>
      </c>
    </row>
    <row r="600" spans="2:13" ht="12.75">
      <c r="B600" s="316">
        <v>1000</v>
      </c>
      <c r="C600" s="1" t="s">
        <v>100</v>
      </c>
      <c r="D600" s="13" t="s">
        <v>16</v>
      </c>
      <c r="E600" s="1" t="s">
        <v>101</v>
      </c>
      <c r="F600" s="61" t="s">
        <v>284</v>
      </c>
      <c r="G600" s="28" t="s">
        <v>214</v>
      </c>
      <c r="H600" s="5">
        <f t="shared" si="24"/>
        <v>-1000</v>
      </c>
      <c r="I600" s="23">
        <v>2</v>
      </c>
      <c r="K600" t="s">
        <v>69</v>
      </c>
      <c r="L600">
        <v>14</v>
      </c>
      <c r="M600" s="2">
        <v>460</v>
      </c>
    </row>
    <row r="601" spans="2:13" ht="12.75">
      <c r="B601" s="316">
        <v>1000</v>
      </c>
      <c r="C601" s="1" t="s">
        <v>100</v>
      </c>
      <c r="D601" s="13" t="s">
        <v>16</v>
      </c>
      <c r="E601" s="1" t="s">
        <v>101</v>
      </c>
      <c r="F601" s="61" t="s">
        <v>284</v>
      </c>
      <c r="G601" s="28" t="s">
        <v>278</v>
      </c>
      <c r="H601" s="5">
        <f t="shared" si="24"/>
        <v>-2000</v>
      </c>
      <c r="I601" s="23">
        <v>2</v>
      </c>
      <c r="K601" t="s">
        <v>69</v>
      </c>
      <c r="L601">
        <v>14</v>
      </c>
      <c r="M601" s="2">
        <v>460</v>
      </c>
    </row>
    <row r="602" spans="1:13" ht="12.75">
      <c r="A602" s="34"/>
      <c r="B602" s="318">
        <v>500</v>
      </c>
      <c r="C602" s="34" t="s">
        <v>100</v>
      </c>
      <c r="D602" s="34" t="s">
        <v>16</v>
      </c>
      <c r="E602" s="34" t="s">
        <v>101</v>
      </c>
      <c r="F602" s="88" t="s">
        <v>284</v>
      </c>
      <c r="G602" s="32" t="s">
        <v>280</v>
      </c>
      <c r="H602" s="5">
        <f t="shared" si="24"/>
        <v>-2500</v>
      </c>
      <c r="I602" s="105">
        <v>1</v>
      </c>
      <c r="J602" s="106"/>
      <c r="K602" s="107" t="s">
        <v>69</v>
      </c>
      <c r="L602" s="107">
        <v>14</v>
      </c>
      <c r="M602" s="2">
        <v>460</v>
      </c>
    </row>
    <row r="603" spans="1:13" s="86" customFormat="1" ht="12.75">
      <c r="A603" s="12"/>
      <c r="B603" s="317">
        <f>SUM(B600:B602)</f>
        <v>2500</v>
      </c>
      <c r="C603" s="12"/>
      <c r="D603" s="12"/>
      <c r="E603" s="12" t="s">
        <v>101</v>
      </c>
      <c r="F603" s="89"/>
      <c r="G603" s="19"/>
      <c r="H603" s="90">
        <v>0</v>
      </c>
      <c r="I603" s="85">
        <f t="shared" si="23"/>
        <v>5.434782608695652</v>
      </c>
      <c r="M603" s="2">
        <v>460</v>
      </c>
    </row>
    <row r="604" spans="2:13" ht="12.75">
      <c r="B604" s="316"/>
      <c r="F604" s="61"/>
      <c r="H604" s="5">
        <f t="shared" si="24"/>
        <v>0</v>
      </c>
      <c r="I604" s="23">
        <f t="shared" si="23"/>
        <v>0</v>
      </c>
      <c r="M604" s="2">
        <v>460</v>
      </c>
    </row>
    <row r="605" spans="2:13" ht="12.75">
      <c r="B605" s="316"/>
      <c r="F605" s="61"/>
      <c r="H605" s="5">
        <f t="shared" si="24"/>
        <v>0</v>
      </c>
      <c r="I605" s="23">
        <f t="shared" si="23"/>
        <v>0</v>
      </c>
      <c r="M605" s="2">
        <v>460</v>
      </c>
    </row>
    <row r="606" spans="2:13" ht="12.75">
      <c r="B606" s="316"/>
      <c r="F606" s="61"/>
      <c r="H606" s="5">
        <f t="shared" si="24"/>
        <v>0</v>
      </c>
      <c r="I606" s="23">
        <f t="shared" si="23"/>
        <v>0</v>
      </c>
      <c r="M606" s="2">
        <v>460</v>
      </c>
    </row>
    <row r="607" spans="2:13" ht="12.75">
      <c r="B607" s="316"/>
      <c r="F607" s="61"/>
      <c r="H607" s="5">
        <f t="shared" si="24"/>
        <v>0</v>
      </c>
      <c r="I607" s="23">
        <f t="shared" si="23"/>
        <v>0</v>
      </c>
      <c r="M607" s="2">
        <v>460</v>
      </c>
    </row>
    <row r="608" spans="1:13" ht="12.75">
      <c r="A608" s="12"/>
      <c r="B608" s="317">
        <f>+B618+B625+B634+B641+B650+B656</f>
        <v>78800</v>
      </c>
      <c r="C608" s="80" t="s">
        <v>288</v>
      </c>
      <c r="D608" s="81" t="s">
        <v>289</v>
      </c>
      <c r="E608" s="80" t="s">
        <v>290</v>
      </c>
      <c r="F608" s="82" t="s">
        <v>291</v>
      </c>
      <c r="G608" s="83" t="s">
        <v>292</v>
      </c>
      <c r="H608" s="84"/>
      <c r="I608" s="85">
        <f>+B608/M608</f>
        <v>171.30434782608697</v>
      </c>
      <c r="J608" s="85"/>
      <c r="K608" s="85"/>
      <c r="L608" s="86"/>
      <c r="M608" s="2">
        <v>460</v>
      </c>
    </row>
    <row r="609" spans="2:13" ht="12.75">
      <c r="B609" s="316"/>
      <c r="F609" s="61"/>
      <c r="H609" s="5">
        <f t="shared" si="24"/>
        <v>0</v>
      </c>
      <c r="I609" s="23">
        <f t="shared" si="23"/>
        <v>0</v>
      </c>
      <c r="M609" s="2">
        <v>460</v>
      </c>
    </row>
    <row r="610" spans="2:13" ht="12.75">
      <c r="B610" s="316">
        <v>2500</v>
      </c>
      <c r="C610" s="13" t="s">
        <v>0</v>
      </c>
      <c r="D610" s="1" t="s">
        <v>29</v>
      </c>
      <c r="E610" s="87" t="s">
        <v>125</v>
      </c>
      <c r="F610" s="88" t="s">
        <v>293</v>
      </c>
      <c r="G610" s="28" t="s">
        <v>212</v>
      </c>
      <c r="H610" s="5">
        <f t="shared" si="24"/>
        <v>-2500</v>
      </c>
      <c r="I610" s="23">
        <v>5</v>
      </c>
      <c r="K610" t="s">
        <v>0</v>
      </c>
      <c r="L610">
        <v>15</v>
      </c>
      <c r="M610" s="2">
        <v>460</v>
      </c>
    </row>
    <row r="611" spans="2:13" ht="12.75">
      <c r="B611" s="316">
        <v>2500</v>
      </c>
      <c r="C611" s="13" t="s">
        <v>0</v>
      </c>
      <c r="D611" s="1" t="s">
        <v>29</v>
      </c>
      <c r="E611" s="87" t="s">
        <v>125</v>
      </c>
      <c r="F611" s="88" t="s">
        <v>294</v>
      </c>
      <c r="G611" s="28" t="s">
        <v>214</v>
      </c>
      <c r="H611" s="5">
        <f t="shared" si="24"/>
        <v>-5000</v>
      </c>
      <c r="I611" s="23">
        <v>5</v>
      </c>
      <c r="K611" t="s">
        <v>0</v>
      </c>
      <c r="L611">
        <v>15</v>
      </c>
      <c r="M611" s="2">
        <v>460</v>
      </c>
    </row>
    <row r="612" spans="2:13" ht="12.75">
      <c r="B612" s="316">
        <v>2500</v>
      </c>
      <c r="C612" s="13" t="s">
        <v>0</v>
      </c>
      <c r="D612" s="1" t="s">
        <v>29</v>
      </c>
      <c r="E612" s="87" t="s">
        <v>132</v>
      </c>
      <c r="F612" s="88" t="s">
        <v>295</v>
      </c>
      <c r="G612" s="28" t="s">
        <v>278</v>
      </c>
      <c r="H612" s="5">
        <f t="shared" si="24"/>
        <v>-7500</v>
      </c>
      <c r="I612" s="23">
        <v>5</v>
      </c>
      <c r="K612" t="s">
        <v>0</v>
      </c>
      <c r="L612">
        <v>15</v>
      </c>
      <c r="M612" s="2">
        <v>460</v>
      </c>
    </row>
    <row r="613" spans="1:13" s="86" customFormat="1" ht="12.75">
      <c r="A613" s="1"/>
      <c r="B613" s="316">
        <v>2500</v>
      </c>
      <c r="C613" s="13" t="s">
        <v>0</v>
      </c>
      <c r="D613" s="1" t="s">
        <v>29</v>
      </c>
      <c r="E613" s="87" t="s">
        <v>125</v>
      </c>
      <c r="F613" s="88" t="s">
        <v>296</v>
      </c>
      <c r="G613" s="28" t="s">
        <v>278</v>
      </c>
      <c r="H613" s="5">
        <f>H612-B613</f>
        <v>-10000</v>
      </c>
      <c r="I613" s="23">
        <v>5</v>
      </c>
      <c r="J613"/>
      <c r="K613" t="s">
        <v>0</v>
      </c>
      <c r="L613">
        <v>15</v>
      </c>
      <c r="M613" s="2">
        <v>460</v>
      </c>
    </row>
    <row r="614" spans="2:13" ht="12.75">
      <c r="B614" s="316">
        <v>2500</v>
      </c>
      <c r="C614" s="13" t="s">
        <v>0</v>
      </c>
      <c r="D614" s="1" t="s">
        <v>29</v>
      </c>
      <c r="E614" s="87" t="s">
        <v>132</v>
      </c>
      <c r="F614" s="88" t="s">
        <v>297</v>
      </c>
      <c r="G614" s="28" t="s">
        <v>280</v>
      </c>
      <c r="H614" s="5">
        <f>H613-B614</f>
        <v>-12500</v>
      </c>
      <c r="I614" s="23">
        <v>5</v>
      </c>
      <c r="K614" t="s">
        <v>0</v>
      </c>
      <c r="L614">
        <v>15</v>
      </c>
      <c r="M614" s="2">
        <v>460</v>
      </c>
    </row>
    <row r="615" spans="2:13" ht="12.75">
      <c r="B615" s="316">
        <v>2500</v>
      </c>
      <c r="C615" s="13" t="s">
        <v>0</v>
      </c>
      <c r="D615" s="1" t="s">
        <v>29</v>
      </c>
      <c r="E615" s="87" t="s">
        <v>132</v>
      </c>
      <c r="F615" s="88" t="s">
        <v>298</v>
      </c>
      <c r="G615" s="28" t="s">
        <v>280</v>
      </c>
      <c r="H615" s="5">
        <f>H614-B615</f>
        <v>-15000</v>
      </c>
      <c r="I615" s="23">
        <v>5</v>
      </c>
      <c r="K615" t="s">
        <v>0</v>
      </c>
      <c r="L615">
        <v>15</v>
      </c>
      <c r="M615" s="2">
        <v>460</v>
      </c>
    </row>
    <row r="616" spans="2:13" ht="12.75">
      <c r="B616" s="316">
        <v>2500</v>
      </c>
      <c r="C616" s="13" t="s">
        <v>0</v>
      </c>
      <c r="D616" s="1" t="s">
        <v>29</v>
      </c>
      <c r="E616" s="87" t="s">
        <v>132</v>
      </c>
      <c r="F616" s="88" t="s">
        <v>299</v>
      </c>
      <c r="G616" s="28" t="s">
        <v>282</v>
      </c>
      <c r="H616" s="5">
        <f>H615-B616</f>
        <v>-17500</v>
      </c>
      <c r="I616" s="23">
        <v>5</v>
      </c>
      <c r="K616" t="s">
        <v>0</v>
      </c>
      <c r="L616">
        <v>15</v>
      </c>
      <c r="M616" s="2">
        <v>460</v>
      </c>
    </row>
    <row r="617" spans="2:13" ht="12.75">
      <c r="B617" s="316">
        <v>2500</v>
      </c>
      <c r="C617" s="13" t="s">
        <v>0</v>
      </c>
      <c r="D617" s="1" t="s">
        <v>29</v>
      </c>
      <c r="E617" s="87" t="s">
        <v>125</v>
      </c>
      <c r="F617" s="88" t="s">
        <v>300</v>
      </c>
      <c r="G617" s="28" t="s">
        <v>301</v>
      </c>
      <c r="H617" s="5">
        <f>H616-B617</f>
        <v>-20000</v>
      </c>
      <c r="I617" s="23">
        <v>5</v>
      </c>
      <c r="K617" t="s">
        <v>0</v>
      </c>
      <c r="L617">
        <v>15</v>
      </c>
      <c r="M617" s="2">
        <v>460</v>
      </c>
    </row>
    <row r="618" spans="1:13" s="86" customFormat="1" ht="12.75">
      <c r="A618" s="12"/>
      <c r="B618" s="317">
        <f>SUM(B610:B617)</f>
        <v>20000</v>
      </c>
      <c r="C618" s="12" t="s">
        <v>0</v>
      </c>
      <c r="D618" s="12"/>
      <c r="E618" s="12"/>
      <c r="F618" s="89"/>
      <c r="G618" s="19"/>
      <c r="H618" s="90">
        <v>0</v>
      </c>
      <c r="I618" s="85">
        <f aca="true" t="shared" si="25" ref="I618:I687">+B618/M618</f>
        <v>43.47826086956522</v>
      </c>
      <c r="M618" s="2">
        <v>460</v>
      </c>
    </row>
    <row r="619" spans="2:13" ht="12.75">
      <c r="B619" s="316"/>
      <c r="F619" s="61"/>
      <c r="H619" s="5">
        <f aca="true" t="shared" si="26" ref="H619:H687">H618-B619</f>
        <v>0</v>
      </c>
      <c r="I619" s="23">
        <f t="shared" si="25"/>
        <v>0</v>
      </c>
      <c r="M619" s="2">
        <v>460</v>
      </c>
    </row>
    <row r="620" spans="2:13" ht="12.75">
      <c r="B620" s="316"/>
      <c r="F620" s="61"/>
      <c r="H620" s="5">
        <f t="shared" si="26"/>
        <v>0</v>
      </c>
      <c r="I620" s="23">
        <f t="shared" si="25"/>
        <v>0</v>
      </c>
      <c r="M620" s="2">
        <v>460</v>
      </c>
    </row>
    <row r="621" spans="2:13" ht="12.75">
      <c r="B621" s="316">
        <v>3500</v>
      </c>
      <c r="C621" s="1" t="s">
        <v>48</v>
      </c>
      <c r="D621" s="13" t="s">
        <v>16</v>
      </c>
      <c r="E621" s="1" t="s">
        <v>114</v>
      </c>
      <c r="F621" s="61" t="s">
        <v>302</v>
      </c>
      <c r="G621" s="28" t="s">
        <v>214</v>
      </c>
      <c r="H621" s="5">
        <f t="shared" si="26"/>
        <v>-3500</v>
      </c>
      <c r="I621" s="23">
        <f t="shared" si="25"/>
        <v>7.608695652173913</v>
      </c>
      <c r="K621" t="s">
        <v>125</v>
      </c>
      <c r="L621">
        <v>15</v>
      </c>
      <c r="M621" s="2">
        <v>460</v>
      </c>
    </row>
    <row r="622" spans="2:13" ht="12.75">
      <c r="B622" s="316">
        <v>3500</v>
      </c>
      <c r="C622" s="1" t="s">
        <v>303</v>
      </c>
      <c r="D622" s="13" t="s">
        <v>16</v>
      </c>
      <c r="E622" s="1" t="s">
        <v>114</v>
      </c>
      <c r="F622" s="61" t="s">
        <v>304</v>
      </c>
      <c r="G622" s="28" t="s">
        <v>280</v>
      </c>
      <c r="H622" s="5">
        <f t="shared" si="26"/>
        <v>-7000</v>
      </c>
      <c r="I622" s="23">
        <f t="shared" si="25"/>
        <v>7.608695652173913</v>
      </c>
      <c r="K622" t="s">
        <v>125</v>
      </c>
      <c r="L622">
        <v>15</v>
      </c>
      <c r="M622" s="2">
        <v>460</v>
      </c>
    </row>
    <row r="623" spans="2:13" ht="12.75">
      <c r="B623" s="318">
        <v>3500</v>
      </c>
      <c r="C623" s="34" t="s">
        <v>48</v>
      </c>
      <c r="D623" s="34" t="s">
        <v>29</v>
      </c>
      <c r="E623" s="34" t="s">
        <v>114</v>
      </c>
      <c r="F623" s="61" t="s">
        <v>305</v>
      </c>
      <c r="G623" s="32" t="s">
        <v>278</v>
      </c>
      <c r="H623" s="5">
        <f t="shared" si="26"/>
        <v>-10500</v>
      </c>
      <c r="I623" s="23">
        <f t="shared" si="25"/>
        <v>7.608695652173913</v>
      </c>
      <c r="K623" t="s">
        <v>132</v>
      </c>
      <c r="L623">
        <v>15</v>
      </c>
      <c r="M623" s="2">
        <v>460</v>
      </c>
    </row>
    <row r="624" spans="1:13" s="86" customFormat="1" ht="12.75">
      <c r="A624" s="1"/>
      <c r="B624" s="316">
        <v>3500</v>
      </c>
      <c r="C624" s="39" t="s">
        <v>303</v>
      </c>
      <c r="D624" s="13" t="s">
        <v>29</v>
      </c>
      <c r="E624" s="39" t="s">
        <v>114</v>
      </c>
      <c r="F624" s="61" t="s">
        <v>306</v>
      </c>
      <c r="G624" s="28" t="s">
        <v>282</v>
      </c>
      <c r="H624" s="5">
        <f t="shared" si="26"/>
        <v>-14000</v>
      </c>
      <c r="I624" s="23">
        <f t="shared" si="25"/>
        <v>7.608695652173913</v>
      </c>
      <c r="J624" s="38"/>
      <c r="K624" t="s">
        <v>132</v>
      </c>
      <c r="L624">
        <v>15</v>
      </c>
      <c r="M624" s="2">
        <v>460</v>
      </c>
    </row>
    <row r="625" spans="1:13" ht="12.75">
      <c r="A625" s="12"/>
      <c r="B625" s="317">
        <f>SUM(B621:B624)</f>
        <v>14000</v>
      </c>
      <c r="C625" s="12" t="s">
        <v>57</v>
      </c>
      <c r="D625" s="12"/>
      <c r="E625" s="12"/>
      <c r="F625" s="89"/>
      <c r="G625" s="19"/>
      <c r="H625" s="90">
        <v>0</v>
      </c>
      <c r="I625" s="85">
        <f t="shared" si="25"/>
        <v>30.434782608695652</v>
      </c>
      <c r="J625" s="86"/>
      <c r="K625" s="86"/>
      <c r="L625" s="86"/>
      <c r="M625" s="2">
        <v>460</v>
      </c>
    </row>
    <row r="626" spans="2:13" ht="12.75">
      <c r="B626" s="316"/>
      <c r="F626" s="61"/>
      <c r="H626" s="5">
        <f t="shared" si="26"/>
        <v>0</v>
      </c>
      <c r="I626" s="23">
        <f t="shared" si="25"/>
        <v>0</v>
      </c>
      <c r="M626" s="2">
        <v>460</v>
      </c>
    </row>
    <row r="627" spans="2:13" ht="12.75">
      <c r="B627" s="316"/>
      <c r="F627" s="61"/>
      <c r="H627" s="5">
        <f t="shared" si="26"/>
        <v>0</v>
      </c>
      <c r="I627" s="23">
        <f t="shared" si="25"/>
        <v>0</v>
      </c>
      <c r="M627" s="2">
        <v>460</v>
      </c>
    </row>
    <row r="628" spans="2:13" ht="12.75">
      <c r="B628" s="316">
        <v>1500</v>
      </c>
      <c r="C628" s="1" t="s">
        <v>58</v>
      </c>
      <c r="D628" s="13" t="s">
        <v>16</v>
      </c>
      <c r="E628" s="1" t="s">
        <v>97</v>
      </c>
      <c r="F628" s="61" t="s">
        <v>307</v>
      </c>
      <c r="G628" s="28" t="s">
        <v>214</v>
      </c>
      <c r="H628" s="5">
        <f t="shared" si="26"/>
        <v>-1500</v>
      </c>
      <c r="I628" s="23">
        <v>3</v>
      </c>
      <c r="K628" t="s">
        <v>125</v>
      </c>
      <c r="L628">
        <v>15</v>
      </c>
      <c r="M628" s="2">
        <v>460</v>
      </c>
    </row>
    <row r="629" spans="2:13" ht="12.75">
      <c r="B629" s="316">
        <v>1300</v>
      </c>
      <c r="C629" s="1" t="s">
        <v>58</v>
      </c>
      <c r="D629" s="13" t="s">
        <v>16</v>
      </c>
      <c r="E629" s="1" t="s">
        <v>97</v>
      </c>
      <c r="F629" s="61" t="s">
        <v>307</v>
      </c>
      <c r="G629" s="28" t="s">
        <v>278</v>
      </c>
      <c r="H629" s="5">
        <f t="shared" si="26"/>
        <v>-2800</v>
      </c>
      <c r="I629" s="23">
        <v>2.6</v>
      </c>
      <c r="K629" t="s">
        <v>125</v>
      </c>
      <c r="L629">
        <v>15</v>
      </c>
      <c r="M629" s="2">
        <v>460</v>
      </c>
    </row>
    <row r="630" spans="2:13" ht="12.75">
      <c r="B630" s="316">
        <v>1700</v>
      </c>
      <c r="C630" s="1" t="s">
        <v>58</v>
      </c>
      <c r="D630" s="13" t="s">
        <v>16</v>
      </c>
      <c r="E630" s="1" t="s">
        <v>97</v>
      </c>
      <c r="F630" s="61" t="s">
        <v>307</v>
      </c>
      <c r="G630" s="28" t="s">
        <v>280</v>
      </c>
      <c r="H630" s="5">
        <f t="shared" si="26"/>
        <v>-4500</v>
      </c>
      <c r="I630" s="23">
        <v>3.4</v>
      </c>
      <c r="K630" t="s">
        <v>125</v>
      </c>
      <c r="L630">
        <v>15</v>
      </c>
      <c r="M630" s="2">
        <v>460</v>
      </c>
    </row>
    <row r="631" spans="2:13" ht="12.75">
      <c r="B631" s="318">
        <v>2000</v>
      </c>
      <c r="C631" s="13" t="s">
        <v>58</v>
      </c>
      <c r="D631" s="13" t="s">
        <v>29</v>
      </c>
      <c r="E631" s="13" t="s">
        <v>97</v>
      </c>
      <c r="F631" s="61" t="s">
        <v>308</v>
      </c>
      <c r="G631" s="31" t="s">
        <v>278</v>
      </c>
      <c r="H631" s="5">
        <f t="shared" si="26"/>
        <v>-6500</v>
      </c>
      <c r="I631" s="23">
        <v>4</v>
      </c>
      <c r="K631" t="s">
        <v>132</v>
      </c>
      <c r="L631">
        <v>15</v>
      </c>
      <c r="M631" s="2">
        <v>460</v>
      </c>
    </row>
    <row r="632" spans="1:13" s="86" customFormat="1" ht="12.75">
      <c r="A632" s="1"/>
      <c r="B632" s="316">
        <v>1800</v>
      </c>
      <c r="C632" s="13" t="s">
        <v>58</v>
      </c>
      <c r="D632" s="13" t="s">
        <v>29</v>
      </c>
      <c r="E632" s="1" t="s">
        <v>97</v>
      </c>
      <c r="F632" s="61" t="s">
        <v>308</v>
      </c>
      <c r="G632" s="28" t="s">
        <v>280</v>
      </c>
      <c r="H632" s="5">
        <f t="shared" si="26"/>
        <v>-8300</v>
      </c>
      <c r="I632" s="23">
        <v>3.6</v>
      </c>
      <c r="J632"/>
      <c r="K632" t="s">
        <v>132</v>
      </c>
      <c r="L632">
        <v>15</v>
      </c>
      <c r="M632" s="2">
        <v>460</v>
      </c>
    </row>
    <row r="633" spans="2:13" ht="12.75">
      <c r="B633" s="316">
        <v>2000</v>
      </c>
      <c r="C633" s="1" t="s">
        <v>58</v>
      </c>
      <c r="D633" s="13" t="s">
        <v>29</v>
      </c>
      <c r="E633" s="1" t="s">
        <v>97</v>
      </c>
      <c r="F633" s="61" t="s">
        <v>308</v>
      </c>
      <c r="G633" s="28" t="s">
        <v>282</v>
      </c>
      <c r="H633" s="5">
        <f t="shared" si="26"/>
        <v>-10300</v>
      </c>
      <c r="I633" s="23">
        <v>4</v>
      </c>
      <c r="K633" t="s">
        <v>132</v>
      </c>
      <c r="L633">
        <v>15</v>
      </c>
      <c r="M633" s="2">
        <v>460</v>
      </c>
    </row>
    <row r="634" spans="1:13" ht="12.75">
      <c r="A634" s="12"/>
      <c r="B634" s="317">
        <f>SUM(B628:B633)</f>
        <v>10300</v>
      </c>
      <c r="C634" s="12"/>
      <c r="D634" s="12"/>
      <c r="E634" s="12" t="s">
        <v>97</v>
      </c>
      <c r="F634" s="89"/>
      <c r="G634" s="19"/>
      <c r="H634" s="90">
        <v>0</v>
      </c>
      <c r="I634" s="85">
        <f t="shared" si="25"/>
        <v>22.391304347826086</v>
      </c>
      <c r="J634" s="86"/>
      <c r="K634" s="86"/>
      <c r="L634" s="86"/>
      <c r="M634" s="2">
        <v>460</v>
      </c>
    </row>
    <row r="635" spans="2:13" ht="12.75">
      <c r="B635" s="316"/>
      <c r="F635" s="61"/>
      <c r="H635" s="5">
        <f t="shared" si="26"/>
        <v>0</v>
      </c>
      <c r="I635" s="23">
        <f t="shared" si="25"/>
        <v>0</v>
      </c>
      <c r="M635" s="2">
        <v>460</v>
      </c>
    </row>
    <row r="636" spans="2:13" ht="12.75">
      <c r="B636" s="316"/>
      <c r="F636" s="61"/>
      <c r="H636" s="5">
        <f t="shared" si="26"/>
        <v>0</v>
      </c>
      <c r="I636" s="23">
        <f t="shared" si="25"/>
        <v>0</v>
      </c>
      <c r="M636" s="2">
        <v>460</v>
      </c>
    </row>
    <row r="637" spans="2:13" ht="12.75">
      <c r="B637" s="316">
        <v>5000</v>
      </c>
      <c r="C637" s="1" t="s">
        <v>60</v>
      </c>
      <c r="D637" s="13" t="s">
        <v>16</v>
      </c>
      <c r="E637" s="1" t="s">
        <v>114</v>
      </c>
      <c r="F637" s="61" t="s">
        <v>309</v>
      </c>
      <c r="G637" s="28" t="s">
        <v>214</v>
      </c>
      <c r="H637" s="5">
        <f t="shared" si="26"/>
        <v>-5000</v>
      </c>
      <c r="I637" s="23">
        <v>10</v>
      </c>
      <c r="K637" t="s">
        <v>125</v>
      </c>
      <c r="L637">
        <v>15</v>
      </c>
      <c r="M637" s="2">
        <v>460</v>
      </c>
    </row>
    <row r="638" spans="2:13" ht="12.75">
      <c r="B638" s="316">
        <v>5000</v>
      </c>
      <c r="C638" s="1" t="s">
        <v>60</v>
      </c>
      <c r="D638" s="13" t="s">
        <v>16</v>
      </c>
      <c r="E638" s="1" t="s">
        <v>114</v>
      </c>
      <c r="F638" s="61" t="s">
        <v>309</v>
      </c>
      <c r="G638" s="28" t="s">
        <v>278</v>
      </c>
      <c r="H638" s="5">
        <f t="shared" si="26"/>
        <v>-10000</v>
      </c>
      <c r="I638" s="23">
        <v>10</v>
      </c>
      <c r="K638" t="s">
        <v>125</v>
      </c>
      <c r="L638">
        <v>15</v>
      </c>
      <c r="M638" s="2">
        <v>460</v>
      </c>
    </row>
    <row r="639" spans="2:13" ht="12.75">
      <c r="B639" s="318">
        <v>5000</v>
      </c>
      <c r="C639" s="13" t="s">
        <v>60</v>
      </c>
      <c r="D639" s="13" t="s">
        <v>29</v>
      </c>
      <c r="E639" s="36" t="s">
        <v>114</v>
      </c>
      <c r="F639" s="61" t="s">
        <v>310</v>
      </c>
      <c r="G639" s="37" t="s">
        <v>278</v>
      </c>
      <c r="H639" s="5">
        <f t="shared" si="26"/>
        <v>-15000</v>
      </c>
      <c r="I639" s="23">
        <v>10</v>
      </c>
      <c r="K639" t="s">
        <v>132</v>
      </c>
      <c r="L639">
        <v>15</v>
      </c>
      <c r="M639" s="2">
        <v>460</v>
      </c>
    </row>
    <row r="640" spans="1:13" s="86" customFormat="1" ht="12.75">
      <c r="A640" s="1"/>
      <c r="B640" s="316">
        <v>5000</v>
      </c>
      <c r="C640" s="1" t="s">
        <v>60</v>
      </c>
      <c r="D640" s="13" t="s">
        <v>29</v>
      </c>
      <c r="E640" s="1" t="s">
        <v>114</v>
      </c>
      <c r="F640" s="61" t="s">
        <v>310</v>
      </c>
      <c r="G640" s="28" t="s">
        <v>280</v>
      </c>
      <c r="H640" s="5">
        <f t="shared" si="26"/>
        <v>-20000</v>
      </c>
      <c r="I640" s="23">
        <v>10</v>
      </c>
      <c r="J640"/>
      <c r="K640" t="s">
        <v>132</v>
      </c>
      <c r="L640">
        <v>15</v>
      </c>
      <c r="M640" s="2">
        <v>460</v>
      </c>
    </row>
    <row r="641" spans="1:13" ht="12.75">
      <c r="A641" s="12"/>
      <c r="B641" s="317">
        <f>SUM(B637:B640)</f>
        <v>20000</v>
      </c>
      <c r="C641" s="12" t="s">
        <v>98</v>
      </c>
      <c r="D641" s="12"/>
      <c r="E641" s="12"/>
      <c r="F641" s="89"/>
      <c r="G641" s="19"/>
      <c r="H641" s="90">
        <v>0</v>
      </c>
      <c r="I641" s="85">
        <f t="shared" si="25"/>
        <v>43.47826086956522</v>
      </c>
      <c r="J641" s="86"/>
      <c r="K641" s="86"/>
      <c r="L641" s="86"/>
      <c r="M641" s="2">
        <v>460</v>
      </c>
    </row>
    <row r="642" spans="2:13" ht="12.75">
      <c r="B642" s="316"/>
      <c r="F642" s="61"/>
      <c r="H642" s="5">
        <f t="shared" si="26"/>
        <v>0</v>
      </c>
      <c r="I642" s="23">
        <f t="shared" si="25"/>
        <v>0</v>
      </c>
      <c r="M642" s="2">
        <v>460</v>
      </c>
    </row>
    <row r="643" spans="2:13" ht="12.75">
      <c r="B643" s="316"/>
      <c r="F643" s="61"/>
      <c r="H643" s="5">
        <f t="shared" si="26"/>
        <v>0</v>
      </c>
      <c r="I643" s="23">
        <f t="shared" si="25"/>
        <v>0</v>
      </c>
      <c r="M643" s="2">
        <v>460</v>
      </c>
    </row>
    <row r="644" spans="2:13" ht="12.75">
      <c r="B644" s="316">
        <v>2000</v>
      </c>
      <c r="C644" s="1" t="s">
        <v>62</v>
      </c>
      <c r="D644" s="13" t="s">
        <v>16</v>
      </c>
      <c r="E644" s="1" t="s">
        <v>114</v>
      </c>
      <c r="F644" s="61" t="s">
        <v>307</v>
      </c>
      <c r="G644" s="28" t="s">
        <v>214</v>
      </c>
      <c r="H644" s="5">
        <f t="shared" si="26"/>
        <v>-2000</v>
      </c>
      <c r="I644" s="23">
        <v>4</v>
      </c>
      <c r="K644" t="s">
        <v>125</v>
      </c>
      <c r="L644">
        <v>15</v>
      </c>
      <c r="M644" s="2">
        <v>460</v>
      </c>
    </row>
    <row r="645" spans="2:13" ht="12.75">
      <c r="B645" s="316">
        <v>2000</v>
      </c>
      <c r="C645" s="1" t="s">
        <v>62</v>
      </c>
      <c r="D645" s="13" t="s">
        <v>16</v>
      </c>
      <c r="E645" s="1" t="s">
        <v>114</v>
      </c>
      <c r="F645" s="61" t="s">
        <v>307</v>
      </c>
      <c r="G645" s="28" t="s">
        <v>278</v>
      </c>
      <c r="H645" s="5">
        <f t="shared" si="26"/>
        <v>-4000</v>
      </c>
      <c r="I645" s="23">
        <v>4</v>
      </c>
      <c r="K645" t="s">
        <v>125</v>
      </c>
      <c r="L645">
        <v>15</v>
      </c>
      <c r="M645" s="2">
        <v>460</v>
      </c>
    </row>
    <row r="646" spans="2:13" ht="12.75">
      <c r="B646" s="316">
        <v>2000</v>
      </c>
      <c r="C646" s="1" t="s">
        <v>62</v>
      </c>
      <c r="D646" s="13" t="s">
        <v>16</v>
      </c>
      <c r="E646" s="1" t="s">
        <v>114</v>
      </c>
      <c r="F646" s="61" t="s">
        <v>307</v>
      </c>
      <c r="G646" s="28" t="s">
        <v>280</v>
      </c>
      <c r="H646" s="5">
        <f t="shared" si="26"/>
        <v>-6000</v>
      </c>
      <c r="I646" s="23">
        <v>4</v>
      </c>
      <c r="K646" t="s">
        <v>125</v>
      </c>
      <c r="L646">
        <v>15</v>
      </c>
      <c r="M646" s="2">
        <v>460</v>
      </c>
    </row>
    <row r="647" spans="1:13" ht="12.75">
      <c r="A647" s="13"/>
      <c r="B647" s="318">
        <v>2000</v>
      </c>
      <c r="C647" s="13" t="s">
        <v>62</v>
      </c>
      <c r="D647" s="13" t="s">
        <v>29</v>
      </c>
      <c r="E647" s="13" t="s">
        <v>114</v>
      </c>
      <c r="F647" s="61" t="s">
        <v>308</v>
      </c>
      <c r="G647" s="31" t="s">
        <v>278</v>
      </c>
      <c r="H647" s="5">
        <f t="shared" si="26"/>
        <v>-8000</v>
      </c>
      <c r="I647" s="23">
        <v>4</v>
      </c>
      <c r="J647" s="16"/>
      <c r="K647" t="s">
        <v>132</v>
      </c>
      <c r="L647">
        <v>15</v>
      </c>
      <c r="M647" s="2">
        <v>460</v>
      </c>
    </row>
    <row r="648" spans="2:13" ht="12.75">
      <c r="B648" s="316">
        <v>2000</v>
      </c>
      <c r="C648" s="1" t="s">
        <v>62</v>
      </c>
      <c r="D648" s="13" t="s">
        <v>29</v>
      </c>
      <c r="E648" s="1" t="s">
        <v>114</v>
      </c>
      <c r="F648" s="61" t="s">
        <v>308</v>
      </c>
      <c r="G648" s="28" t="s">
        <v>280</v>
      </c>
      <c r="H648" s="5">
        <f t="shared" si="26"/>
        <v>-10000</v>
      </c>
      <c r="I648" s="23">
        <v>4</v>
      </c>
      <c r="K648" t="s">
        <v>132</v>
      </c>
      <c r="L648">
        <v>15</v>
      </c>
      <c r="M648" s="2">
        <v>460</v>
      </c>
    </row>
    <row r="649" spans="1:13" s="86" customFormat="1" ht="12.75">
      <c r="A649" s="1"/>
      <c r="B649" s="316">
        <v>2000</v>
      </c>
      <c r="C649" s="1" t="s">
        <v>62</v>
      </c>
      <c r="D649" s="13" t="s">
        <v>29</v>
      </c>
      <c r="E649" s="1" t="s">
        <v>114</v>
      </c>
      <c r="F649" s="61" t="s">
        <v>308</v>
      </c>
      <c r="G649" s="28" t="s">
        <v>282</v>
      </c>
      <c r="H649" s="5">
        <f t="shared" si="26"/>
        <v>-12000</v>
      </c>
      <c r="I649" s="23">
        <v>4</v>
      </c>
      <c r="J649"/>
      <c r="K649" t="s">
        <v>132</v>
      </c>
      <c r="L649">
        <v>15</v>
      </c>
      <c r="M649" s="2">
        <v>460</v>
      </c>
    </row>
    <row r="650" spans="1:13" ht="12.75">
      <c r="A650" s="12"/>
      <c r="B650" s="317">
        <f>SUM(B644:B649)</f>
        <v>12000</v>
      </c>
      <c r="C650" s="12" t="s">
        <v>62</v>
      </c>
      <c r="D650" s="12"/>
      <c r="E650" s="12"/>
      <c r="F650" s="89"/>
      <c r="G650" s="19"/>
      <c r="H650" s="90">
        <v>0</v>
      </c>
      <c r="I650" s="85">
        <f t="shared" si="25"/>
        <v>26.08695652173913</v>
      </c>
      <c r="J650" s="86"/>
      <c r="K650" s="86"/>
      <c r="L650" s="86"/>
      <c r="M650" s="2">
        <v>460</v>
      </c>
    </row>
    <row r="651" spans="2:13" ht="12.75">
      <c r="B651" s="316"/>
      <c r="F651" s="61"/>
      <c r="H651" s="5">
        <f t="shared" si="26"/>
        <v>0</v>
      </c>
      <c r="I651" s="23">
        <f t="shared" si="25"/>
        <v>0</v>
      </c>
      <c r="M651" s="2">
        <v>460</v>
      </c>
    </row>
    <row r="652" spans="2:13" ht="12.75">
      <c r="B652" s="316"/>
      <c r="F652" s="61"/>
      <c r="H652" s="5">
        <f t="shared" si="26"/>
        <v>0</v>
      </c>
      <c r="I652" s="23">
        <f t="shared" si="25"/>
        <v>0</v>
      </c>
      <c r="M652" s="2">
        <v>460</v>
      </c>
    </row>
    <row r="653" spans="2:13" ht="12.75">
      <c r="B653" s="316">
        <v>1000</v>
      </c>
      <c r="C653" s="1" t="s">
        <v>100</v>
      </c>
      <c r="D653" s="13" t="s">
        <v>16</v>
      </c>
      <c r="E653" s="1" t="s">
        <v>101</v>
      </c>
      <c r="F653" s="61" t="s">
        <v>307</v>
      </c>
      <c r="G653" s="28" t="s">
        <v>214</v>
      </c>
      <c r="H653" s="5">
        <f t="shared" si="26"/>
        <v>-1000</v>
      </c>
      <c r="I653" s="23">
        <v>2</v>
      </c>
      <c r="K653" t="s">
        <v>125</v>
      </c>
      <c r="L653">
        <v>15</v>
      </c>
      <c r="M653" s="2">
        <v>460</v>
      </c>
    </row>
    <row r="654" spans="1:13" s="86" customFormat="1" ht="12.75">
      <c r="A654" s="1"/>
      <c r="B654" s="316">
        <v>1000</v>
      </c>
      <c r="C654" s="1" t="s">
        <v>100</v>
      </c>
      <c r="D654" s="13" t="s">
        <v>16</v>
      </c>
      <c r="E654" s="1" t="s">
        <v>101</v>
      </c>
      <c r="F654" s="61" t="s">
        <v>307</v>
      </c>
      <c r="G654" s="28" t="s">
        <v>278</v>
      </c>
      <c r="H654" s="5">
        <f t="shared" si="26"/>
        <v>-2000</v>
      </c>
      <c r="I654" s="23">
        <v>2</v>
      </c>
      <c r="J654"/>
      <c r="K654" t="s">
        <v>125</v>
      </c>
      <c r="L654">
        <v>15</v>
      </c>
      <c r="M654" s="2">
        <v>460</v>
      </c>
    </row>
    <row r="655" spans="2:13" ht="12.75">
      <c r="B655" s="316">
        <v>500</v>
      </c>
      <c r="C655" s="1" t="s">
        <v>100</v>
      </c>
      <c r="D655" s="13" t="s">
        <v>16</v>
      </c>
      <c r="E655" s="1" t="s">
        <v>101</v>
      </c>
      <c r="F655" s="61" t="s">
        <v>307</v>
      </c>
      <c r="G655" s="28" t="s">
        <v>280</v>
      </c>
      <c r="H655" s="5">
        <f t="shared" si="26"/>
        <v>-2500</v>
      </c>
      <c r="I655" s="23">
        <v>1</v>
      </c>
      <c r="K655" t="s">
        <v>125</v>
      </c>
      <c r="L655">
        <v>15</v>
      </c>
      <c r="M655" s="2">
        <v>460</v>
      </c>
    </row>
    <row r="656" spans="1:13" ht="12.75">
      <c r="A656" s="12"/>
      <c r="B656" s="317">
        <f>SUM(B653:B655)</f>
        <v>2500</v>
      </c>
      <c r="C656" s="12"/>
      <c r="D656" s="12"/>
      <c r="E656" s="12" t="s">
        <v>101</v>
      </c>
      <c r="F656" s="89"/>
      <c r="G656" s="19"/>
      <c r="H656" s="90">
        <v>0</v>
      </c>
      <c r="I656" s="85">
        <f t="shared" si="25"/>
        <v>5.434782608695652</v>
      </c>
      <c r="J656" s="86"/>
      <c r="K656" s="86"/>
      <c r="L656" s="86"/>
      <c r="M656" s="2">
        <v>460</v>
      </c>
    </row>
    <row r="657" spans="2:13" ht="12.75">
      <c r="B657" s="316"/>
      <c r="F657" s="61"/>
      <c r="H657" s="5">
        <f t="shared" si="26"/>
        <v>0</v>
      </c>
      <c r="I657" s="23">
        <f t="shared" si="25"/>
        <v>0</v>
      </c>
      <c r="M657" s="2">
        <v>460</v>
      </c>
    </row>
    <row r="658" spans="2:13" ht="12.75">
      <c r="B658" s="316"/>
      <c r="F658" s="61"/>
      <c r="H658" s="5">
        <f t="shared" si="26"/>
        <v>0</v>
      </c>
      <c r="I658" s="23">
        <f t="shared" si="25"/>
        <v>0</v>
      </c>
      <c r="M658" s="2">
        <v>460</v>
      </c>
    </row>
    <row r="659" spans="1:13" s="86" customFormat="1" ht="12.75">
      <c r="A659" s="1"/>
      <c r="B659" s="316"/>
      <c r="C659" s="1"/>
      <c r="D659" s="1"/>
      <c r="E659" s="1"/>
      <c r="F659" s="61"/>
      <c r="G659" s="28"/>
      <c r="H659" s="5">
        <f t="shared" si="26"/>
        <v>0</v>
      </c>
      <c r="I659" s="23">
        <f t="shared" si="25"/>
        <v>0</v>
      </c>
      <c r="J659"/>
      <c r="K659"/>
      <c r="L659"/>
      <c r="M659" s="2">
        <v>460</v>
      </c>
    </row>
    <row r="660" spans="2:13" ht="12.75">
      <c r="B660" s="316"/>
      <c r="F660" s="61"/>
      <c r="H660" s="5">
        <f t="shared" si="26"/>
        <v>0</v>
      </c>
      <c r="I660" s="23">
        <f t="shared" si="25"/>
        <v>0</v>
      </c>
      <c r="M660" s="2">
        <v>460</v>
      </c>
    </row>
    <row r="661" spans="1:13" ht="12.75">
      <c r="A661" s="12"/>
      <c r="B661" s="317">
        <f>+B669+B676+B684+B688+B695+B700</f>
        <v>69000</v>
      </c>
      <c r="C661" s="80" t="s">
        <v>311</v>
      </c>
      <c r="D661" s="81" t="s">
        <v>312</v>
      </c>
      <c r="E661" s="80" t="s">
        <v>290</v>
      </c>
      <c r="F661" s="82" t="s">
        <v>291</v>
      </c>
      <c r="G661" s="83" t="s">
        <v>313</v>
      </c>
      <c r="H661" s="84"/>
      <c r="I661" s="85">
        <f t="shared" si="25"/>
        <v>150</v>
      </c>
      <c r="J661" s="85"/>
      <c r="K661" s="85"/>
      <c r="L661" s="86"/>
      <c r="M661" s="2">
        <v>460</v>
      </c>
    </row>
    <row r="662" spans="2:13" ht="12.75">
      <c r="B662" s="316"/>
      <c r="F662" s="61"/>
      <c r="H662" s="5">
        <f t="shared" si="26"/>
        <v>0</v>
      </c>
      <c r="I662" s="23">
        <f t="shared" si="25"/>
        <v>0</v>
      </c>
      <c r="M662" s="2">
        <v>460</v>
      </c>
    </row>
    <row r="663" spans="2:13" ht="12.75">
      <c r="B663" s="316">
        <v>2500</v>
      </c>
      <c r="C663" s="13" t="s">
        <v>0</v>
      </c>
      <c r="D663" s="1" t="s">
        <v>29</v>
      </c>
      <c r="E663" s="87" t="s">
        <v>35</v>
      </c>
      <c r="F663" s="88" t="s">
        <v>314</v>
      </c>
      <c r="G663" s="28" t="s">
        <v>278</v>
      </c>
      <c r="H663" s="5">
        <f t="shared" si="26"/>
        <v>-2500</v>
      </c>
      <c r="I663" s="23">
        <v>5</v>
      </c>
      <c r="K663" t="s">
        <v>0</v>
      </c>
      <c r="L663">
        <v>16</v>
      </c>
      <c r="M663" s="2">
        <v>460</v>
      </c>
    </row>
    <row r="664" spans="2:13" ht="12.75">
      <c r="B664" s="316">
        <v>2500</v>
      </c>
      <c r="C664" s="13" t="s">
        <v>0</v>
      </c>
      <c r="D664" s="1" t="s">
        <v>29</v>
      </c>
      <c r="E664" s="87" t="s">
        <v>35</v>
      </c>
      <c r="F664" s="88" t="s">
        <v>315</v>
      </c>
      <c r="G664" s="28" t="s">
        <v>280</v>
      </c>
      <c r="H664" s="5">
        <f t="shared" si="26"/>
        <v>-5000</v>
      </c>
      <c r="I664" s="23">
        <v>5</v>
      </c>
      <c r="K664" t="s">
        <v>0</v>
      </c>
      <c r="L664">
        <v>16</v>
      </c>
      <c r="M664" s="2">
        <v>460</v>
      </c>
    </row>
    <row r="665" spans="2:13" ht="12.75">
      <c r="B665" s="316">
        <v>5000</v>
      </c>
      <c r="C665" s="13" t="s">
        <v>0</v>
      </c>
      <c r="D665" s="1" t="s">
        <v>29</v>
      </c>
      <c r="E665" s="87" t="s">
        <v>35</v>
      </c>
      <c r="F665" s="88" t="s">
        <v>316</v>
      </c>
      <c r="G665" s="28" t="s">
        <v>282</v>
      </c>
      <c r="H665" s="5">
        <f>H664-B665</f>
        <v>-10000</v>
      </c>
      <c r="I665" s="23">
        <v>10</v>
      </c>
      <c r="K665" t="s">
        <v>0</v>
      </c>
      <c r="L665">
        <v>16</v>
      </c>
      <c r="M665" s="2">
        <v>460</v>
      </c>
    </row>
    <row r="666" spans="2:13" ht="12.75">
      <c r="B666" s="316">
        <v>3000</v>
      </c>
      <c r="C666" s="13" t="s">
        <v>0</v>
      </c>
      <c r="D666" s="1" t="s">
        <v>29</v>
      </c>
      <c r="E666" s="87" t="s">
        <v>72</v>
      </c>
      <c r="F666" s="88" t="s">
        <v>317</v>
      </c>
      <c r="G666" s="28" t="s">
        <v>214</v>
      </c>
      <c r="H666" s="5">
        <f>H665-B666</f>
        <v>-13000</v>
      </c>
      <c r="I666" s="23">
        <v>6</v>
      </c>
      <c r="K666" t="s">
        <v>0</v>
      </c>
      <c r="L666">
        <v>16</v>
      </c>
      <c r="M666" s="2">
        <v>460</v>
      </c>
    </row>
    <row r="667" spans="2:13" ht="12.75">
      <c r="B667" s="316">
        <v>3000</v>
      </c>
      <c r="C667" s="13" t="s">
        <v>0</v>
      </c>
      <c r="D667" s="1" t="s">
        <v>29</v>
      </c>
      <c r="E667" s="87" t="s">
        <v>72</v>
      </c>
      <c r="F667" s="88" t="s">
        <v>318</v>
      </c>
      <c r="G667" s="28" t="s">
        <v>278</v>
      </c>
      <c r="H667" s="5">
        <f>H666-B667</f>
        <v>-16000</v>
      </c>
      <c r="I667" s="23">
        <v>6</v>
      </c>
      <c r="K667" t="s">
        <v>0</v>
      </c>
      <c r="L667">
        <v>16</v>
      </c>
      <c r="M667" s="2">
        <v>460</v>
      </c>
    </row>
    <row r="668" spans="1:13" s="86" customFormat="1" ht="12.75">
      <c r="A668" s="1"/>
      <c r="B668" s="316">
        <v>5000</v>
      </c>
      <c r="C668" s="13" t="s">
        <v>0</v>
      </c>
      <c r="D668" s="1" t="s">
        <v>29</v>
      </c>
      <c r="E668" s="87" t="s">
        <v>72</v>
      </c>
      <c r="F668" s="88" t="s">
        <v>319</v>
      </c>
      <c r="G668" s="28" t="s">
        <v>280</v>
      </c>
      <c r="H668" s="5">
        <f>H667-B668</f>
        <v>-21000</v>
      </c>
      <c r="I668" s="23">
        <v>10</v>
      </c>
      <c r="J668"/>
      <c r="K668" t="s">
        <v>0</v>
      </c>
      <c r="L668">
        <v>16</v>
      </c>
      <c r="M668" s="2">
        <v>460</v>
      </c>
    </row>
    <row r="669" spans="1:13" ht="12.75">
      <c r="A669" s="12"/>
      <c r="B669" s="317">
        <f>SUM(B663:B668)</f>
        <v>21000</v>
      </c>
      <c r="C669" s="12" t="s">
        <v>0</v>
      </c>
      <c r="D669" s="12"/>
      <c r="E669" s="12"/>
      <c r="F669" s="89"/>
      <c r="G669" s="19"/>
      <c r="H669" s="90">
        <v>0</v>
      </c>
      <c r="I669" s="85">
        <f t="shared" si="25"/>
        <v>45.65217391304348</v>
      </c>
      <c r="J669" s="86"/>
      <c r="K669" s="86"/>
      <c r="L669" s="86"/>
      <c r="M669" s="2">
        <v>460</v>
      </c>
    </row>
    <row r="670" spans="2:13" ht="12.75">
      <c r="B670" s="316"/>
      <c r="F670" s="61"/>
      <c r="H670" s="5">
        <f t="shared" si="26"/>
        <v>0</v>
      </c>
      <c r="I670" s="23">
        <f t="shared" si="25"/>
        <v>0</v>
      </c>
      <c r="M670" s="2">
        <v>460</v>
      </c>
    </row>
    <row r="671" spans="2:13" ht="12.75">
      <c r="B671" s="316"/>
      <c r="F671" s="61"/>
      <c r="H671" s="5">
        <f t="shared" si="26"/>
        <v>0</v>
      </c>
      <c r="I671" s="23">
        <f t="shared" si="25"/>
        <v>0</v>
      </c>
      <c r="M671" s="2">
        <v>460</v>
      </c>
    </row>
    <row r="672" spans="2:13" ht="12.75">
      <c r="B672" s="316">
        <v>3500</v>
      </c>
      <c r="C672" s="1" t="s">
        <v>48</v>
      </c>
      <c r="D672" s="13" t="s">
        <v>16</v>
      </c>
      <c r="E672" s="1" t="s">
        <v>49</v>
      </c>
      <c r="F672" s="88" t="s">
        <v>320</v>
      </c>
      <c r="G672" s="28" t="s">
        <v>278</v>
      </c>
      <c r="H672" s="5">
        <f t="shared" si="26"/>
        <v>-3500</v>
      </c>
      <c r="I672" s="23">
        <f t="shared" si="25"/>
        <v>7.608695652173913</v>
      </c>
      <c r="K672" s="16" t="s">
        <v>35</v>
      </c>
      <c r="L672">
        <v>16</v>
      </c>
      <c r="M672" s="2">
        <v>460</v>
      </c>
    </row>
    <row r="673" spans="2:13" ht="12.75">
      <c r="B673" s="316">
        <v>3500</v>
      </c>
      <c r="C673" s="1" t="s">
        <v>303</v>
      </c>
      <c r="D673" s="13" t="s">
        <v>16</v>
      </c>
      <c r="E673" s="1" t="s">
        <v>49</v>
      </c>
      <c r="F673" s="88" t="s">
        <v>321</v>
      </c>
      <c r="G673" s="28" t="s">
        <v>280</v>
      </c>
      <c r="H673" s="5">
        <f t="shared" si="26"/>
        <v>-7000</v>
      </c>
      <c r="I673" s="23">
        <f t="shared" si="25"/>
        <v>7.608695652173913</v>
      </c>
      <c r="K673" s="16" t="s">
        <v>35</v>
      </c>
      <c r="L673">
        <v>16</v>
      </c>
      <c r="M673" s="2">
        <v>460</v>
      </c>
    </row>
    <row r="674" spans="1:13" s="86" customFormat="1" ht="12.75">
      <c r="A674" s="1"/>
      <c r="B674" s="316">
        <v>2000</v>
      </c>
      <c r="C674" s="1" t="s">
        <v>303</v>
      </c>
      <c r="D674" s="13" t="s">
        <v>16</v>
      </c>
      <c r="E674" s="1" t="s">
        <v>49</v>
      </c>
      <c r="F674" s="61" t="s">
        <v>322</v>
      </c>
      <c r="G674" s="28" t="s">
        <v>280</v>
      </c>
      <c r="H674" s="5">
        <f t="shared" si="26"/>
        <v>-9000</v>
      </c>
      <c r="I674" s="23">
        <f t="shared" si="25"/>
        <v>4.3478260869565215</v>
      </c>
      <c r="J674"/>
      <c r="K674" s="16" t="s">
        <v>35</v>
      </c>
      <c r="L674">
        <v>16</v>
      </c>
      <c r="M674" s="2">
        <v>460</v>
      </c>
    </row>
    <row r="675" spans="1:13" ht="12.75">
      <c r="A675" s="13"/>
      <c r="B675" s="318">
        <v>3000</v>
      </c>
      <c r="C675" s="13" t="s">
        <v>324</v>
      </c>
      <c r="D675" s="13" t="s">
        <v>16</v>
      </c>
      <c r="E675" s="13" t="s">
        <v>114</v>
      </c>
      <c r="F675" s="61" t="s">
        <v>325</v>
      </c>
      <c r="G675" s="31" t="s">
        <v>280</v>
      </c>
      <c r="H675" s="5">
        <f t="shared" si="26"/>
        <v>-12000</v>
      </c>
      <c r="I675" s="23">
        <f t="shared" si="25"/>
        <v>6.521739130434782</v>
      </c>
      <c r="J675" s="16"/>
      <c r="K675" t="s">
        <v>323</v>
      </c>
      <c r="L675">
        <v>16</v>
      </c>
      <c r="M675" s="2">
        <v>460</v>
      </c>
    </row>
    <row r="676" spans="1:13" ht="12.75">
      <c r="A676" s="12"/>
      <c r="B676" s="317">
        <f>SUM(B672:B675)</f>
        <v>12000</v>
      </c>
      <c r="C676" s="12" t="s">
        <v>57</v>
      </c>
      <c r="D676" s="12"/>
      <c r="E676" s="12"/>
      <c r="F676" s="89"/>
      <c r="G676" s="19"/>
      <c r="H676" s="90">
        <v>0</v>
      </c>
      <c r="I676" s="85">
        <f t="shared" si="25"/>
        <v>26.08695652173913</v>
      </c>
      <c r="J676" s="86"/>
      <c r="K676" s="86"/>
      <c r="L676" s="86"/>
      <c r="M676" s="2">
        <v>460</v>
      </c>
    </row>
    <row r="677" spans="1:13" s="86" customFormat="1" ht="12.75">
      <c r="A677" s="1"/>
      <c r="B677" s="316"/>
      <c r="C677" s="1"/>
      <c r="D677" s="1"/>
      <c r="E677" s="1"/>
      <c r="F677" s="61"/>
      <c r="G677" s="28"/>
      <c r="H677" s="5">
        <f t="shared" si="26"/>
        <v>0</v>
      </c>
      <c r="I677" s="23">
        <f t="shared" si="25"/>
        <v>0</v>
      </c>
      <c r="J677"/>
      <c r="K677"/>
      <c r="L677"/>
      <c r="M677" s="2">
        <v>460</v>
      </c>
    </row>
    <row r="678" spans="2:13" ht="12.75">
      <c r="B678" s="316"/>
      <c r="F678" s="61"/>
      <c r="H678" s="5">
        <f t="shared" si="26"/>
        <v>0</v>
      </c>
      <c r="I678" s="23">
        <f t="shared" si="25"/>
        <v>0</v>
      </c>
      <c r="M678" s="2">
        <v>460</v>
      </c>
    </row>
    <row r="679" spans="2:13" ht="12.75">
      <c r="B679" s="316">
        <v>1800</v>
      </c>
      <c r="C679" s="1" t="s">
        <v>58</v>
      </c>
      <c r="D679" s="13" t="s">
        <v>16</v>
      </c>
      <c r="E679" s="1" t="s">
        <v>59</v>
      </c>
      <c r="F679" s="61" t="s">
        <v>322</v>
      </c>
      <c r="G679" s="28" t="s">
        <v>278</v>
      </c>
      <c r="H679" s="5">
        <f t="shared" si="26"/>
        <v>-1800</v>
      </c>
      <c r="I679" s="23">
        <v>3.6</v>
      </c>
      <c r="K679" s="16" t="s">
        <v>35</v>
      </c>
      <c r="L679">
        <v>16</v>
      </c>
      <c r="M679" s="2">
        <v>460</v>
      </c>
    </row>
    <row r="680" spans="2:13" ht="12.75">
      <c r="B680" s="316">
        <v>1200</v>
      </c>
      <c r="C680" s="1" t="s">
        <v>58</v>
      </c>
      <c r="D680" s="13" t="s">
        <v>16</v>
      </c>
      <c r="E680" s="1" t="s">
        <v>59</v>
      </c>
      <c r="F680" s="61" t="s">
        <v>322</v>
      </c>
      <c r="G680" s="28" t="s">
        <v>280</v>
      </c>
      <c r="H680" s="5">
        <f t="shared" si="26"/>
        <v>-3000</v>
      </c>
      <c r="I680" s="23">
        <v>2.4</v>
      </c>
      <c r="K680" s="16" t="s">
        <v>35</v>
      </c>
      <c r="L680">
        <v>16</v>
      </c>
      <c r="M680" s="2">
        <v>460</v>
      </c>
    </row>
    <row r="681" spans="2:13" ht="12.75">
      <c r="B681" s="316">
        <v>5000</v>
      </c>
      <c r="C681" s="1" t="s">
        <v>58</v>
      </c>
      <c r="D681" s="13" t="s">
        <v>16</v>
      </c>
      <c r="E681" s="1" t="s">
        <v>59</v>
      </c>
      <c r="F681" s="61" t="s">
        <v>322</v>
      </c>
      <c r="G681" s="28" t="s">
        <v>280</v>
      </c>
      <c r="H681" s="5">
        <f t="shared" si="26"/>
        <v>-8000</v>
      </c>
      <c r="I681" s="23">
        <v>10</v>
      </c>
      <c r="K681" s="16" t="s">
        <v>35</v>
      </c>
      <c r="L681">
        <v>16</v>
      </c>
      <c r="M681" s="2">
        <v>460</v>
      </c>
    </row>
    <row r="682" spans="2:13" ht="12.75">
      <c r="B682" s="318">
        <v>2000</v>
      </c>
      <c r="C682" s="34" t="s">
        <v>58</v>
      </c>
      <c r="D682" s="13" t="s">
        <v>16</v>
      </c>
      <c r="E682" s="34" t="s">
        <v>97</v>
      </c>
      <c r="F682" s="61" t="s">
        <v>326</v>
      </c>
      <c r="G682" s="32" t="s">
        <v>278</v>
      </c>
      <c r="H682" s="5">
        <v>-5000</v>
      </c>
      <c r="I682" s="23">
        <v>4</v>
      </c>
      <c r="K682" t="s">
        <v>323</v>
      </c>
      <c r="L682">
        <v>16</v>
      </c>
      <c r="M682" s="2">
        <v>460</v>
      </c>
    </row>
    <row r="683" spans="2:13" ht="12.75">
      <c r="B683" s="316">
        <v>2000</v>
      </c>
      <c r="C683" s="13" t="s">
        <v>58</v>
      </c>
      <c r="D683" s="13" t="s">
        <v>16</v>
      </c>
      <c r="E683" s="1" t="s">
        <v>97</v>
      </c>
      <c r="F683" s="61" t="s">
        <v>326</v>
      </c>
      <c r="G683" s="28" t="s">
        <v>280</v>
      </c>
      <c r="H683" s="5">
        <v>-18000</v>
      </c>
      <c r="I683" s="23">
        <v>4</v>
      </c>
      <c r="K683" t="s">
        <v>323</v>
      </c>
      <c r="L683">
        <v>16</v>
      </c>
      <c r="M683" s="2">
        <v>460</v>
      </c>
    </row>
    <row r="684" spans="1:13" s="86" customFormat="1" ht="12.75">
      <c r="A684" s="12"/>
      <c r="B684" s="317">
        <f>SUM(B679:B683)</f>
        <v>12000</v>
      </c>
      <c r="C684" s="12"/>
      <c r="D684" s="12"/>
      <c r="E684" s="12" t="s">
        <v>97</v>
      </c>
      <c r="F684" s="89"/>
      <c r="G684" s="19"/>
      <c r="H684" s="90">
        <v>0</v>
      </c>
      <c r="I684" s="85">
        <f t="shared" si="25"/>
        <v>26.08695652173913</v>
      </c>
      <c r="M684" s="2">
        <v>460</v>
      </c>
    </row>
    <row r="685" spans="2:13" ht="12.75">
      <c r="B685" s="316"/>
      <c r="F685" s="61"/>
      <c r="H685" s="5">
        <f t="shared" si="26"/>
        <v>0</v>
      </c>
      <c r="I685" s="23">
        <f t="shared" si="25"/>
        <v>0</v>
      </c>
      <c r="M685" s="2">
        <v>460</v>
      </c>
    </row>
    <row r="686" spans="2:13" ht="12.75">
      <c r="B686" s="316"/>
      <c r="F686" s="61"/>
      <c r="H686" s="5">
        <f t="shared" si="26"/>
        <v>0</v>
      </c>
      <c r="I686" s="23">
        <f t="shared" si="25"/>
        <v>0</v>
      </c>
      <c r="M686" s="2">
        <v>460</v>
      </c>
    </row>
    <row r="687" spans="2:13" ht="12.75">
      <c r="B687" s="318">
        <v>6000</v>
      </c>
      <c r="C687" s="1" t="s">
        <v>60</v>
      </c>
      <c r="D687" s="13" t="s">
        <v>16</v>
      </c>
      <c r="E687" s="1" t="s">
        <v>49</v>
      </c>
      <c r="F687" s="88" t="s">
        <v>327</v>
      </c>
      <c r="G687" s="28" t="s">
        <v>278</v>
      </c>
      <c r="H687" s="5">
        <f t="shared" si="26"/>
        <v>-6000</v>
      </c>
      <c r="I687" s="23">
        <f t="shared" si="25"/>
        <v>13.043478260869565</v>
      </c>
      <c r="K687" s="16" t="s">
        <v>35</v>
      </c>
      <c r="L687">
        <v>16</v>
      </c>
      <c r="M687" s="2">
        <v>460</v>
      </c>
    </row>
    <row r="688" spans="1:13" ht="12.75">
      <c r="A688" s="12"/>
      <c r="B688" s="317">
        <f>SUM(B687:B687)</f>
        <v>6000</v>
      </c>
      <c r="C688" s="12" t="s">
        <v>60</v>
      </c>
      <c r="D688" s="12"/>
      <c r="E688" s="12"/>
      <c r="F688" s="89"/>
      <c r="G688" s="19"/>
      <c r="H688" s="90">
        <v>0</v>
      </c>
      <c r="I688" s="85">
        <f aca="true" t="shared" si="27" ref="I688:I758">+B688/M688</f>
        <v>13.043478260869565</v>
      </c>
      <c r="J688" s="86"/>
      <c r="K688" s="86"/>
      <c r="L688" s="86"/>
      <c r="M688" s="2">
        <v>460</v>
      </c>
    </row>
    <row r="689" spans="2:13" ht="12.75">
      <c r="B689" s="320"/>
      <c r="F689" s="61"/>
      <c r="H689" s="5">
        <f>H688-B689</f>
        <v>0</v>
      </c>
      <c r="I689" s="23">
        <f t="shared" si="27"/>
        <v>0</v>
      </c>
      <c r="M689" s="2">
        <v>460</v>
      </c>
    </row>
    <row r="690" spans="2:13" ht="12.75">
      <c r="B690" s="320"/>
      <c r="F690" s="61"/>
      <c r="H690" s="5">
        <f>H689-B690</f>
        <v>0</v>
      </c>
      <c r="I690" s="23">
        <f t="shared" si="27"/>
        <v>0</v>
      </c>
      <c r="M690" s="2">
        <v>460</v>
      </c>
    </row>
    <row r="691" spans="2:13" ht="12.75">
      <c r="B691" s="316">
        <v>2000</v>
      </c>
      <c r="C691" s="1" t="s">
        <v>62</v>
      </c>
      <c r="D691" s="13" t="s">
        <v>16</v>
      </c>
      <c r="E691" s="1" t="s">
        <v>49</v>
      </c>
      <c r="F691" s="61" t="s">
        <v>322</v>
      </c>
      <c r="G691" s="28" t="s">
        <v>278</v>
      </c>
      <c r="H691" s="5">
        <f>H690-B691</f>
        <v>-2000</v>
      </c>
      <c r="I691" s="23">
        <v>4</v>
      </c>
      <c r="K691" s="16" t="s">
        <v>35</v>
      </c>
      <c r="L691">
        <v>16</v>
      </c>
      <c r="M691" s="2">
        <v>460</v>
      </c>
    </row>
    <row r="692" spans="2:13" ht="12.75">
      <c r="B692" s="316">
        <v>2000</v>
      </c>
      <c r="C692" s="1" t="s">
        <v>62</v>
      </c>
      <c r="D692" s="13" t="s">
        <v>16</v>
      </c>
      <c r="E692" s="1" t="s">
        <v>49</v>
      </c>
      <c r="F692" s="61" t="s">
        <v>322</v>
      </c>
      <c r="G692" s="28" t="s">
        <v>280</v>
      </c>
      <c r="H692" s="5">
        <f>H691-B692</f>
        <v>-4000</v>
      </c>
      <c r="I692" s="23">
        <v>4</v>
      </c>
      <c r="K692" s="16" t="s">
        <v>35</v>
      </c>
      <c r="L692">
        <v>16</v>
      </c>
      <c r="M692" s="2">
        <v>460</v>
      </c>
    </row>
    <row r="693" spans="2:13" ht="12.75">
      <c r="B693" s="318">
        <v>2000</v>
      </c>
      <c r="C693" s="13" t="s">
        <v>62</v>
      </c>
      <c r="D693" s="13" t="s">
        <v>16</v>
      </c>
      <c r="E693" s="36" t="s">
        <v>114</v>
      </c>
      <c r="F693" s="61" t="s">
        <v>326</v>
      </c>
      <c r="G693" s="37" t="s">
        <v>278</v>
      </c>
      <c r="H693" s="5">
        <v>-7000</v>
      </c>
      <c r="I693" s="23">
        <v>4</v>
      </c>
      <c r="K693" t="s">
        <v>323</v>
      </c>
      <c r="L693">
        <v>16</v>
      </c>
      <c r="M693" s="2">
        <v>460</v>
      </c>
    </row>
    <row r="694" spans="2:13" ht="12.75">
      <c r="B694" s="316">
        <v>2000</v>
      </c>
      <c r="C694" s="1" t="s">
        <v>62</v>
      </c>
      <c r="D694" s="13" t="s">
        <v>16</v>
      </c>
      <c r="E694" s="1" t="s">
        <v>114</v>
      </c>
      <c r="F694" s="61" t="s">
        <v>326</v>
      </c>
      <c r="G694" s="28" t="s">
        <v>280</v>
      </c>
      <c r="H694" s="5">
        <v>-20000</v>
      </c>
      <c r="I694" s="23">
        <v>4</v>
      </c>
      <c r="K694" t="s">
        <v>323</v>
      </c>
      <c r="L694">
        <v>16</v>
      </c>
      <c r="M694" s="2">
        <v>460</v>
      </c>
    </row>
    <row r="695" spans="1:13" ht="12.75">
      <c r="A695" s="12"/>
      <c r="B695" s="317">
        <f>SUM(B691:B694)</f>
        <v>8000</v>
      </c>
      <c r="C695" s="12" t="s">
        <v>62</v>
      </c>
      <c r="D695" s="12"/>
      <c r="E695" s="12"/>
      <c r="F695" s="89"/>
      <c r="G695" s="19"/>
      <c r="H695" s="90">
        <v>0</v>
      </c>
      <c r="I695" s="85">
        <f t="shared" si="27"/>
        <v>17.391304347826086</v>
      </c>
      <c r="J695" s="86"/>
      <c r="K695" s="86"/>
      <c r="L695" s="86"/>
      <c r="M695" s="2">
        <v>460</v>
      </c>
    </row>
    <row r="696" spans="2:13" ht="12.75">
      <c r="B696" s="316"/>
      <c r="F696" s="61"/>
      <c r="H696" s="5">
        <f>H695-B696</f>
        <v>0</v>
      </c>
      <c r="I696" s="23">
        <f t="shared" si="27"/>
        <v>0</v>
      </c>
      <c r="M696" s="2">
        <v>460</v>
      </c>
    </row>
    <row r="697" spans="2:13" ht="12.75">
      <c r="B697" s="316"/>
      <c r="F697" s="61"/>
      <c r="H697" s="5">
        <f>H696-B697</f>
        <v>0</v>
      </c>
      <c r="I697" s="23">
        <f t="shared" si="27"/>
        <v>0</v>
      </c>
      <c r="M697" s="2">
        <v>460</v>
      </c>
    </row>
    <row r="698" spans="1:13" s="86" customFormat="1" ht="12.75">
      <c r="A698" s="1"/>
      <c r="B698" s="316">
        <v>5000</v>
      </c>
      <c r="C698" s="1" t="s">
        <v>192</v>
      </c>
      <c r="D698" s="13" t="s">
        <v>16</v>
      </c>
      <c r="E698" s="1" t="s">
        <v>328</v>
      </c>
      <c r="F698" s="61" t="s">
        <v>329</v>
      </c>
      <c r="G698" s="28" t="s">
        <v>280</v>
      </c>
      <c r="H698" s="5">
        <f>H697-B698</f>
        <v>-5000</v>
      </c>
      <c r="I698" s="23">
        <f t="shared" si="27"/>
        <v>10.869565217391305</v>
      </c>
      <c r="J698"/>
      <c r="K698" t="s">
        <v>323</v>
      </c>
      <c r="L698">
        <v>16</v>
      </c>
      <c r="M698" s="2">
        <v>460</v>
      </c>
    </row>
    <row r="699" spans="2:13" ht="12.75">
      <c r="B699" s="316">
        <v>5000</v>
      </c>
      <c r="C699" s="39" t="s">
        <v>192</v>
      </c>
      <c r="D699" s="13" t="s">
        <v>16</v>
      </c>
      <c r="E699" s="39" t="s">
        <v>328</v>
      </c>
      <c r="F699" s="61" t="s">
        <v>330</v>
      </c>
      <c r="G699" s="28" t="s">
        <v>280</v>
      </c>
      <c r="H699" s="5">
        <f>H698-B699</f>
        <v>-10000</v>
      </c>
      <c r="I699" s="23">
        <f t="shared" si="27"/>
        <v>10.869565217391305</v>
      </c>
      <c r="J699" s="38"/>
      <c r="K699" t="s">
        <v>323</v>
      </c>
      <c r="L699">
        <v>16</v>
      </c>
      <c r="M699" s="2">
        <v>460</v>
      </c>
    </row>
    <row r="700" spans="1:13" s="86" customFormat="1" ht="12.75">
      <c r="A700" s="12"/>
      <c r="B700" s="317">
        <f>SUM(B698:B699)</f>
        <v>10000</v>
      </c>
      <c r="C700" s="12"/>
      <c r="D700" s="12"/>
      <c r="E700" s="12" t="s">
        <v>328</v>
      </c>
      <c r="F700" s="89"/>
      <c r="G700" s="19"/>
      <c r="H700" s="90">
        <v>0</v>
      </c>
      <c r="I700" s="85">
        <f t="shared" si="27"/>
        <v>21.73913043478261</v>
      </c>
      <c r="M700" s="2">
        <v>460</v>
      </c>
    </row>
    <row r="701" spans="1:13" s="16" customFormat="1" ht="12.75">
      <c r="A701" s="13"/>
      <c r="B701" s="318"/>
      <c r="C701" s="13"/>
      <c r="D701" s="13"/>
      <c r="E701" s="13"/>
      <c r="F701" s="103"/>
      <c r="G701" s="31"/>
      <c r="H701" s="30">
        <v>0</v>
      </c>
      <c r="I701" s="92">
        <v>0</v>
      </c>
      <c r="M701" s="2">
        <v>460</v>
      </c>
    </row>
    <row r="702" spans="1:13" s="16" customFormat="1" ht="12.75">
      <c r="A702" s="13"/>
      <c r="B702" s="318"/>
      <c r="C702" s="13"/>
      <c r="D702" s="13"/>
      <c r="E702" s="13"/>
      <c r="F702" s="103"/>
      <c r="G702" s="31"/>
      <c r="H702" s="30"/>
      <c r="I702" s="92"/>
      <c r="M702" s="2"/>
    </row>
    <row r="703" spans="1:13" s="16" customFormat="1" ht="12.75">
      <c r="A703" s="13"/>
      <c r="B703" s="318"/>
      <c r="C703" s="13"/>
      <c r="D703" s="13"/>
      <c r="E703" s="13"/>
      <c r="F703" s="103"/>
      <c r="G703" s="31"/>
      <c r="H703" s="30"/>
      <c r="I703" s="92"/>
      <c r="M703" s="2"/>
    </row>
    <row r="704" spans="2:13" ht="12.75">
      <c r="B704" s="316"/>
      <c r="F704" s="61"/>
      <c r="H704" s="5">
        <v>0</v>
      </c>
      <c r="I704" s="23">
        <f t="shared" si="27"/>
        <v>0</v>
      </c>
      <c r="M704" s="2">
        <v>460</v>
      </c>
    </row>
    <row r="705" spans="1:13" ht="12.75">
      <c r="A705" s="12"/>
      <c r="B705" s="317">
        <f>+B711+B720+B729+B736+B740</f>
        <v>34300</v>
      </c>
      <c r="C705" s="80" t="s">
        <v>331</v>
      </c>
      <c r="D705" s="81" t="s">
        <v>332</v>
      </c>
      <c r="E705" s="80" t="s">
        <v>173</v>
      </c>
      <c r="F705" s="82" t="s">
        <v>333</v>
      </c>
      <c r="G705" s="83" t="s">
        <v>334</v>
      </c>
      <c r="H705" s="84"/>
      <c r="I705" s="85">
        <f t="shared" si="27"/>
        <v>74.56521739130434</v>
      </c>
      <c r="J705" s="85"/>
      <c r="K705" s="85"/>
      <c r="L705" s="86"/>
      <c r="M705" s="2">
        <v>460</v>
      </c>
    </row>
    <row r="706" spans="2:13" ht="12.75">
      <c r="B706" s="316"/>
      <c r="F706" s="61"/>
      <c r="H706" s="5">
        <f aca="true" t="shared" si="28" ref="H706:H768">H705-B706</f>
        <v>0</v>
      </c>
      <c r="I706" s="23">
        <f t="shared" si="27"/>
        <v>0</v>
      </c>
      <c r="M706" s="2">
        <v>460</v>
      </c>
    </row>
    <row r="707" spans="2:13" ht="12.75">
      <c r="B707" s="316">
        <v>2500</v>
      </c>
      <c r="C707" s="13" t="s">
        <v>0</v>
      </c>
      <c r="D707" s="1" t="s">
        <v>29</v>
      </c>
      <c r="E707" s="87" t="s">
        <v>202</v>
      </c>
      <c r="F707" s="88" t="s">
        <v>335</v>
      </c>
      <c r="G707" s="28" t="s">
        <v>214</v>
      </c>
      <c r="H707" s="5">
        <f t="shared" si="28"/>
        <v>-2500</v>
      </c>
      <c r="I707" s="23">
        <v>5</v>
      </c>
      <c r="K707" t="s">
        <v>0</v>
      </c>
      <c r="L707">
        <v>17</v>
      </c>
      <c r="M707" s="2">
        <v>460</v>
      </c>
    </row>
    <row r="708" spans="2:13" ht="12.75">
      <c r="B708" s="316">
        <v>3000</v>
      </c>
      <c r="C708" s="13" t="s">
        <v>0</v>
      </c>
      <c r="D708" s="1" t="s">
        <v>29</v>
      </c>
      <c r="E708" s="87" t="s">
        <v>200</v>
      </c>
      <c r="F708" s="88" t="s">
        <v>336</v>
      </c>
      <c r="G708" s="28" t="s">
        <v>278</v>
      </c>
      <c r="H708" s="5">
        <f t="shared" si="28"/>
        <v>-5500</v>
      </c>
      <c r="I708" s="23">
        <v>6</v>
      </c>
      <c r="K708" t="s">
        <v>0</v>
      </c>
      <c r="L708">
        <v>17</v>
      </c>
      <c r="M708" s="2">
        <v>460</v>
      </c>
    </row>
    <row r="709" spans="2:13" ht="12.75">
      <c r="B709" s="316">
        <v>2000</v>
      </c>
      <c r="C709" s="13" t="s">
        <v>0</v>
      </c>
      <c r="D709" s="1" t="s">
        <v>29</v>
      </c>
      <c r="E709" s="87" t="s">
        <v>200</v>
      </c>
      <c r="F709" s="88" t="s">
        <v>337</v>
      </c>
      <c r="G709" s="28" t="s">
        <v>280</v>
      </c>
      <c r="H709" s="5">
        <f t="shared" si="28"/>
        <v>-7500</v>
      </c>
      <c r="I709" s="23">
        <v>4</v>
      </c>
      <c r="K709" t="s">
        <v>0</v>
      </c>
      <c r="L709">
        <v>17</v>
      </c>
      <c r="M709" s="2">
        <v>460</v>
      </c>
    </row>
    <row r="710" spans="1:13" s="86" customFormat="1" ht="12.75">
      <c r="A710" s="1"/>
      <c r="B710" s="320">
        <v>3000</v>
      </c>
      <c r="C710" s="13" t="s">
        <v>0</v>
      </c>
      <c r="D710" s="1" t="s">
        <v>29</v>
      </c>
      <c r="E710" s="87" t="s">
        <v>200</v>
      </c>
      <c r="F710" s="88" t="s">
        <v>338</v>
      </c>
      <c r="G710" s="28" t="s">
        <v>339</v>
      </c>
      <c r="H710" s="5">
        <f t="shared" si="28"/>
        <v>-10500</v>
      </c>
      <c r="I710" s="23">
        <v>6</v>
      </c>
      <c r="J710"/>
      <c r="K710" t="s">
        <v>0</v>
      </c>
      <c r="L710">
        <v>17</v>
      </c>
      <c r="M710" s="2">
        <v>460</v>
      </c>
    </row>
    <row r="711" spans="1:13" ht="12.75">
      <c r="A711" s="12"/>
      <c r="B711" s="317">
        <f>SUM(B707:B710)</f>
        <v>10500</v>
      </c>
      <c r="C711" s="12" t="s">
        <v>0</v>
      </c>
      <c r="D711" s="12"/>
      <c r="E711" s="12"/>
      <c r="F711" s="89"/>
      <c r="G711" s="19"/>
      <c r="H711" s="90">
        <v>0</v>
      </c>
      <c r="I711" s="85">
        <f t="shared" si="27"/>
        <v>22.82608695652174</v>
      </c>
      <c r="J711" s="86"/>
      <c r="K711" s="86"/>
      <c r="L711" s="86"/>
      <c r="M711" s="2">
        <v>460</v>
      </c>
    </row>
    <row r="712" spans="2:13" ht="12.75">
      <c r="B712" s="316"/>
      <c r="F712" s="61"/>
      <c r="H712" s="5">
        <f t="shared" si="28"/>
        <v>0</v>
      </c>
      <c r="I712" s="23">
        <f t="shared" si="27"/>
        <v>0</v>
      </c>
      <c r="M712" s="2">
        <v>460</v>
      </c>
    </row>
    <row r="713" spans="2:13" ht="12.75">
      <c r="B713" s="316"/>
      <c r="F713" s="61"/>
      <c r="H713" s="5">
        <f t="shared" si="28"/>
        <v>0</v>
      </c>
      <c r="I713" s="23">
        <f t="shared" si="27"/>
        <v>0</v>
      </c>
      <c r="M713" s="2">
        <v>460</v>
      </c>
    </row>
    <row r="714" spans="2:13" ht="12.75">
      <c r="B714" s="316">
        <v>2000</v>
      </c>
      <c r="C714" s="1" t="s">
        <v>340</v>
      </c>
      <c r="D714" s="13" t="s">
        <v>16</v>
      </c>
      <c r="E714" s="1" t="s">
        <v>114</v>
      </c>
      <c r="F714" s="61" t="s">
        <v>341</v>
      </c>
      <c r="G714" s="37" t="s">
        <v>278</v>
      </c>
      <c r="H714" s="5">
        <f t="shared" si="28"/>
        <v>-2000</v>
      </c>
      <c r="I714" s="23">
        <f t="shared" si="27"/>
        <v>4.3478260869565215</v>
      </c>
      <c r="K714" t="s">
        <v>217</v>
      </c>
      <c r="L714">
        <v>17</v>
      </c>
      <c r="M714" s="2">
        <v>460</v>
      </c>
    </row>
    <row r="715" spans="2:13" ht="12.75">
      <c r="B715" s="316">
        <v>1400</v>
      </c>
      <c r="C715" s="1" t="s">
        <v>342</v>
      </c>
      <c r="D715" s="13" t="s">
        <v>16</v>
      </c>
      <c r="E715" s="1" t="s">
        <v>114</v>
      </c>
      <c r="F715" s="61" t="s">
        <v>343</v>
      </c>
      <c r="G715" s="28" t="s">
        <v>280</v>
      </c>
      <c r="H715" s="5">
        <f t="shared" si="28"/>
        <v>-3400</v>
      </c>
      <c r="I715" s="23">
        <f t="shared" si="27"/>
        <v>3.0434782608695654</v>
      </c>
      <c r="K715" t="s">
        <v>217</v>
      </c>
      <c r="L715">
        <v>17</v>
      </c>
      <c r="M715" s="2">
        <v>460</v>
      </c>
    </row>
    <row r="716" spans="2:13" ht="12.75">
      <c r="B716" s="316">
        <v>600</v>
      </c>
      <c r="C716" s="1" t="s">
        <v>344</v>
      </c>
      <c r="D716" s="13" t="s">
        <v>16</v>
      </c>
      <c r="E716" s="1" t="s">
        <v>114</v>
      </c>
      <c r="F716" s="61" t="s">
        <v>345</v>
      </c>
      <c r="G716" s="28" t="s">
        <v>280</v>
      </c>
      <c r="H716" s="5">
        <f t="shared" si="28"/>
        <v>-4000</v>
      </c>
      <c r="I716" s="23">
        <f t="shared" si="27"/>
        <v>1.3043478260869565</v>
      </c>
      <c r="K716" t="s">
        <v>217</v>
      </c>
      <c r="L716">
        <v>17</v>
      </c>
      <c r="M716" s="2">
        <v>460</v>
      </c>
    </row>
    <row r="717" spans="2:13" ht="12.75">
      <c r="B717" s="316">
        <v>2000</v>
      </c>
      <c r="C717" s="1" t="s">
        <v>340</v>
      </c>
      <c r="D717" s="13" t="s">
        <v>16</v>
      </c>
      <c r="E717" s="1" t="s">
        <v>114</v>
      </c>
      <c r="F717" s="61" t="s">
        <v>346</v>
      </c>
      <c r="G717" s="37" t="s">
        <v>278</v>
      </c>
      <c r="H717" s="5">
        <f t="shared" si="28"/>
        <v>-6000</v>
      </c>
      <c r="I717" s="23">
        <f t="shared" si="27"/>
        <v>4.3478260869565215</v>
      </c>
      <c r="K717" t="s">
        <v>217</v>
      </c>
      <c r="L717">
        <v>17</v>
      </c>
      <c r="M717" s="2">
        <v>460</v>
      </c>
    </row>
    <row r="718" spans="1:13" s="16" customFormat="1" ht="12.75">
      <c r="A718" s="1"/>
      <c r="B718" s="316">
        <v>1400</v>
      </c>
      <c r="C718" s="1" t="s">
        <v>342</v>
      </c>
      <c r="D718" s="13" t="s">
        <v>16</v>
      </c>
      <c r="E718" s="1" t="s">
        <v>114</v>
      </c>
      <c r="F718" s="61" t="s">
        <v>347</v>
      </c>
      <c r="G718" s="28" t="s">
        <v>280</v>
      </c>
      <c r="H718" s="5">
        <f t="shared" si="28"/>
        <v>-7400</v>
      </c>
      <c r="I718" s="23">
        <f t="shared" si="27"/>
        <v>3.0434782608695654</v>
      </c>
      <c r="J718"/>
      <c r="K718" t="s">
        <v>217</v>
      </c>
      <c r="L718">
        <v>17</v>
      </c>
      <c r="M718" s="2">
        <v>460</v>
      </c>
    </row>
    <row r="719" spans="1:13" s="86" customFormat="1" ht="12.75">
      <c r="A719" s="1"/>
      <c r="B719" s="316">
        <v>600</v>
      </c>
      <c r="C719" s="1" t="s">
        <v>344</v>
      </c>
      <c r="D719" s="13" t="s">
        <v>16</v>
      </c>
      <c r="E719" s="1" t="s">
        <v>114</v>
      </c>
      <c r="F719" s="61" t="s">
        <v>348</v>
      </c>
      <c r="G719" s="28" t="s">
        <v>280</v>
      </c>
      <c r="H719" s="5">
        <f>H718-B719</f>
        <v>-8000</v>
      </c>
      <c r="I719" s="23">
        <f t="shared" si="27"/>
        <v>1.3043478260869565</v>
      </c>
      <c r="J719"/>
      <c r="K719" t="s">
        <v>217</v>
      </c>
      <c r="L719">
        <v>17</v>
      </c>
      <c r="M719" s="2">
        <v>460</v>
      </c>
    </row>
    <row r="720" spans="1:13" ht="12.75">
      <c r="A720" s="12"/>
      <c r="B720" s="317">
        <f>SUM(B714:B719)</f>
        <v>8000</v>
      </c>
      <c r="C720" s="12" t="s">
        <v>57</v>
      </c>
      <c r="D720" s="12"/>
      <c r="E720" s="12"/>
      <c r="F720" s="89"/>
      <c r="G720" s="19"/>
      <c r="H720" s="90">
        <v>0</v>
      </c>
      <c r="I720" s="85">
        <f t="shared" si="27"/>
        <v>17.391304347826086</v>
      </c>
      <c r="J720" s="86"/>
      <c r="K720" s="86"/>
      <c r="L720" s="86"/>
      <c r="M720" s="2">
        <v>460</v>
      </c>
    </row>
    <row r="721" spans="2:13" ht="12.75">
      <c r="B721" s="316"/>
      <c r="F721" s="61"/>
      <c r="H721" s="5">
        <f t="shared" si="28"/>
        <v>0</v>
      </c>
      <c r="I721" s="23">
        <f t="shared" si="27"/>
        <v>0</v>
      </c>
      <c r="M721" s="2">
        <v>460</v>
      </c>
    </row>
    <row r="722" spans="2:14" ht="12.75">
      <c r="B722" s="316"/>
      <c r="F722" s="61"/>
      <c r="H722" s="5">
        <f t="shared" si="28"/>
        <v>0</v>
      </c>
      <c r="I722" s="23">
        <f t="shared" si="27"/>
        <v>0</v>
      </c>
      <c r="M722" s="2">
        <v>460</v>
      </c>
      <c r="N722" s="40"/>
    </row>
    <row r="723" spans="2:13" ht="12.75">
      <c r="B723" s="316">
        <v>1500</v>
      </c>
      <c r="C723" s="1" t="s">
        <v>58</v>
      </c>
      <c r="D723" s="13" t="s">
        <v>16</v>
      </c>
      <c r="E723" s="1" t="s">
        <v>97</v>
      </c>
      <c r="F723" s="61" t="s">
        <v>343</v>
      </c>
      <c r="G723" s="37" t="s">
        <v>278</v>
      </c>
      <c r="H723" s="5">
        <f t="shared" si="28"/>
        <v>-1500</v>
      </c>
      <c r="I723" s="23">
        <v>3</v>
      </c>
      <c r="K723" t="s">
        <v>217</v>
      </c>
      <c r="L723">
        <v>17</v>
      </c>
      <c r="M723" s="2">
        <v>460</v>
      </c>
    </row>
    <row r="724" spans="2:13" ht="12.75">
      <c r="B724" s="316">
        <v>1500</v>
      </c>
      <c r="C724" s="1" t="s">
        <v>58</v>
      </c>
      <c r="D724" s="13" t="s">
        <v>16</v>
      </c>
      <c r="E724" s="1" t="s">
        <v>97</v>
      </c>
      <c r="F724" s="61" t="s">
        <v>347</v>
      </c>
      <c r="G724" s="37" t="s">
        <v>278</v>
      </c>
      <c r="H724" s="5">
        <f t="shared" si="28"/>
        <v>-3000</v>
      </c>
      <c r="I724" s="23">
        <v>3</v>
      </c>
      <c r="K724" t="s">
        <v>217</v>
      </c>
      <c r="L724">
        <v>17</v>
      </c>
      <c r="M724" s="2">
        <v>460</v>
      </c>
    </row>
    <row r="725" spans="2:13" ht="12.75">
      <c r="B725" s="316">
        <v>1500</v>
      </c>
      <c r="C725" s="1" t="s">
        <v>58</v>
      </c>
      <c r="D725" s="13" t="s">
        <v>16</v>
      </c>
      <c r="E725" s="1" t="s">
        <v>97</v>
      </c>
      <c r="F725" s="61" t="s">
        <v>343</v>
      </c>
      <c r="G725" s="28" t="s">
        <v>280</v>
      </c>
      <c r="H725" s="5">
        <f t="shared" si="28"/>
        <v>-4500</v>
      </c>
      <c r="I725" s="23">
        <v>3</v>
      </c>
      <c r="K725" t="s">
        <v>217</v>
      </c>
      <c r="L725">
        <v>17</v>
      </c>
      <c r="M725" s="2">
        <v>460</v>
      </c>
    </row>
    <row r="726" spans="1:13" s="86" customFormat="1" ht="12.75">
      <c r="A726" s="1"/>
      <c r="B726" s="316">
        <v>1500</v>
      </c>
      <c r="C726" s="1" t="s">
        <v>58</v>
      </c>
      <c r="D726" s="13" t="s">
        <v>16</v>
      </c>
      <c r="E726" s="1" t="s">
        <v>97</v>
      </c>
      <c r="F726" s="61" t="s">
        <v>347</v>
      </c>
      <c r="G726" s="28" t="s">
        <v>280</v>
      </c>
      <c r="H726" s="5">
        <f t="shared" si="28"/>
        <v>-6000</v>
      </c>
      <c r="I726" s="23">
        <v>3</v>
      </c>
      <c r="J726"/>
      <c r="K726" t="s">
        <v>217</v>
      </c>
      <c r="L726">
        <v>17</v>
      </c>
      <c r="M726" s="2">
        <v>460</v>
      </c>
    </row>
    <row r="727" spans="2:13" ht="12.75">
      <c r="B727" s="316">
        <v>400</v>
      </c>
      <c r="C727" s="1" t="s">
        <v>58</v>
      </c>
      <c r="D727" s="13" t="s">
        <v>16</v>
      </c>
      <c r="E727" s="1" t="s">
        <v>97</v>
      </c>
      <c r="F727" s="61" t="s">
        <v>343</v>
      </c>
      <c r="G727" s="28" t="s">
        <v>282</v>
      </c>
      <c r="H727" s="5">
        <f t="shared" si="28"/>
        <v>-6400</v>
      </c>
      <c r="I727" s="23">
        <v>0.8</v>
      </c>
      <c r="K727" t="s">
        <v>217</v>
      </c>
      <c r="L727">
        <v>17</v>
      </c>
      <c r="M727" s="2">
        <v>460</v>
      </c>
    </row>
    <row r="728" spans="2:13" ht="12.75">
      <c r="B728" s="316">
        <v>400</v>
      </c>
      <c r="C728" s="1" t="s">
        <v>58</v>
      </c>
      <c r="D728" s="13" t="s">
        <v>16</v>
      </c>
      <c r="E728" s="1" t="s">
        <v>97</v>
      </c>
      <c r="F728" s="61" t="s">
        <v>349</v>
      </c>
      <c r="G728" s="28" t="s">
        <v>282</v>
      </c>
      <c r="H728" s="5">
        <f t="shared" si="28"/>
        <v>-6800</v>
      </c>
      <c r="I728" s="23">
        <v>0.8</v>
      </c>
      <c r="K728" t="s">
        <v>217</v>
      </c>
      <c r="L728">
        <v>17</v>
      </c>
      <c r="M728" s="2">
        <v>460</v>
      </c>
    </row>
    <row r="729" spans="1:13" ht="12.75">
      <c r="A729" s="12"/>
      <c r="B729" s="317">
        <f>SUM(B723:B728)</f>
        <v>6800</v>
      </c>
      <c r="C729" s="12"/>
      <c r="D729" s="12"/>
      <c r="E729" s="12" t="s">
        <v>59</v>
      </c>
      <c r="F729" s="89"/>
      <c r="G729" s="19"/>
      <c r="H729" s="90">
        <v>0</v>
      </c>
      <c r="I729" s="85">
        <f t="shared" si="27"/>
        <v>14.782608695652174</v>
      </c>
      <c r="J729" s="86"/>
      <c r="K729" s="86"/>
      <c r="L729" s="86"/>
      <c r="M729" s="2">
        <v>460</v>
      </c>
    </row>
    <row r="730" spans="1:13" s="86" customFormat="1" ht="12.75">
      <c r="A730" s="1"/>
      <c r="B730" s="316"/>
      <c r="C730" s="1"/>
      <c r="D730" s="13"/>
      <c r="E730" s="1"/>
      <c r="F730" s="61"/>
      <c r="G730" s="28"/>
      <c r="H730" s="5">
        <f t="shared" si="28"/>
        <v>0</v>
      </c>
      <c r="I730" s="23">
        <f t="shared" si="27"/>
        <v>0</v>
      </c>
      <c r="J730"/>
      <c r="K730"/>
      <c r="L730"/>
      <c r="M730" s="2">
        <v>460</v>
      </c>
    </row>
    <row r="731" spans="1:13" ht="12.75">
      <c r="A731" s="13"/>
      <c r="B731" s="316"/>
      <c r="D731" s="13"/>
      <c r="F731" s="61"/>
      <c r="H731" s="5">
        <f t="shared" si="28"/>
        <v>0</v>
      </c>
      <c r="I731" s="23">
        <f t="shared" si="27"/>
        <v>0</v>
      </c>
      <c r="M731" s="2">
        <v>460</v>
      </c>
    </row>
    <row r="732" spans="2:13" ht="12.75">
      <c r="B732" s="316">
        <v>2000</v>
      </c>
      <c r="C732" s="1" t="s">
        <v>62</v>
      </c>
      <c r="D732" s="13" t="s">
        <v>16</v>
      </c>
      <c r="E732" s="1" t="s">
        <v>114</v>
      </c>
      <c r="F732" s="61" t="s">
        <v>343</v>
      </c>
      <c r="G732" s="37" t="s">
        <v>278</v>
      </c>
      <c r="H732" s="5">
        <f t="shared" si="28"/>
        <v>-2000</v>
      </c>
      <c r="I732" s="23">
        <v>4</v>
      </c>
      <c r="K732" t="s">
        <v>217</v>
      </c>
      <c r="L732">
        <v>17</v>
      </c>
      <c r="M732" s="2">
        <v>460</v>
      </c>
    </row>
    <row r="733" spans="2:13" ht="12.75">
      <c r="B733" s="316">
        <v>2000</v>
      </c>
      <c r="C733" s="1" t="s">
        <v>62</v>
      </c>
      <c r="D733" s="13" t="s">
        <v>16</v>
      </c>
      <c r="E733" s="1" t="s">
        <v>114</v>
      </c>
      <c r="F733" s="61" t="s">
        <v>347</v>
      </c>
      <c r="G733" s="37" t="s">
        <v>278</v>
      </c>
      <c r="H733" s="5">
        <f t="shared" si="28"/>
        <v>-4000</v>
      </c>
      <c r="I733" s="23">
        <v>4</v>
      </c>
      <c r="K733" t="s">
        <v>217</v>
      </c>
      <c r="L733">
        <v>17</v>
      </c>
      <c r="M733" s="2">
        <v>460</v>
      </c>
    </row>
    <row r="734" spans="2:13" ht="12.75">
      <c r="B734" s="316">
        <v>2000</v>
      </c>
      <c r="C734" s="1" t="s">
        <v>62</v>
      </c>
      <c r="D734" s="13" t="s">
        <v>16</v>
      </c>
      <c r="E734" s="1" t="s">
        <v>114</v>
      </c>
      <c r="F734" s="61" t="s">
        <v>343</v>
      </c>
      <c r="G734" s="28" t="s">
        <v>280</v>
      </c>
      <c r="H734" s="5">
        <f t="shared" si="28"/>
        <v>-6000</v>
      </c>
      <c r="I734" s="23">
        <v>4</v>
      </c>
      <c r="K734" t="s">
        <v>217</v>
      </c>
      <c r="L734">
        <v>17</v>
      </c>
      <c r="M734" s="2">
        <v>460</v>
      </c>
    </row>
    <row r="735" spans="2:13" ht="12.75">
      <c r="B735" s="316">
        <v>2000</v>
      </c>
      <c r="C735" s="1" t="s">
        <v>62</v>
      </c>
      <c r="D735" s="13" t="s">
        <v>16</v>
      </c>
      <c r="E735" s="1" t="s">
        <v>114</v>
      </c>
      <c r="F735" s="61" t="s">
        <v>347</v>
      </c>
      <c r="G735" s="28" t="s">
        <v>280</v>
      </c>
      <c r="H735" s="5">
        <f t="shared" si="28"/>
        <v>-8000</v>
      </c>
      <c r="I735" s="23">
        <v>4</v>
      </c>
      <c r="K735" t="s">
        <v>217</v>
      </c>
      <c r="L735">
        <v>17</v>
      </c>
      <c r="M735" s="2">
        <v>460</v>
      </c>
    </row>
    <row r="736" spans="1:13" ht="12.75">
      <c r="A736" s="12"/>
      <c r="B736" s="317">
        <f>SUM(B732:B735)</f>
        <v>8000</v>
      </c>
      <c r="C736" s="12" t="s">
        <v>62</v>
      </c>
      <c r="D736" s="12"/>
      <c r="E736" s="12"/>
      <c r="F736" s="89"/>
      <c r="G736" s="19"/>
      <c r="H736" s="90">
        <v>0</v>
      </c>
      <c r="I736" s="85">
        <f t="shared" si="27"/>
        <v>17.391304347826086</v>
      </c>
      <c r="J736" s="86"/>
      <c r="K736" s="86"/>
      <c r="L736" s="86"/>
      <c r="M736" s="2">
        <v>460</v>
      </c>
    </row>
    <row r="737" spans="2:13" ht="12.75">
      <c r="B737" s="316"/>
      <c r="D737" s="13"/>
      <c r="F737" s="61"/>
      <c r="H737" s="5">
        <f t="shared" si="28"/>
        <v>0</v>
      </c>
      <c r="I737" s="23">
        <f t="shared" si="27"/>
        <v>0</v>
      </c>
      <c r="M737" s="2">
        <v>460</v>
      </c>
    </row>
    <row r="738" spans="2:13" ht="12.75">
      <c r="B738" s="316"/>
      <c r="D738" s="13"/>
      <c r="F738" s="61"/>
      <c r="H738" s="5">
        <f t="shared" si="28"/>
        <v>0</v>
      </c>
      <c r="I738" s="23">
        <f t="shared" si="27"/>
        <v>0</v>
      </c>
      <c r="M738" s="2">
        <v>460</v>
      </c>
    </row>
    <row r="739" spans="1:13" s="86" customFormat="1" ht="12.75">
      <c r="A739" s="1"/>
      <c r="B739" s="316">
        <v>1000</v>
      </c>
      <c r="C739" s="1" t="s">
        <v>100</v>
      </c>
      <c r="D739" s="13" t="s">
        <v>16</v>
      </c>
      <c r="E739" s="1" t="s">
        <v>101</v>
      </c>
      <c r="F739" s="61" t="s">
        <v>343</v>
      </c>
      <c r="G739" s="37" t="s">
        <v>278</v>
      </c>
      <c r="H739" s="5">
        <f t="shared" si="28"/>
        <v>-1000</v>
      </c>
      <c r="I739" s="23">
        <f t="shared" si="27"/>
        <v>2.1739130434782608</v>
      </c>
      <c r="J739"/>
      <c r="K739" t="s">
        <v>217</v>
      </c>
      <c r="L739">
        <v>17</v>
      </c>
      <c r="M739" s="2">
        <v>460</v>
      </c>
    </row>
    <row r="740" spans="1:13" ht="12.75">
      <c r="A740" s="12"/>
      <c r="B740" s="317">
        <f>SUM(B739)</f>
        <v>1000</v>
      </c>
      <c r="C740" s="12"/>
      <c r="D740" s="12"/>
      <c r="E740" s="12" t="s">
        <v>101</v>
      </c>
      <c r="F740" s="89"/>
      <c r="G740" s="19"/>
      <c r="H740" s="90">
        <v>0</v>
      </c>
      <c r="I740" s="85">
        <f t="shared" si="27"/>
        <v>2.1739130434782608</v>
      </c>
      <c r="J740" s="86"/>
      <c r="K740" s="86"/>
      <c r="L740" s="86"/>
      <c r="M740" s="2">
        <v>460</v>
      </c>
    </row>
    <row r="741" spans="2:13" ht="12.75">
      <c r="B741" s="316"/>
      <c r="D741" s="13"/>
      <c r="F741" s="61"/>
      <c r="H741" s="5">
        <f t="shared" si="28"/>
        <v>0</v>
      </c>
      <c r="I741" s="23">
        <f t="shared" si="27"/>
        <v>0</v>
      </c>
      <c r="M741" s="2">
        <v>460</v>
      </c>
    </row>
    <row r="742" spans="2:13" ht="12.75">
      <c r="B742" s="316"/>
      <c r="D742" s="13"/>
      <c r="F742" s="61"/>
      <c r="H742" s="5">
        <f t="shared" si="28"/>
        <v>0</v>
      </c>
      <c r="I742" s="23">
        <f t="shared" si="27"/>
        <v>0</v>
      </c>
      <c r="M742" s="2">
        <v>460</v>
      </c>
    </row>
    <row r="743" spans="2:13" ht="12.75">
      <c r="B743" s="316"/>
      <c r="D743" s="13"/>
      <c r="F743" s="61"/>
      <c r="H743" s="5">
        <f t="shared" si="28"/>
        <v>0</v>
      </c>
      <c r="I743" s="23">
        <f t="shared" si="27"/>
        <v>0</v>
      </c>
      <c r="M743" s="2">
        <v>460</v>
      </c>
    </row>
    <row r="744" spans="2:13" ht="12.75">
      <c r="B744" s="316"/>
      <c r="D744" s="13"/>
      <c r="F744" s="61"/>
      <c r="H744" s="5">
        <f t="shared" si="28"/>
        <v>0</v>
      </c>
      <c r="I744" s="23">
        <f t="shared" si="27"/>
        <v>0</v>
      </c>
      <c r="M744" s="2">
        <v>460</v>
      </c>
    </row>
    <row r="745" spans="1:13" ht="12.75">
      <c r="A745" s="12"/>
      <c r="B745" s="317">
        <f>+B749+B756+B762+B766+B770+B774</f>
        <v>21700</v>
      </c>
      <c r="C745" s="80" t="s">
        <v>350</v>
      </c>
      <c r="D745" s="81" t="s">
        <v>351</v>
      </c>
      <c r="E745" s="80" t="s">
        <v>198</v>
      </c>
      <c r="F745" s="82" t="s">
        <v>352</v>
      </c>
      <c r="G745" s="83" t="s">
        <v>353</v>
      </c>
      <c r="H745" s="84"/>
      <c r="I745" s="85">
        <f>+B745/M745</f>
        <v>47.17391304347826</v>
      </c>
      <c r="J745" s="85"/>
      <c r="K745" s="85"/>
      <c r="L745" s="86"/>
      <c r="M745" s="2">
        <v>460</v>
      </c>
    </row>
    <row r="746" spans="1:13" s="86" customFormat="1" ht="12.75">
      <c r="A746" s="1"/>
      <c r="B746" s="316"/>
      <c r="C746" s="1"/>
      <c r="D746" s="13"/>
      <c r="E746" s="1"/>
      <c r="F746" s="61"/>
      <c r="G746" s="28"/>
      <c r="H746" s="5">
        <f t="shared" si="28"/>
        <v>0</v>
      </c>
      <c r="I746" s="23">
        <f t="shared" si="27"/>
        <v>0</v>
      </c>
      <c r="J746"/>
      <c r="K746"/>
      <c r="L746"/>
      <c r="M746" s="2">
        <v>460</v>
      </c>
    </row>
    <row r="747" spans="2:13" ht="12.75">
      <c r="B747" s="316">
        <v>2500</v>
      </c>
      <c r="C747" s="13" t="s">
        <v>0</v>
      </c>
      <c r="D747" s="1" t="s">
        <v>29</v>
      </c>
      <c r="E747" s="87" t="s">
        <v>69</v>
      </c>
      <c r="F747" s="88" t="s">
        <v>354</v>
      </c>
      <c r="G747" s="28" t="s">
        <v>301</v>
      </c>
      <c r="H747" s="5">
        <f t="shared" si="28"/>
        <v>-2500</v>
      </c>
      <c r="I747" s="23">
        <v>5</v>
      </c>
      <c r="K747" t="s">
        <v>0</v>
      </c>
      <c r="L747">
        <v>18</v>
      </c>
      <c r="M747" s="2">
        <v>460</v>
      </c>
    </row>
    <row r="748" spans="2:13" ht="12.75">
      <c r="B748" s="320">
        <v>2500</v>
      </c>
      <c r="C748" s="13" t="s">
        <v>0</v>
      </c>
      <c r="D748" s="1" t="s">
        <v>29</v>
      </c>
      <c r="E748" s="87" t="s">
        <v>69</v>
      </c>
      <c r="F748" s="88" t="s">
        <v>355</v>
      </c>
      <c r="G748" s="28" t="s">
        <v>339</v>
      </c>
      <c r="H748" s="5">
        <f t="shared" si="28"/>
        <v>-5000</v>
      </c>
      <c r="I748" s="23">
        <v>5</v>
      </c>
      <c r="K748" t="s">
        <v>0</v>
      </c>
      <c r="L748">
        <v>18</v>
      </c>
      <c r="M748" s="2">
        <v>460</v>
      </c>
    </row>
    <row r="749" spans="1:13" ht="12.75">
      <c r="A749" s="12"/>
      <c r="B749" s="317">
        <f>SUM(B747:B748)</f>
        <v>5000</v>
      </c>
      <c r="C749" s="12" t="s">
        <v>0</v>
      </c>
      <c r="D749" s="12"/>
      <c r="E749" s="12"/>
      <c r="F749" s="89"/>
      <c r="G749" s="19"/>
      <c r="H749" s="90">
        <v>0</v>
      </c>
      <c r="I749" s="85">
        <f t="shared" si="27"/>
        <v>10.869565217391305</v>
      </c>
      <c r="J749" s="86"/>
      <c r="K749" s="86"/>
      <c r="L749" s="86"/>
      <c r="M749" s="2">
        <v>460</v>
      </c>
    </row>
    <row r="750" spans="2:13" ht="12.75">
      <c r="B750" s="316"/>
      <c r="D750" s="13"/>
      <c r="F750" s="61"/>
      <c r="H750" s="5">
        <f t="shared" si="28"/>
        <v>0</v>
      </c>
      <c r="I750" s="23">
        <f t="shared" si="27"/>
        <v>0</v>
      </c>
      <c r="M750" s="2">
        <v>460</v>
      </c>
    </row>
    <row r="751" spans="2:13" ht="12.75">
      <c r="B751" s="316"/>
      <c r="D751" s="13"/>
      <c r="F751" s="61"/>
      <c r="H751" s="5">
        <f t="shared" si="28"/>
        <v>0</v>
      </c>
      <c r="I751" s="23">
        <f t="shared" si="27"/>
        <v>0</v>
      </c>
      <c r="M751" s="2">
        <v>460</v>
      </c>
    </row>
    <row r="752" spans="1:13" s="86" customFormat="1" ht="12.75">
      <c r="A752" s="1"/>
      <c r="B752" s="316">
        <v>1000</v>
      </c>
      <c r="C752" s="1" t="s">
        <v>356</v>
      </c>
      <c r="D752" s="13" t="s">
        <v>16</v>
      </c>
      <c r="E752" s="1" t="s">
        <v>90</v>
      </c>
      <c r="F752" s="61" t="s">
        <v>357</v>
      </c>
      <c r="G752" s="28" t="s">
        <v>301</v>
      </c>
      <c r="H752" s="5">
        <f t="shared" si="28"/>
        <v>-1000</v>
      </c>
      <c r="I752" s="23">
        <f t="shared" si="27"/>
        <v>2.1739130434782608</v>
      </c>
      <c r="J752"/>
      <c r="K752" t="s">
        <v>69</v>
      </c>
      <c r="L752">
        <v>18</v>
      </c>
      <c r="M752" s="2">
        <v>460</v>
      </c>
    </row>
    <row r="753" spans="2:13" ht="12.75">
      <c r="B753" s="316">
        <v>1000</v>
      </c>
      <c r="C753" s="1" t="s">
        <v>358</v>
      </c>
      <c r="D753" s="13" t="s">
        <v>16</v>
      </c>
      <c r="E753" s="1" t="s">
        <v>90</v>
      </c>
      <c r="F753" s="61" t="s">
        <v>357</v>
      </c>
      <c r="G753" s="28" t="s">
        <v>301</v>
      </c>
      <c r="H753" s="5">
        <f t="shared" si="28"/>
        <v>-2000</v>
      </c>
      <c r="I753" s="23">
        <f t="shared" si="27"/>
        <v>2.1739130434782608</v>
      </c>
      <c r="K753" t="s">
        <v>69</v>
      </c>
      <c r="L753">
        <v>18</v>
      </c>
      <c r="M753" s="2">
        <v>460</v>
      </c>
    </row>
    <row r="754" spans="2:13" ht="12.75">
      <c r="B754" s="316">
        <v>1000</v>
      </c>
      <c r="C754" s="1" t="s">
        <v>359</v>
      </c>
      <c r="D754" s="13" t="s">
        <v>16</v>
      </c>
      <c r="E754" s="1" t="s">
        <v>90</v>
      </c>
      <c r="F754" s="61" t="s">
        <v>357</v>
      </c>
      <c r="G754" s="28" t="s">
        <v>339</v>
      </c>
      <c r="H754" s="5">
        <f t="shared" si="28"/>
        <v>-3000</v>
      </c>
      <c r="I754" s="23">
        <f t="shared" si="27"/>
        <v>2.1739130434782608</v>
      </c>
      <c r="K754" t="s">
        <v>69</v>
      </c>
      <c r="L754">
        <v>18</v>
      </c>
      <c r="M754" s="2">
        <v>460</v>
      </c>
    </row>
    <row r="755" spans="2:13" ht="12.75">
      <c r="B755" s="316">
        <v>2500</v>
      </c>
      <c r="C755" s="1" t="s">
        <v>360</v>
      </c>
      <c r="D755" s="13" t="s">
        <v>16</v>
      </c>
      <c r="E755" s="1" t="s">
        <v>90</v>
      </c>
      <c r="F755" s="61" t="s">
        <v>361</v>
      </c>
      <c r="G755" s="28" t="s">
        <v>339</v>
      </c>
      <c r="H755" s="5">
        <f t="shared" si="28"/>
        <v>-5500</v>
      </c>
      <c r="I755" s="23">
        <f t="shared" si="27"/>
        <v>5.434782608695652</v>
      </c>
      <c r="K755" t="s">
        <v>69</v>
      </c>
      <c r="L755">
        <v>18</v>
      </c>
      <c r="M755" s="2">
        <v>460</v>
      </c>
    </row>
    <row r="756" spans="1:13" s="86" customFormat="1" ht="12.75">
      <c r="A756" s="12"/>
      <c r="B756" s="317">
        <f>SUM(B752:B755)</f>
        <v>5500</v>
      </c>
      <c r="C756" s="12" t="s">
        <v>57</v>
      </c>
      <c r="D756" s="12"/>
      <c r="E756" s="12"/>
      <c r="F756" s="89"/>
      <c r="G756" s="19"/>
      <c r="H756" s="90">
        <v>0</v>
      </c>
      <c r="I756" s="85">
        <f t="shared" si="27"/>
        <v>11.956521739130435</v>
      </c>
      <c r="M756" s="2">
        <v>460</v>
      </c>
    </row>
    <row r="757" spans="2:13" ht="12.75">
      <c r="B757" s="316"/>
      <c r="D757" s="13"/>
      <c r="F757" s="61"/>
      <c r="H757" s="5">
        <f t="shared" si="28"/>
        <v>0</v>
      </c>
      <c r="I757" s="23">
        <f t="shared" si="27"/>
        <v>0</v>
      </c>
      <c r="M757" s="2">
        <v>460</v>
      </c>
    </row>
    <row r="758" spans="2:13" ht="12.75">
      <c r="B758" s="316"/>
      <c r="D758" s="13"/>
      <c r="F758" s="61"/>
      <c r="H758" s="5">
        <f t="shared" si="28"/>
        <v>0</v>
      </c>
      <c r="I758" s="23">
        <f t="shared" si="27"/>
        <v>0</v>
      </c>
      <c r="M758" s="2">
        <v>460</v>
      </c>
    </row>
    <row r="759" spans="2:13" ht="12.75">
      <c r="B759" s="316">
        <v>1000</v>
      </c>
      <c r="C759" s="1" t="s">
        <v>58</v>
      </c>
      <c r="D759" s="13" t="s">
        <v>16</v>
      </c>
      <c r="E759" s="1" t="s">
        <v>97</v>
      </c>
      <c r="F759" s="61" t="s">
        <v>357</v>
      </c>
      <c r="G759" s="28" t="s">
        <v>301</v>
      </c>
      <c r="H759" s="5">
        <f t="shared" si="28"/>
        <v>-1000</v>
      </c>
      <c r="I759" s="23">
        <v>2</v>
      </c>
      <c r="K759" t="s">
        <v>69</v>
      </c>
      <c r="L759">
        <v>18</v>
      </c>
      <c r="M759" s="2">
        <v>460</v>
      </c>
    </row>
    <row r="760" spans="1:13" s="86" customFormat="1" ht="12.75">
      <c r="A760" s="1"/>
      <c r="B760" s="316">
        <v>900</v>
      </c>
      <c r="C760" s="1" t="s">
        <v>58</v>
      </c>
      <c r="D760" s="13" t="s">
        <v>16</v>
      </c>
      <c r="E760" s="1" t="s">
        <v>97</v>
      </c>
      <c r="F760" s="61" t="s">
        <v>357</v>
      </c>
      <c r="G760" s="28" t="s">
        <v>339</v>
      </c>
      <c r="H760" s="5">
        <f t="shared" si="28"/>
        <v>-1900</v>
      </c>
      <c r="I760" s="23">
        <v>1.8</v>
      </c>
      <c r="J760"/>
      <c r="K760" t="s">
        <v>69</v>
      </c>
      <c r="L760">
        <v>18</v>
      </c>
      <c r="M760" s="2">
        <v>460</v>
      </c>
    </row>
    <row r="761" spans="2:13" ht="12.75">
      <c r="B761" s="316">
        <v>800</v>
      </c>
      <c r="C761" s="1" t="s">
        <v>58</v>
      </c>
      <c r="D761" s="13" t="s">
        <v>16</v>
      </c>
      <c r="E761" s="1" t="s">
        <v>97</v>
      </c>
      <c r="F761" s="61" t="s">
        <v>357</v>
      </c>
      <c r="G761" s="28" t="s">
        <v>362</v>
      </c>
      <c r="H761" s="5">
        <f t="shared" si="28"/>
        <v>-2700</v>
      </c>
      <c r="I761" s="23">
        <v>1.6</v>
      </c>
      <c r="K761" t="s">
        <v>69</v>
      </c>
      <c r="L761">
        <v>18</v>
      </c>
      <c r="M761" s="2">
        <v>460</v>
      </c>
    </row>
    <row r="762" spans="1:13" ht="12.75">
      <c r="A762" s="12"/>
      <c r="B762" s="317">
        <f>SUM(B759:B761)</f>
        <v>2700</v>
      </c>
      <c r="C762" s="12"/>
      <c r="D762" s="12"/>
      <c r="E762" s="12" t="s">
        <v>97</v>
      </c>
      <c r="F762" s="89"/>
      <c r="G762" s="19"/>
      <c r="H762" s="90">
        <v>0</v>
      </c>
      <c r="I762" s="85">
        <f aca="true" t="shared" si="29" ref="I762:I825">+B762/M762</f>
        <v>5.869565217391305</v>
      </c>
      <c r="J762" s="86"/>
      <c r="K762" s="86"/>
      <c r="L762" s="86"/>
      <c r="M762" s="2">
        <v>460</v>
      </c>
    </row>
    <row r="763" spans="2:13" ht="12.75">
      <c r="B763" s="316"/>
      <c r="D763" s="13"/>
      <c r="F763" s="61"/>
      <c r="H763" s="5">
        <f t="shared" si="28"/>
        <v>0</v>
      </c>
      <c r="I763" s="23">
        <f t="shared" si="29"/>
        <v>0</v>
      </c>
      <c r="M763" s="2">
        <v>460</v>
      </c>
    </row>
    <row r="764" spans="1:13" s="86" customFormat="1" ht="12.75">
      <c r="A764" s="1"/>
      <c r="B764" s="316"/>
      <c r="C764" s="1"/>
      <c r="D764" s="13"/>
      <c r="E764" s="1"/>
      <c r="F764" s="61"/>
      <c r="G764" s="28"/>
      <c r="H764" s="5">
        <f t="shared" si="28"/>
        <v>0</v>
      </c>
      <c r="I764" s="23">
        <f t="shared" si="29"/>
        <v>0</v>
      </c>
      <c r="J764"/>
      <c r="K764"/>
      <c r="L764"/>
      <c r="M764" s="2">
        <v>460</v>
      </c>
    </row>
    <row r="765" spans="2:13" ht="12.75">
      <c r="B765" s="316">
        <v>5000</v>
      </c>
      <c r="C765" s="1" t="s">
        <v>98</v>
      </c>
      <c r="D765" s="13" t="s">
        <v>16</v>
      </c>
      <c r="E765" s="1" t="s">
        <v>90</v>
      </c>
      <c r="F765" s="61" t="s">
        <v>363</v>
      </c>
      <c r="G765" s="28" t="s">
        <v>301</v>
      </c>
      <c r="H765" s="5">
        <f t="shared" si="28"/>
        <v>-5000</v>
      </c>
      <c r="I765" s="23">
        <f t="shared" si="29"/>
        <v>10.869565217391305</v>
      </c>
      <c r="K765" t="s">
        <v>69</v>
      </c>
      <c r="L765">
        <v>18</v>
      </c>
      <c r="M765" s="2">
        <v>460</v>
      </c>
    </row>
    <row r="766" spans="1:13" s="44" customFormat="1" ht="12.75">
      <c r="A766" s="12"/>
      <c r="B766" s="317">
        <f>SUM(B765)</f>
        <v>5000</v>
      </c>
      <c r="C766" s="12" t="s">
        <v>98</v>
      </c>
      <c r="D766" s="12"/>
      <c r="E766" s="12"/>
      <c r="F766" s="89"/>
      <c r="G766" s="19"/>
      <c r="H766" s="90">
        <v>0</v>
      </c>
      <c r="I766" s="85">
        <f t="shared" si="29"/>
        <v>10.869565217391305</v>
      </c>
      <c r="J766" s="86"/>
      <c r="K766" s="86"/>
      <c r="L766" s="86"/>
      <c r="M766" s="2">
        <v>460</v>
      </c>
    </row>
    <row r="767" spans="2:13" ht="12.75">
      <c r="B767" s="316"/>
      <c r="D767" s="13"/>
      <c r="F767" s="61"/>
      <c r="H767" s="5">
        <f t="shared" si="28"/>
        <v>0</v>
      </c>
      <c r="I767" s="23">
        <f t="shared" si="29"/>
        <v>0</v>
      </c>
      <c r="M767" s="2">
        <v>460</v>
      </c>
    </row>
    <row r="768" spans="2:13" ht="12.75">
      <c r="B768" s="316"/>
      <c r="D768" s="13"/>
      <c r="F768" s="61"/>
      <c r="H768" s="5">
        <f t="shared" si="28"/>
        <v>0</v>
      </c>
      <c r="I768" s="23">
        <f t="shared" si="29"/>
        <v>0</v>
      </c>
      <c r="M768" s="2">
        <v>460</v>
      </c>
    </row>
    <row r="769" spans="2:13" ht="12.75">
      <c r="B769" s="316">
        <v>2000</v>
      </c>
      <c r="C769" s="1" t="s">
        <v>62</v>
      </c>
      <c r="D769" s="13" t="s">
        <v>16</v>
      </c>
      <c r="E769" s="1" t="s">
        <v>90</v>
      </c>
      <c r="F769" s="61" t="s">
        <v>357</v>
      </c>
      <c r="G769" s="28" t="s">
        <v>301</v>
      </c>
      <c r="H769" s="5">
        <f>H768-B769</f>
        <v>-2000</v>
      </c>
      <c r="I769" s="23">
        <f t="shared" si="29"/>
        <v>4.3478260869565215</v>
      </c>
      <c r="K769" t="s">
        <v>69</v>
      </c>
      <c r="L769">
        <v>18</v>
      </c>
      <c r="M769" s="2">
        <v>460</v>
      </c>
    </row>
    <row r="770" spans="1:13" ht="12.75">
      <c r="A770" s="12"/>
      <c r="B770" s="317">
        <f>SUM(B769)</f>
        <v>2000</v>
      </c>
      <c r="C770" s="12" t="s">
        <v>62</v>
      </c>
      <c r="D770" s="12"/>
      <c r="E770" s="12"/>
      <c r="F770" s="89"/>
      <c r="G770" s="19"/>
      <c r="H770" s="90">
        <v>0</v>
      </c>
      <c r="I770" s="85">
        <f t="shared" si="29"/>
        <v>4.3478260869565215</v>
      </c>
      <c r="J770" s="86"/>
      <c r="K770" s="86"/>
      <c r="L770" s="86"/>
      <c r="M770" s="2">
        <v>460</v>
      </c>
    </row>
    <row r="771" spans="2:13" ht="12.75">
      <c r="B771" s="316"/>
      <c r="D771" s="13"/>
      <c r="F771" s="61"/>
      <c r="H771" s="5">
        <f aca="true" t="shared" si="30" ref="H771:H831">H770-B771</f>
        <v>0</v>
      </c>
      <c r="I771" s="23">
        <f t="shared" si="29"/>
        <v>0</v>
      </c>
      <c r="M771" s="2">
        <v>460</v>
      </c>
    </row>
    <row r="772" spans="2:13" ht="12.75">
      <c r="B772" s="316"/>
      <c r="D772" s="13"/>
      <c r="F772" s="61"/>
      <c r="H772" s="5">
        <f t="shared" si="30"/>
        <v>0</v>
      </c>
      <c r="I772" s="23">
        <f t="shared" si="29"/>
        <v>0</v>
      </c>
      <c r="M772" s="2">
        <v>460</v>
      </c>
    </row>
    <row r="773" spans="2:13" ht="12.75">
      <c r="B773" s="316">
        <v>1500</v>
      </c>
      <c r="C773" s="1" t="s">
        <v>100</v>
      </c>
      <c r="D773" s="13" t="s">
        <v>16</v>
      </c>
      <c r="E773" s="1" t="s">
        <v>101</v>
      </c>
      <c r="F773" s="61" t="s">
        <v>357</v>
      </c>
      <c r="G773" s="28" t="s">
        <v>301</v>
      </c>
      <c r="H773" s="5">
        <f t="shared" si="30"/>
        <v>-1500</v>
      </c>
      <c r="I773" s="23">
        <f t="shared" si="29"/>
        <v>3.260869565217391</v>
      </c>
      <c r="K773" t="s">
        <v>69</v>
      </c>
      <c r="L773">
        <v>18</v>
      </c>
      <c r="M773" s="2">
        <v>460</v>
      </c>
    </row>
    <row r="774" spans="1:13" ht="12.75">
      <c r="A774" s="12"/>
      <c r="B774" s="317">
        <f>SUM(B773)</f>
        <v>1500</v>
      </c>
      <c r="C774" s="12"/>
      <c r="D774" s="12"/>
      <c r="E774" s="12" t="s">
        <v>101</v>
      </c>
      <c r="F774" s="89"/>
      <c r="G774" s="19"/>
      <c r="H774" s="90">
        <v>0</v>
      </c>
      <c r="I774" s="85">
        <f t="shared" si="29"/>
        <v>3.260869565217391</v>
      </c>
      <c r="J774" s="86"/>
      <c r="K774" s="86"/>
      <c r="L774" s="86"/>
      <c r="M774" s="2">
        <v>460</v>
      </c>
    </row>
    <row r="775" spans="1:13" s="86" customFormat="1" ht="12.75">
      <c r="A775" s="1"/>
      <c r="B775" s="316"/>
      <c r="C775" s="1"/>
      <c r="D775" s="13"/>
      <c r="E775" s="1"/>
      <c r="F775" s="61"/>
      <c r="G775" s="28"/>
      <c r="H775" s="5">
        <f t="shared" si="30"/>
        <v>0</v>
      </c>
      <c r="I775" s="23">
        <f t="shared" si="29"/>
        <v>0</v>
      </c>
      <c r="J775"/>
      <c r="K775"/>
      <c r="L775"/>
      <c r="M775" s="2">
        <v>460</v>
      </c>
    </row>
    <row r="776" spans="1:13" ht="12.75">
      <c r="A776" s="43"/>
      <c r="B776" s="321"/>
      <c r="C776" s="46"/>
      <c r="D776" s="36"/>
      <c r="E776" s="43"/>
      <c r="F776" s="108"/>
      <c r="G776" s="37"/>
      <c r="H776" s="5">
        <f t="shared" si="30"/>
        <v>0</v>
      </c>
      <c r="I776" s="23">
        <f t="shared" si="29"/>
        <v>0</v>
      </c>
      <c r="J776" s="44"/>
      <c r="K776" s="44"/>
      <c r="L776" s="44"/>
      <c r="M776" s="2">
        <v>460</v>
      </c>
    </row>
    <row r="777" spans="2:13" ht="12.75">
      <c r="B777" s="316"/>
      <c r="D777" s="13"/>
      <c r="F777" s="61"/>
      <c r="H777" s="5">
        <f t="shared" si="30"/>
        <v>0</v>
      </c>
      <c r="I777" s="23">
        <f t="shared" si="29"/>
        <v>0</v>
      </c>
      <c r="M777" s="2">
        <v>460</v>
      </c>
    </row>
    <row r="778" spans="2:13" ht="12.75">
      <c r="B778" s="316"/>
      <c r="D778" s="13"/>
      <c r="F778" s="61"/>
      <c r="H778" s="5">
        <f t="shared" si="30"/>
        <v>0</v>
      </c>
      <c r="I778" s="23">
        <f t="shared" si="29"/>
        <v>0</v>
      </c>
      <c r="M778" s="2">
        <v>460</v>
      </c>
    </row>
    <row r="779" spans="1:13" ht="12.75">
      <c r="A779" s="12"/>
      <c r="B779" s="317">
        <f>+B785+B791+B798+B803+B810+B814</f>
        <v>39600</v>
      </c>
      <c r="C779" s="80" t="s">
        <v>364</v>
      </c>
      <c r="D779" s="81" t="s">
        <v>365</v>
      </c>
      <c r="E779" s="80" t="s">
        <v>32</v>
      </c>
      <c r="F779" s="82" t="s">
        <v>366</v>
      </c>
      <c r="G779" s="83" t="s">
        <v>34</v>
      </c>
      <c r="H779" s="84"/>
      <c r="I779" s="85">
        <f t="shared" si="29"/>
        <v>86.08695652173913</v>
      </c>
      <c r="J779" s="85"/>
      <c r="K779" s="85"/>
      <c r="L779" s="86"/>
      <c r="M779" s="2">
        <v>460</v>
      </c>
    </row>
    <row r="780" spans="2:13" ht="12.75">
      <c r="B780" s="316"/>
      <c r="D780" s="13"/>
      <c r="F780" s="61"/>
      <c r="H780" s="5">
        <f t="shared" si="30"/>
        <v>0</v>
      </c>
      <c r="I780" s="23">
        <f t="shared" si="29"/>
        <v>0</v>
      </c>
      <c r="M780" s="2">
        <v>460</v>
      </c>
    </row>
    <row r="781" spans="1:13" s="86" customFormat="1" ht="12.75">
      <c r="A781" s="1"/>
      <c r="B781" s="316">
        <v>2500</v>
      </c>
      <c r="C781" s="13" t="s">
        <v>0</v>
      </c>
      <c r="D781" s="1" t="s">
        <v>29</v>
      </c>
      <c r="E781" s="87" t="s">
        <v>106</v>
      </c>
      <c r="F781" s="88" t="s">
        <v>367</v>
      </c>
      <c r="G781" s="28" t="s">
        <v>301</v>
      </c>
      <c r="H781" s="5">
        <f t="shared" si="30"/>
        <v>-2500</v>
      </c>
      <c r="I781" s="23">
        <v>5</v>
      </c>
      <c r="J781"/>
      <c r="K781" t="s">
        <v>0</v>
      </c>
      <c r="L781">
        <v>19</v>
      </c>
      <c r="M781" s="2">
        <v>460</v>
      </c>
    </row>
    <row r="782" spans="2:13" ht="12.75">
      <c r="B782" s="320">
        <v>2500</v>
      </c>
      <c r="C782" s="13" t="s">
        <v>0</v>
      </c>
      <c r="D782" s="1" t="s">
        <v>29</v>
      </c>
      <c r="E782" s="87" t="s">
        <v>106</v>
      </c>
      <c r="F782" s="88" t="s">
        <v>368</v>
      </c>
      <c r="G782" s="28" t="s">
        <v>339</v>
      </c>
      <c r="H782" s="5">
        <f t="shared" si="30"/>
        <v>-5000</v>
      </c>
      <c r="I782" s="23">
        <v>5</v>
      </c>
      <c r="K782" t="s">
        <v>0</v>
      </c>
      <c r="L782">
        <v>19</v>
      </c>
      <c r="M782" s="2">
        <v>460</v>
      </c>
    </row>
    <row r="783" spans="2:13" ht="12.75">
      <c r="B783" s="320">
        <v>2500</v>
      </c>
      <c r="C783" s="13" t="s">
        <v>0</v>
      </c>
      <c r="D783" s="1" t="s">
        <v>29</v>
      </c>
      <c r="E783" s="87" t="s">
        <v>106</v>
      </c>
      <c r="F783" s="88" t="s">
        <v>369</v>
      </c>
      <c r="G783" s="28" t="s">
        <v>370</v>
      </c>
      <c r="H783" s="5">
        <f t="shared" si="30"/>
        <v>-7500</v>
      </c>
      <c r="I783" s="23">
        <v>5</v>
      </c>
      <c r="K783" t="s">
        <v>0</v>
      </c>
      <c r="L783">
        <v>19</v>
      </c>
      <c r="M783" s="2">
        <v>460</v>
      </c>
    </row>
    <row r="784" spans="2:13" ht="12.75">
      <c r="B784" s="320">
        <v>2500</v>
      </c>
      <c r="C784" s="13" t="s">
        <v>0</v>
      </c>
      <c r="D784" s="1" t="s">
        <v>29</v>
      </c>
      <c r="E784" s="87" t="s">
        <v>106</v>
      </c>
      <c r="F784" s="88" t="s">
        <v>371</v>
      </c>
      <c r="G784" s="28" t="s">
        <v>362</v>
      </c>
      <c r="H784" s="5">
        <f t="shared" si="30"/>
        <v>-10000</v>
      </c>
      <c r="I784" s="23">
        <v>5</v>
      </c>
      <c r="K784" t="s">
        <v>0</v>
      </c>
      <c r="L784">
        <v>19</v>
      </c>
      <c r="M784" s="2">
        <v>460</v>
      </c>
    </row>
    <row r="785" spans="1:13" ht="12.75">
      <c r="A785" s="12"/>
      <c r="B785" s="317">
        <f>SUM(B781:B784)</f>
        <v>10000</v>
      </c>
      <c r="C785" s="12" t="s">
        <v>0</v>
      </c>
      <c r="D785" s="12"/>
      <c r="E785" s="12"/>
      <c r="F785" s="89"/>
      <c r="G785" s="19"/>
      <c r="H785" s="90">
        <v>0</v>
      </c>
      <c r="I785" s="85">
        <f t="shared" si="29"/>
        <v>21.73913043478261</v>
      </c>
      <c r="J785" s="86"/>
      <c r="K785" s="86"/>
      <c r="L785" s="86"/>
      <c r="M785" s="2">
        <v>460</v>
      </c>
    </row>
    <row r="786" spans="2:13" ht="12.75">
      <c r="B786" s="316"/>
      <c r="D786" s="13"/>
      <c r="F786" s="61"/>
      <c r="H786" s="5">
        <f t="shared" si="30"/>
        <v>0</v>
      </c>
      <c r="I786" s="23">
        <f t="shared" si="29"/>
        <v>0</v>
      </c>
      <c r="M786" s="2">
        <v>460</v>
      </c>
    </row>
    <row r="787" spans="2:13" ht="12.75">
      <c r="B787" s="316"/>
      <c r="D787" s="13"/>
      <c r="F787" s="61"/>
      <c r="H787" s="5">
        <f t="shared" si="30"/>
        <v>0</v>
      </c>
      <c r="I787" s="23">
        <f t="shared" si="29"/>
        <v>0</v>
      </c>
      <c r="M787" s="2">
        <v>460</v>
      </c>
    </row>
    <row r="788" spans="1:13" s="86" customFormat="1" ht="12.75">
      <c r="A788" s="1"/>
      <c r="B788" s="316">
        <v>4500</v>
      </c>
      <c r="C788" s="1" t="s">
        <v>372</v>
      </c>
      <c r="D788" s="13" t="s">
        <v>16</v>
      </c>
      <c r="E788" s="1" t="s">
        <v>114</v>
      </c>
      <c r="F788" s="61" t="s">
        <v>373</v>
      </c>
      <c r="G788" s="28" t="s">
        <v>339</v>
      </c>
      <c r="H788" s="5">
        <f t="shared" si="30"/>
        <v>-4500</v>
      </c>
      <c r="I788" s="23">
        <f t="shared" si="29"/>
        <v>9.782608695652174</v>
      </c>
      <c r="J788"/>
      <c r="K788" t="s">
        <v>106</v>
      </c>
      <c r="L788">
        <v>19</v>
      </c>
      <c r="M788" s="2">
        <v>460</v>
      </c>
    </row>
    <row r="789" spans="2:13" ht="12.75">
      <c r="B789" s="316">
        <v>1300</v>
      </c>
      <c r="C789" s="1" t="s">
        <v>374</v>
      </c>
      <c r="D789" s="13" t="s">
        <v>16</v>
      </c>
      <c r="E789" s="1" t="s">
        <v>114</v>
      </c>
      <c r="F789" s="61" t="s">
        <v>375</v>
      </c>
      <c r="G789" s="28" t="s">
        <v>362</v>
      </c>
      <c r="H789" s="5">
        <f t="shared" si="30"/>
        <v>-5800</v>
      </c>
      <c r="I789" s="23">
        <f t="shared" si="29"/>
        <v>2.8260869565217392</v>
      </c>
      <c r="K789" t="s">
        <v>106</v>
      </c>
      <c r="L789">
        <v>19</v>
      </c>
      <c r="M789" s="2">
        <v>460</v>
      </c>
    </row>
    <row r="790" spans="2:13" ht="12.75">
      <c r="B790" s="316">
        <v>2000</v>
      </c>
      <c r="C790" s="1" t="s">
        <v>303</v>
      </c>
      <c r="D790" s="13" t="s">
        <v>16</v>
      </c>
      <c r="E790" s="1" t="s">
        <v>114</v>
      </c>
      <c r="F790" s="61" t="s">
        <v>376</v>
      </c>
      <c r="G790" s="28" t="s">
        <v>377</v>
      </c>
      <c r="H790" s="5">
        <f t="shared" si="30"/>
        <v>-7800</v>
      </c>
      <c r="I790" s="23">
        <f t="shared" si="29"/>
        <v>4.3478260869565215</v>
      </c>
      <c r="K790" t="s">
        <v>106</v>
      </c>
      <c r="L790">
        <v>19</v>
      </c>
      <c r="M790" s="2">
        <v>460</v>
      </c>
    </row>
    <row r="791" spans="1:13" ht="12.75">
      <c r="A791" s="12"/>
      <c r="B791" s="317">
        <f>SUM(B788:B790)</f>
        <v>7800</v>
      </c>
      <c r="C791" s="12" t="s">
        <v>57</v>
      </c>
      <c r="D791" s="12"/>
      <c r="E791" s="12"/>
      <c r="F791" s="89"/>
      <c r="G791" s="19"/>
      <c r="H791" s="90">
        <v>0</v>
      </c>
      <c r="I791" s="85">
        <f t="shared" si="29"/>
        <v>16.956521739130434</v>
      </c>
      <c r="J791" s="86"/>
      <c r="K791" s="86"/>
      <c r="L791" s="86"/>
      <c r="M791" s="2">
        <v>460</v>
      </c>
    </row>
    <row r="792" spans="1:13" s="16" customFormat="1" ht="12.75">
      <c r="A792" s="1"/>
      <c r="B792" s="316"/>
      <c r="C792" s="1"/>
      <c r="D792" s="1"/>
      <c r="E792" s="1"/>
      <c r="F792" s="61"/>
      <c r="G792" s="28"/>
      <c r="H792" s="5">
        <f t="shared" si="30"/>
        <v>0</v>
      </c>
      <c r="I792" s="23">
        <f t="shared" si="29"/>
        <v>0</v>
      </c>
      <c r="J792"/>
      <c r="K792"/>
      <c r="L792"/>
      <c r="M792" s="2">
        <v>460</v>
      </c>
    </row>
    <row r="793" spans="1:13" s="86" customFormat="1" ht="12.75">
      <c r="A793" s="1"/>
      <c r="B793" s="316"/>
      <c r="C793" s="1"/>
      <c r="D793" s="1"/>
      <c r="E793" s="1"/>
      <c r="F793" s="61"/>
      <c r="G793" s="28"/>
      <c r="H793" s="5">
        <f t="shared" si="30"/>
        <v>0</v>
      </c>
      <c r="I793" s="23">
        <f t="shared" si="29"/>
        <v>0</v>
      </c>
      <c r="J793"/>
      <c r="K793"/>
      <c r="L793"/>
      <c r="M793" s="2">
        <v>460</v>
      </c>
    </row>
    <row r="794" spans="2:13" ht="12.75">
      <c r="B794" s="316">
        <v>800</v>
      </c>
      <c r="C794" s="1" t="s">
        <v>58</v>
      </c>
      <c r="D794" s="13" t="s">
        <v>16</v>
      </c>
      <c r="E794" s="1" t="s">
        <v>97</v>
      </c>
      <c r="F794" s="61" t="s">
        <v>378</v>
      </c>
      <c r="G794" s="28" t="s">
        <v>339</v>
      </c>
      <c r="H794" s="5">
        <f t="shared" si="30"/>
        <v>-800</v>
      </c>
      <c r="I794" s="23">
        <v>1.6</v>
      </c>
      <c r="K794" t="s">
        <v>106</v>
      </c>
      <c r="L794">
        <v>19</v>
      </c>
      <c r="M794" s="2">
        <v>460</v>
      </c>
    </row>
    <row r="795" spans="2:13" ht="12.75">
      <c r="B795" s="316">
        <v>350</v>
      </c>
      <c r="C795" s="1" t="s">
        <v>58</v>
      </c>
      <c r="D795" s="13" t="s">
        <v>16</v>
      </c>
      <c r="E795" s="1" t="s">
        <v>97</v>
      </c>
      <c r="F795" s="61" t="s">
        <v>378</v>
      </c>
      <c r="G795" s="28" t="s">
        <v>370</v>
      </c>
      <c r="H795" s="5">
        <f t="shared" si="30"/>
        <v>-1150</v>
      </c>
      <c r="I795" s="23">
        <v>0.7</v>
      </c>
      <c r="K795" t="s">
        <v>106</v>
      </c>
      <c r="L795">
        <v>19</v>
      </c>
      <c r="M795" s="2">
        <v>460</v>
      </c>
    </row>
    <row r="796" spans="2:14" ht="12.75">
      <c r="B796" s="316">
        <v>400</v>
      </c>
      <c r="C796" s="1" t="s">
        <v>58</v>
      </c>
      <c r="D796" s="13" t="s">
        <v>16</v>
      </c>
      <c r="E796" s="1" t="s">
        <v>97</v>
      </c>
      <c r="F796" s="61" t="s">
        <v>378</v>
      </c>
      <c r="G796" s="28" t="s">
        <v>362</v>
      </c>
      <c r="H796" s="5">
        <f t="shared" si="30"/>
        <v>-1550</v>
      </c>
      <c r="I796" s="23">
        <v>0.8</v>
      </c>
      <c r="K796" t="s">
        <v>106</v>
      </c>
      <c r="L796">
        <v>19</v>
      </c>
      <c r="M796" s="2">
        <v>460</v>
      </c>
      <c r="N796" s="40"/>
    </row>
    <row r="797" spans="2:13" ht="12.75">
      <c r="B797" s="316">
        <v>750</v>
      </c>
      <c r="C797" s="1" t="s">
        <v>58</v>
      </c>
      <c r="D797" s="13" t="s">
        <v>16</v>
      </c>
      <c r="E797" s="1" t="s">
        <v>97</v>
      </c>
      <c r="F797" s="61" t="s">
        <v>378</v>
      </c>
      <c r="G797" s="28" t="s">
        <v>377</v>
      </c>
      <c r="H797" s="5">
        <f t="shared" si="30"/>
        <v>-2300</v>
      </c>
      <c r="I797" s="23">
        <v>1.5</v>
      </c>
      <c r="K797" t="s">
        <v>106</v>
      </c>
      <c r="L797">
        <v>19</v>
      </c>
      <c r="M797" s="2">
        <v>460</v>
      </c>
    </row>
    <row r="798" spans="1:13" ht="12.75">
      <c r="A798" s="12"/>
      <c r="B798" s="317">
        <f>SUM(B794:B797)</f>
        <v>2300</v>
      </c>
      <c r="C798" s="12"/>
      <c r="D798" s="12"/>
      <c r="E798" s="12" t="s">
        <v>97</v>
      </c>
      <c r="F798" s="89"/>
      <c r="G798" s="19"/>
      <c r="H798" s="90">
        <v>0</v>
      </c>
      <c r="I798" s="85">
        <f t="shared" si="29"/>
        <v>5</v>
      </c>
      <c r="J798" s="86"/>
      <c r="K798" s="86"/>
      <c r="L798" s="86"/>
      <c r="M798" s="2">
        <v>460</v>
      </c>
    </row>
    <row r="799" spans="2:13" ht="12.75">
      <c r="B799" s="318"/>
      <c r="C799" s="34"/>
      <c r="D799" s="13"/>
      <c r="E799" s="34"/>
      <c r="F799" s="61"/>
      <c r="G799" s="32"/>
      <c r="H799" s="5">
        <f t="shared" si="30"/>
        <v>0</v>
      </c>
      <c r="I799" s="23">
        <f t="shared" si="29"/>
        <v>0</v>
      </c>
      <c r="M799" s="2">
        <v>460</v>
      </c>
    </row>
    <row r="800" spans="1:13" s="86" customFormat="1" ht="12.75">
      <c r="A800" s="1"/>
      <c r="B800" s="318"/>
      <c r="C800" s="13"/>
      <c r="D800" s="13"/>
      <c r="E800" s="36"/>
      <c r="F800" s="61"/>
      <c r="G800" s="37"/>
      <c r="H800" s="5">
        <f t="shared" si="30"/>
        <v>0</v>
      </c>
      <c r="I800" s="23">
        <f t="shared" si="29"/>
        <v>0</v>
      </c>
      <c r="J800"/>
      <c r="K800"/>
      <c r="L800"/>
      <c r="M800" s="2">
        <v>460</v>
      </c>
    </row>
    <row r="801" spans="2:13" ht="12.75">
      <c r="B801" s="316">
        <v>5000</v>
      </c>
      <c r="C801" s="1" t="s">
        <v>60</v>
      </c>
      <c r="D801" s="13" t="s">
        <v>16</v>
      </c>
      <c r="E801" s="1" t="s">
        <v>114</v>
      </c>
      <c r="F801" s="61" t="s">
        <v>379</v>
      </c>
      <c r="G801" s="28" t="s">
        <v>339</v>
      </c>
      <c r="H801" s="5">
        <f t="shared" si="30"/>
        <v>-5000</v>
      </c>
      <c r="I801" s="23">
        <v>10</v>
      </c>
      <c r="K801" t="s">
        <v>106</v>
      </c>
      <c r="L801">
        <v>19</v>
      </c>
      <c r="M801" s="2">
        <v>460</v>
      </c>
    </row>
    <row r="802" spans="1:13" ht="12.75">
      <c r="A802" s="13"/>
      <c r="B802" s="316">
        <v>5000</v>
      </c>
      <c r="C802" s="1" t="s">
        <v>60</v>
      </c>
      <c r="D802" s="13" t="s">
        <v>16</v>
      </c>
      <c r="E802" s="1" t="s">
        <v>114</v>
      </c>
      <c r="F802" s="61" t="s">
        <v>379</v>
      </c>
      <c r="G802" s="28" t="s">
        <v>370</v>
      </c>
      <c r="H802" s="5">
        <f t="shared" si="30"/>
        <v>-10000</v>
      </c>
      <c r="I802" s="23">
        <v>10</v>
      </c>
      <c r="K802" t="s">
        <v>106</v>
      </c>
      <c r="L802">
        <v>19</v>
      </c>
      <c r="M802" s="2">
        <v>460</v>
      </c>
    </row>
    <row r="803" spans="1:13" ht="12.75">
      <c r="A803" s="12"/>
      <c r="B803" s="317">
        <f>SUM(B801:B802)</f>
        <v>10000</v>
      </c>
      <c r="C803" s="12" t="s">
        <v>98</v>
      </c>
      <c r="D803" s="12"/>
      <c r="E803" s="12"/>
      <c r="F803" s="89"/>
      <c r="G803" s="19"/>
      <c r="H803" s="90">
        <v>0</v>
      </c>
      <c r="I803" s="85">
        <f t="shared" si="29"/>
        <v>21.73913043478261</v>
      </c>
      <c r="J803" s="86"/>
      <c r="K803" s="86"/>
      <c r="L803" s="86"/>
      <c r="M803" s="2">
        <v>460</v>
      </c>
    </row>
    <row r="804" spans="1:13" s="86" customFormat="1" ht="12.75">
      <c r="A804" s="1"/>
      <c r="B804" s="316"/>
      <c r="C804" s="1"/>
      <c r="D804" s="13"/>
      <c r="E804" s="1"/>
      <c r="F804" s="61"/>
      <c r="G804" s="28"/>
      <c r="H804" s="5">
        <f t="shared" si="30"/>
        <v>0</v>
      </c>
      <c r="I804" s="23">
        <f t="shared" si="29"/>
        <v>0</v>
      </c>
      <c r="J804"/>
      <c r="K804"/>
      <c r="L804"/>
      <c r="M804" s="2">
        <v>460</v>
      </c>
    </row>
    <row r="805" spans="2:13" ht="12.75">
      <c r="B805" s="316"/>
      <c r="D805" s="13"/>
      <c r="F805" s="61"/>
      <c r="H805" s="5">
        <f t="shared" si="30"/>
        <v>0</v>
      </c>
      <c r="I805" s="23">
        <f t="shared" si="29"/>
        <v>0</v>
      </c>
      <c r="M805" s="2">
        <v>460</v>
      </c>
    </row>
    <row r="806" spans="2:13" ht="12.75">
      <c r="B806" s="316">
        <v>2000</v>
      </c>
      <c r="C806" s="1" t="s">
        <v>62</v>
      </c>
      <c r="D806" s="13" t="s">
        <v>16</v>
      </c>
      <c r="E806" s="1" t="s">
        <v>114</v>
      </c>
      <c r="F806" s="61" t="s">
        <v>378</v>
      </c>
      <c r="G806" s="28" t="s">
        <v>339</v>
      </c>
      <c r="H806" s="5">
        <f t="shared" si="30"/>
        <v>-2000</v>
      </c>
      <c r="I806" s="23">
        <v>4</v>
      </c>
      <c r="K806" t="s">
        <v>106</v>
      </c>
      <c r="L806">
        <v>19</v>
      </c>
      <c r="M806" s="2">
        <v>460</v>
      </c>
    </row>
    <row r="807" spans="2:13" ht="12.75">
      <c r="B807" s="316">
        <v>2000</v>
      </c>
      <c r="C807" s="1" t="s">
        <v>62</v>
      </c>
      <c r="D807" s="13" t="s">
        <v>16</v>
      </c>
      <c r="E807" s="1" t="s">
        <v>114</v>
      </c>
      <c r="F807" s="61" t="s">
        <v>378</v>
      </c>
      <c r="G807" s="28" t="s">
        <v>370</v>
      </c>
      <c r="H807" s="5">
        <f t="shared" si="30"/>
        <v>-4000</v>
      </c>
      <c r="I807" s="23">
        <v>4</v>
      </c>
      <c r="K807" t="s">
        <v>106</v>
      </c>
      <c r="L807">
        <v>19</v>
      </c>
      <c r="M807" s="2">
        <v>460</v>
      </c>
    </row>
    <row r="808" spans="2:13" ht="12.75">
      <c r="B808" s="316">
        <v>2000</v>
      </c>
      <c r="C808" s="1" t="s">
        <v>62</v>
      </c>
      <c r="D808" s="13" t="s">
        <v>16</v>
      </c>
      <c r="E808" s="1" t="s">
        <v>114</v>
      </c>
      <c r="F808" s="61" t="s">
        <v>378</v>
      </c>
      <c r="G808" s="28" t="s">
        <v>362</v>
      </c>
      <c r="H808" s="5">
        <f t="shared" si="30"/>
        <v>-6000</v>
      </c>
      <c r="I808" s="23">
        <v>4</v>
      </c>
      <c r="K808" t="s">
        <v>106</v>
      </c>
      <c r="L808">
        <v>19</v>
      </c>
      <c r="M808" s="2">
        <v>460</v>
      </c>
    </row>
    <row r="809" spans="2:13" ht="12.75">
      <c r="B809" s="316">
        <v>2000</v>
      </c>
      <c r="C809" s="1" t="s">
        <v>62</v>
      </c>
      <c r="D809" s="13" t="s">
        <v>16</v>
      </c>
      <c r="E809" s="1" t="s">
        <v>114</v>
      </c>
      <c r="F809" s="61" t="s">
        <v>378</v>
      </c>
      <c r="G809" s="28" t="s">
        <v>377</v>
      </c>
      <c r="H809" s="5">
        <f t="shared" si="30"/>
        <v>-8000</v>
      </c>
      <c r="I809" s="23">
        <v>4</v>
      </c>
      <c r="K809" t="s">
        <v>106</v>
      </c>
      <c r="L809">
        <v>19</v>
      </c>
      <c r="M809" s="2">
        <v>460</v>
      </c>
    </row>
    <row r="810" spans="1:13" ht="12.75">
      <c r="A810" s="12"/>
      <c r="B810" s="317">
        <f>SUM(B806:B809)</f>
        <v>8000</v>
      </c>
      <c r="C810" s="12" t="s">
        <v>62</v>
      </c>
      <c r="D810" s="12"/>
      <c r="E810" s="12"/>
      <c r="F810" s="89"/>
      <c r="G810" s="19"/>
      <c r="H810" s="90">
        <v>0</v>
      </c>
      <c r="I810" s="85">
        <f t="shared" si="29"/>
        <v>17.391304347826086</v>
      </c>
      <c r="J810" s="86"/>
      <c r="K810" s="86"/>
      <c r="L810" s="86"/>
      <c r="M810" s="2">
        <v>460</v>
      </c>
    </row>
    <row r="811" spans="2:13" ht="12.75">
      <c r="B811" s="316"/>
      <c r="D811" s="13"/>
      <c r="F811" s="61"/>
      <c r="H811" s="5">
        <f t="shared" si="30"/>
        <v>0</v>
      </c>
      <c r="I811" s="23">
        <f t="shared" si="29"/>
        <v>0</v>
      </c>
      <c r="M811" s="2">
        <v>460</v>
      </c>
    </row>
    <row r="812" spans="1:13" s="86" customFormat="1" ht="12.75">
      <c r="A812" s="1"/>
      <c r="B812" s="316"/>
      <c r="C812" s="1"/>
      <c r="D812" s="13"/>
      <c r="E812" s="1"/>
      <c r="F812" s="61"/>
      <c r="G812" s="28"/>
      <c r="H812" s="5">
        <f t="shared" si="30"/>
        <v>0</v>
      </c>
      <c r="I812" s="23">
        <f t="shared" si="29"/>
        <v>0</v>
      </c>
      <c r="J812"/>
      <c r="K812"/>
      <c r="L812"/>
      <c r="M812" s="2">
        <v>460</v>
      </c>
    </row>
    <row r="813" spans="2:13" ht="12.75">
      <c r="B813" s="316">
        <v>1500</v>
      </c>
      <c r="C813" s="1" t="s">
        <v>100</v>
      </c>
      <c r="D813" s="13" t="s">
        <v>16</v>
      </c>
      <c r="E813" s="1" t="s">
        <v>101</v>
      </c>
      <c r="F813" s="61" t="s">
        <v>378</v>
      </c>
      <c r="G813" s="28" t="s">
        <v>370</v>
      </c>
      <c r="H813" s="5">
        <f t="shared" si="30"/>
        <v>-1500</v>
      </c>
      <c r="I813" s="23">
        <f t="shared" si="29"/>
        <v>3.260869565217391</v>
      </c>
      <c r="K813" t="s">
        <v>106</v>
      </c>
      <c r="L813">
        <v>19</v>
      </c>
      <c r="M813" s="2">
        <v>460</v>
      </c>
    </row>
    <row r="814" spans="1:13" ht="12.75">
      <c r="A814" s="12"/>
      <c r="B814" s="317">
        <f>SUM(B813)</f>
        <v>1500</v>
      </c>
      <c r="C814" s="12"/>
      <c r="D814" s="12"/>
      <c r="E814" s="12" t="s">
        <v>101</v>
      </c>
      <c r="F814" s="89"/>
      <c r="G814" s="19"/>
      <c r="H814" s="90">
        <v>0</v>
      </c>
      <c r="I814" s="85">
        <f t="shared" si="29"/>
        <v>3.260869565217391</v>
      </c>
      <c r="J814" s="86"/>
      <c r="K814" s="86"/>
      <c r="L814" s="86"/>
      <c r="M814" s="2">
        <v>460</v>
      </c>
    </row>
    <row r="815" spans="2:13" ht="12.75">
      <c r="B815" s="316"/>
      <c r="D815" s="13"/>
      <c r="F815" s="61"/>
      <c r="H815" s="5">
        <f t="shared" si="30"/>
        <v>0</v>
      </c>
      <c r="I815" s="23">
        <f t="shared" si="29"/>
        <v>0</v>
      </c>
      <c r="M815" s="2">
        <v>460</v>
      </c>
    </row>
    <row r="816" spans="2:13" ht="12.75">
      <c r="B816" s="316"/>
      <c r="D816" s="13"/>
      <c r="F816" s="61"/>
      <c r="H816" s="5">
        <f t="shared" si="30"/>
        <v>0</v>
      </c>
      <c r="I816" s="23">
        <f t="shared" si="29"/>
        <v>0</v>
      </c>
      <c r="M816" s="2">
        <v>460</v>
      </c>
    </row>
    <row r="817" spans="1:13" s="86" customFormat="1" ht="12.75">
      <c r="A817" s="1"/>
      <c r="B817" s="316"/>
      <c r="C817" s="1"/>
      <c r="D817" s="13"/>
      <c r="E817" s="1"/>
      <c r="F817" s="61"/>
      <c r="G817" s="28"/>
      <c r="H817" s="5">
        <f t="shared" si="30"/>
        <v>0</v>
      </c>
      <c r="I817" s="23">
        <f t="shared" si="29"/>
        <v>0</v>
      </c>
      <c r="J817"/>
      <c r="K817"/>
      <c r="L817"/>
      <c r="M817" s="2">
        <v>460</v>
      </c>
    </row>
    <row r="818" spans="2:13" ht="12.75">
      <c r="B818" s="316"/>
      <c r="D818" s="13"/>
      <c r="F818" s="61"/>
      <c r="H818" s="5">
        <f t="shared" si="30"/>
        <v>0</v>
      </c>
      <c r="I818" s="23">
        <f t="shared" si="29"/>
        <v>0</v>
      </c>
      <c r="M818" s="2">
        <v>460</v>
      </c>
    </row>
    <row r="819" spans="1:13" ht="12.75">
      <c r="A819" s="12"/>
      <c r="B819" s="317">
        <f>+B822+B827+B832+B837+B842+B846</f>
        <v>29100</v>
      </c>
      <c r="C819" s="80" t="s">
        <v>380</v>
      </c>
      <c r="D819" s="81" t="s">
        <v>381</v>
      </c>
      <c r="E819" s="80" t="s">
        <v>32</v>
      </c>
      <c r="F819" s="82" t="s">
        <v>137</v>
      </c>
      <c r="G819" s="83" t="s">
        <v>382</v>
      </c>
      <c r="H819" s="84"/>
      <c r="I819" s="85">
        <f>+B819/M819</f>
        <v>63.26086956521739</v>
      </c>
      <c r="J819" s="85"/>
      <c r="K819" s="85"/>
      <c r="L819" s="86"/>
      <c r="M819" s="2">
        <v>460</v>
      </c>
    </row>
    <row r="820" spans="2:13" ht="12.75">
      <c r="B820" s="316"/>
      <c r="D820" s="13"/>
      <c r="F820" s="61"/>
      <c r="H820" s="5">
        <f t="shared" si="30"/>
        <v>0</v>
      </c>
      <c r="I820" s="23">
        <f t="shared" si="29"/>
        <v>0</v>
      </c>
      <c r="M820" s="2">
        <v>460</v>
      </c>
    </row>
    <row r="821" spans="2:13" ht="12.75">
      <c r="B821" s="320">
        <v>2500</v>
      </c>
      <c r="C821" s="13" t="s">
        <v>0</v>
      </c>
      <c r="D821" s="1" t="s">
        <v>29</v>
      </c>
      <c r="E821" s="87" t="s">
        <v>35</v>
      </c>
      <c r="F821" s="88" t="s">
        <v>383</v>
      </c>
      <c r="G821" s="28" t="s">
        <v>370</v>
      </c>
      <c r="H821" s="5">
        <f t="shared" si="30"/>
        <v>-2500</v>
      </c>
      <c r="I821" s="23">
        <f t="shared" si="29"/>
        <v>5.434782608695652</v>
      </c>
      <c r="K821" t="s">
        <v>0</v>
      </c>
      <c r="L821">
        <v>20</v>
      </c>
      <c r="M821" s="2">
        <v>460</v>
      </c>
    </row>
    <row r="822" spans="1:13" s="86" customFormat="1" ht="12.75">
      <c r="A822" s="12"/>
      <c r="B822" s="317">
        <f>SUM(B821)</f>
        <v>2500</v>
      </c>
      <c r="C822" s="12" t="s">
        <v>0</v>
      </c>
      <c r="D822" s="12"/>
      <c r="E822" s="12"/>
      <c r="F822" s="89"/>
      <c r="G822" s="19"/>
      <c r="H822" s="90">
        <v>0</v>
      </c>
      <c r="I822" s="85">
        <f t="shared" si="29"/>
        <v>5.434782608695652</v>
      </c>
      <c r="M822" s="2">
        <v>460</v>
      </c>
    </row>
    <row r="823" spans="2:13" ht="12.75">
      <c r="B823" s="316"/>
      <c r="D823" s="13"/>
      <c r="F823" s="61"/>
      <c r="H823" s="5">
        <f t="shared" si="30"/>
        <v>0</v>
      </c>
      <c r="I823" s="23">
        <f t="shared" si="29"/>
        <v>0</v>
      </c>
      <c r="M823" s="2">
        <v>460</v>
      </c>
    </row>
    <row r="824" spans="2:13" ht="12.75">
      <c r="B824" s="316"/>
      <c r="D824" s="13"/>
      <c r="F824" s="61"/>
      <c r="H824" s="5">
        <f t="shared" si="30"/>
        <v>0</v>
      </c>
      <c r="I824" s="23">
        <f t="shared" si="29"/>
        <v>0</v>
      </c>
      <c r="M824" s="2">
        <v>460</v>
      </c>
    </row>
    <row r="825" spans="2:13" ht="12.75">
      <c r="B825" s="316">
        <v>3500</v>
      </c>
      <c r="C825" s="1" t="s">
        <v>48</v>
      </c>
      <c r="D825" s="13" t="s">
        <v>16</v>
      </c>
      <c r="E825" s="1" t="s">
        <v>49</v>
      </c>
      <c r="F825" s="88" t="s">
        <v>384</v>
      </c>
      <c r="G825" s="28" t="s">
        <v>370</v>
      </c>
      <c r="H825" s="5">
        <f t="shared" si="30"/>
        <v>-3500</v>
      </c>
      <c r="I825" s="23">
        <f t="shared" si="29"/>
        <v>7.608695652173913</v>
      </c>
      <c r="K825" s="16" t="s">
        <v>35</v>
      </c>
      <c r="L825">
        <v>20</v>
      </c>
      <c r="M825" s="2">
        <v>460</v>
      </c>
    </row>
    <row r="826" spans="2:13" ht="12.75">
      <c r="B826" s="316">
        <v>2000</v>
      </c>
      <c r="C826" s="1" t="s">
        <v>148</v>
      </c>
      <c r="D826" s="13" t="s">
        <v>16</v>
      </c>
      <c r="E826" s="1" t="s">
        <v>49</v>
      </c>
      <c r="F826" s="126" t="s">
        <v>385</v>
      </c>
      <c r="G826" s="28" t="s">
        <v>370</v>
      </c>
      <c r="H826" s="5">
        <f t="shared" si="30"/>
        <v>-5500</v>
      </c>
      <c r="I826" s="23">
        <f aca="true" t="shared" si="31" ref="I826:I880">+B826/M826</f>
        <v>4.3478260869565215</v>
      </c>
      <c r="K826" s="16" t="s">
        <v>35</v>
      </c>
      <c r="L826">
        <v>20</v>
      </c>
      <c r="M826" s="2">
        <v>460</v>
      </c>
    </row>
    <row r="827" spans="1:13" s="86" customFormat="1" ht="12.75">
      <c r="A827" s="12"/>
      <c r="B827" s="317">
        <f>SUM(B825:B826)</f>
        <v>5500</v>
      </c>
      <c r="C827" s="12" t="s">
        <v>57</v>
      </c>
      <c r="D827" s="12"/>
      <c r="E827" s="12"/>
      <c r="F827" s="89"/>
      <c r="G827" s="19"/>
      <c r="H827" s="90">
        <v>0</v>
      </c>
      <c r="I827" s="85">
        <f t="shared" si="31"/>
        <v>11.956521739130435</v>
      </c>
      <c r="M827" s="2">
        <v>460</v>
      </c>
    </row>
    <row r="828" spans="2:13" ht="12.75">
      <c r="B828" s="316"/>
      <c r="D828" s="13"/>
      <c r="F828" s="61"/>
      <c r="H828" s="5">
        <f t="shared" si="30"/>
        <v>0</v>
      </c>
      <c r="I828" s="23">
        <f t="shared" si="31"/>
        <v>0</v>
      </c>
      <c r="M828" s="2">
        <v>460</v>
      </c>
    </row>
    <row r="829" spans="2:13" ht="12.75">
      <c r="B829" s="316"/>
      <c r="D829" s="13"/>
      <c r="F829" s="61"/>
      <c r="H829" s="5">
        <f t="shared" si="30"/>
        <v>0</v>
      </c>
      <c r="I829" s="23">
        <f t="shared" si="31"/>
        <v>0</v>
      </c>
      <c r="M829" s="2">
        <v>460</v>
      </c>
    </row>
    <row r="830" spans="2:13" ht="12.75">
      <c r="B830" s="316">
        <v>1700</v>
      </c>
      <c r="C830" s="1" t="s">
        <v>58</v>
      </c>
      <c r="D830" s="13" t="s">
        <v>16</v>
      </c>
      <c r="E830" s="1" t="s">
        <v>59</v>
      </c>
      <c r="F830" s="61" t="s">
        <v>385</v>
      </c>
      <c r="G830" s="28" t="s">
        <v>370</v>
      </c>
      <c r="H830" s="5">
        <f t="shared" si="30"/>
        <v>-1700</v>
      </c>
      <c r="I830" s="23">
        <v>3.4</v>
      </c>
      <c r="K830" s="16" t="s">
        <v>35</v>
      </c>
      <c r="L830">
        <v>20</v>
      </c>
      <c r="M830" s="2">
        <v>460</v>
      </c>
    </row>
    <row r="831" spans="2:13" ht="12.75">
      <c r="B831" s="316">
        <v>1400</v>
      </c>
      <c r="C831" s="1" t="s">
        <v>58</v>
      </c>
      <c r="D831" s="13" t="s">
        <v>16</v>
      </c>
      <c r="E831" s="1" t="s">
        <v>59</v>
      </c>
      <c r="F831" s="61" t="s">
        <v>385</v>
      </c>
      <c r="G831" s="28" t="s">
        <v>362</v>
      </c>
      <c r="H831" s="5">
        <f t="shared" si="30"/>
        <v>-3100</v>
      </c>
      <c r="I831" s="23">
        <v>2.8</v>
      </c>
      <c r="K831" s="16" t="s">
        <v>35</v>
      </c>
      <c r="L831">
        <v>20</v>
      </c>
      <c r="M831" s="2">
        <v>460</v>
      </c>
    </row>
    <row r="832" spans="1:13" s="86" customFormat="1" ht="12.75">
      <c r="A832" s="12"/>
      <c r="B832" s="317">
        <f>SUM(B830:B831)</f>
        <v>3100</v>
      </c>
      <c r="C832" s="12"/>
      <c r="D832" s="12"/>
      <c r="E832" s="12" t="s">
        <v>97</v>
      </c>
      <c r="F832" s="89"/>
      <c r="G832" s="19"/>
      <c r="H832" s="90">
        <v>0</v>
      </c>
      <c r="I832" s="85">
        <f t="shared" si="31"/>
        <v>6.739130434782608</v>
      </c>
      <c r="M832" s="2">
        <v>460</v>
      </c>
    </row>
    <row r="833" spans="2:13" ht="12.75">
      <c r="B833" s="316"/>
      <c r="D833" s="13"/>
      <c r="F833" s="61"/>
      <c r="H833" s="5">
        <f aca="true" t="shared" si="32" ref="H833:H900">H832-B833</f>
        <v>0</v>
      </c>
      <c r="I833" s="23">
        <f t="shared" si="31"/>
        <v>0</v>
      </c>
      <c r="M833" s="2">
        <v>460</v>
      </c>
    </row>
    <row r="834" spans="2:13" ht="12.75">
      <c r="B834" s="316"/>
      <c r="D834" s="13"/>
      <c r="F834" s="61"/>
      <c r="H834" s="5">
        <f t="shared" si="32"/>
        <v>0</v>
      </c>
      <c r="I834" s="23">
        <f t="shared" si="31"/>
        <v>0</v>
      </c>
      <c r="M834" s="2">
        <v>460</v>
      </c>
    </row>
    <row r="835" spans="2:13" ht="12.75">
      <c r="B835" s="316">
        <v>6000</v>
      </c>
      <c r="C835" s="1" t="s">
        <v>60</v>
      </c>
      <c r="D835" s="13" t="s">
        <v>16</v>
      </c>
      <c r="E835" s="1" t="s">
        <v>49</v>
      </c>
      <c r="F835" s="88" t="s">
        <v>386</v>
      </c>
      <c r="G835" s="28" t="s">
        <v>370</v>
      </c>
      <c r="H835" s="5">
        <f t="shared" si="32"/>
        <v>-6000</v>
      </c>
      <c r="I835" s="23">
        <v>12</v>
      </c>
      <c r="K835" s="16" t="s">
        <v>35</v>
      </c>
      <c r="L835">
        <v>20</v>
      </c>
      <c r="M835" s="2">
        <v>460</v>
      </c>
    </row>
    <row r="836" spans="2:13" ht="12.75">
      <c r="B836" s="316">
        <v>6000</v>
      </c>
      <c r="C836" s="1" t="s">
        <v>60</v>
      </c>
      <c r="D836" s="13" t="s">
        <v>16</v>
      </c>
      <c r="E836" s="1" t="s">
        <v>49</v>
      </c>
      <c r="F836" s="88" t="s">
        <v>386</v>
      </c>
      <c r="G836" s="28" t="s">
        <v>362</v>
      </c>
      <c r="H836" s="5">
        <f t="shared" si="32"/>
        <v>-12000</v>
      </c>
      <c r="I836" s="23">
        <v>12</v>
      </c>
      <c r="K836" s="16" t="s">
        <v>35</v>
      </c>
      <c r="L836">
        <v>20</v>
      </c>
      <c r="M836" s="2">
        <v>460</v>
      </c>
    </row>
    <row r="837" spans="1:13" ht="12.75">
      <c r="A837" s="12"/>
      <c r="B837" s="317">
        <f>SUM(B835:B836)</f>
        <v>12000</v>
      </c>
      <c r="C837" s="12" t="s">
        <v>60</v>
      </c>
      <c r="D837" s="12"/>
      <c r="E837" s="12"/>
      <c r="F837" s="89"/>
      <c r="G837" s="19"/>
      <c r="H837" s="90">
        <v>0</v>
      </c>
      <c r="I837" s="85">
        <f t="shared" si="31"/>
        <v>26.08695652173913</v>
      </c>
      <c r="J837" s="86"/>
      <c r="K837" s="86"/>
      <c r="L837" s="86"/>
      <c r="M837" s="2">
        <v>460</v>
      </c>
    </row>
    <row r="838" spans="2:13" ht="12.75">
      <c r="B838" s="316"/>
      <c r="D838" s="13"/>
      <c r="F838" s="61"/>
      <c r="H838" s="5">
        <f t="shared" si="32"/>
        <v>0</v>
      </c>
      <c r="I838" s="23">
        <f t="shared" si="31"/>
        <v>0</v>
      </c>
      <c r="M838" s="2">
        <v>460</v>
      </c>
    </row>
    <row r="839" spans="2:13" ht="12.75">
      <c r="B839" s="316"/>
      <c r="D839" s="13"/>
      <c r="F839" s="61"/>
      <c r="H839" s="5">
        <f t="shared" si="32"/>
        <v>0</v>
      </c>
      <c r="I839" s="23">
        <f t="shared" si="31"/>
        <v>0</v>
      </c>
      <c r="M839" s="2">
        <v>460</v>
      </c>
    </row>
    <row r="840" spans="1:13" s="44" customFormat="1" ht="12.75">
      <c r="A840" s="1"/>
      <c r="B840" s="316">
        <v>2000</v>
      </c>
      <c r="C840" s="1" t="s">
        <v>62</v>
      </c>
      <c r="D840" s="13" t="s">
        <v>16</v>
      </c>
      <c r="E840" s="1" t="s">
        <v>49</v>
      </c>
      <c r="F840" s="61" t="s">
        <v>385</v>
      </c>
      <c r="G840" s="28" t="s">
        <v>370</v>
      </c>
      <c r="H840" s="5">
        <f t="shared" si="32"/>
        <v>-2000</v>
      </c>
      <c r="I840" s="23">
        <v>4</v>
      </c>
      <c r="J840"/>
      <c r="K840" s="16" t="s">
        <v>35</v>
      </c>
      <c r="L840">
        <v>20</v>
      </c>
      <c r="M840" s="2">
        <v>460</v>
      </c>
    </row>
    <row r="841" spans="1:13" s="86" customFormat="1" ht="12.75">
      <c r="A841" s="1"/>
      <c r="B841" s="316">
        <v>2000</v>
      </c>
      <c r="C841" s="1" t="s">
        <v>62</v>
      </c>
      <c r="D841" s="13" t="s">
        <v>16</v>
      </c>
      <c r="E841" s="1" t="s">
        <v>49</v>
      </c>
      <c r="F841" s="61" t="s">
        <v>385</v>
      </c>
      <c r="G841" s="28" t="s">
        <v>362</v>
      </c>
      <c r="H841" s="5">
        <f t="shared" si="32"/>
        <v>-4000</v>
      </c>
      <c r="I841" s="23">
        <v>4</v>
      </c>
      <c r="J841"/>
      <c r="K841" s="16" t="s">
        <v>35</v>
      </c>
      <c r="L841">
        <v>20</v>
      </c>
      <c r="M841" s="2">
        <v>460</v>
      </c>
    </row>
    <row r="842" spans="1:13" ht="12.75">
      <c r="A842" s="12"/>
      <c r="B842" s="317">
        <f>SUM(B840:B841)</f>
        <v>4000</v>
      </c>
      <c r="C842" s="12" t="s">
        <v>62</v>
      </c>
      <c r="D842" s="12"/>
      <c r="E842" s="12"/>
      <c r="F842" s="89"/>
      <c r="G842" s="19"/>
      <c r="H842" s="90">
        <v>0</v>
      </c>
      <c r="I842" s="85">
        <f t="shared" si="31"/>
        <v>8.695652173913043</v>
      </c>
      <c r="J842" s="86"/>
      <c r="K842" s="86"/>
      <c r="L842" s="86"/>
      <c r="M842" s="2">
        <v>460</v>
      </c>
    </row>
    <row r="843" spans="2:13" ht="12.75">
      <c r="B843" s="316"/>
      <c r="D843" s="13"/>
      <c r="F843" s="61"/>
      <c r="H843" s="5">
        <f t="shared" si="32"/>
        <v>0</v>
      </c>
      <c r="I843" s="23">
        <f t="shared" si="31"/>
        <v>0</v>
      </c>
      <c r="M843" s="2">
        <v>460</v>
      </c>
    </row>
    <row r="844" spans="2:13" ht="12.75">
      <c r="B844" s="316"/>
      <c r="D844" s="13"/>
      <c r="F844" s="61"/>
      <c r="H844" s="5">
        <f t="shared" si="32"/>
        <v>0</v>
      </c>
      <c r="I844" s="23">
        <f t="shared" si="31"/>
        <v>0</v>
      </c>
      <c r="M844" s="2">
        <v>460</v>
      </c>
    </row>
    <row r="845" spans="1:13" s="16" customFormat="1" ht="12.75">
      <c r="A845" s="13"/>
      <c r="B845" s="318">
        <v>2000</v>
      </c>
      <c r="C845" s="13" t="s">
        <v>430</v>
      </c>
      <c r="D845" s="13" t="s">
        <v>16</v>
      </c>
      <c r="E845" s="13" t="s">
        <v>155</v>
      </c>
      <c r="F845" s="103" t="s">
        <v>385</v>
      </c>
      <c r="G845" s="31" t="s">
        <v>370</v>
      </c>
      <c r="H845" s="30">
        <f t="shared" si="32"/>
        <v>-2000</v>
      </c>
      <c r="I845" s="92">
        <v>4</v>
      </c>
      <c r="K845" s="16" t="s">
        <v>35</v>
      </c>
      <c r="L845" s="16">
        <v>20</v>
      </c>
      <c r="M845" s="2">
        <v>460</v>
      </c>
    </row>
    <row r="846" spans="1:13" s="86" customFormat="1" ht="12.75">
      <c r="A846" s="12"/>
      <c r="B846" s="317">
        <f>SUM(B845)</f>
        <v>2000</v>
      </c>
      <c r="C846" s="12"/>
      <c r="D846" s="12"/>
      <c r="E846" s="12"/>
      <c r="F846" s="89"/>
      <c r="G846" s="19"/>
      <c r="H846" s="90"/>
      <c r="I846" s="85">
        <v>4</v>
      </c>
      <c r="M846" s="2">
        <v>460</v>
      </c>
    </row>
    <row r="847" spans="1:13" s="16" customFormat="1" ht="12.75">
      <c r="A847" s="13"/>
      <c r="B847" s="318"/>
      <c r="C847" s="13"/>
      <c r="D847" s="13"/>
      <c r="E847" s="13"/>
      <c r="F847" s="103"/>
      <c r="G847" s="31"/>
      <c r="H847" s="5">
        <f>H846-B847</f>
        <v>0</v>
      </c>
      <c r="I847" s="23">
        <f>+B847/M847</f>
        <v>0</v>
      </c>
      <c r="M847" s="2">
        <v>460</v>
      </c>
    </row>
    <row r="848" spans="1:13" s="16" customFormat="1" ht="12.75">
      <c r="A848" s="13"/>
      <c r="B848" s="318"/>
      <c r="C848" s="13"/>
      <c r="D848" s="13"/>
      <c r="E848" s="13"/>
      <c r="F848" s="103"/>
      <c r="G848" s="31"/>
      <c r="H848" s="5">
        <f>H847-B848</f>
        <v>0</v>
      </c>
      <c r="I848" s="23">
        <f>+B848/M848</f>
        <v>0</v>
      </c>
      <c r="M848" s="2">
        <v>460</v>
      </c>
    </row>
    <row r="849" spans="2:13" ht="12.75">
      <c r="B849" s="316"/>
      <c r="D849" s="13"/>
      <c r="F849" s="61"/>
      <c r="H849" s="5">
        <f>H848-B849</f>
        <v>0</v>
      </c>
      <c r="I849" s="23">
        <f t="shared" si="31"/>
        <v>0</v>
      </c>
      <c r="M849" s="2">
        <v>460</v>
      </c>
    </row>
    <row r="850" spans="1:13" s="86" customFormat="1" ht="12.75">
      <c r="A850" s="1"/>
      <c r="B850" s="316"/>
      <c r="C850" s="1"/>
      <c r="D850" s="13"/>
      <c r="E850" s="1"/>
      <c r="F850" s="61"/>
      <c r="G850" s="28"/>
      <c r="H850" s="5">
        <f>H849-B850</f>
        <v>0</v>
      </c>
      <c r="I850" s="23">
        <f t="shared" si="31"/>
        <v>0</v>
      </c>
      <c r="J850"/>
      <c r="K850"/>
      <c r="L850"/>
      <c r="M850" s="2">
        <v>460</v>
      </c>
    </row>
    <row r="851" spans="1:13" ht="12.75">
      <c r="A851" s="12"/>
      <c r="B851" s="317">
        <f>+B855+B860+B865+B869+B874</f>
        <v>28800</v>
      </c>
      <c r="C851" s="80" t="s">
        <v>387</v>
      </c>
      <c r="D851" s="81" t="s">
        <v>388</v>
      </c>
      <c r="E851" s="80" t="s">
        <v>290</v>
      </c>
      <c r="F851" s="82" t="s">
        <v>291</v>
      </c>
      <c r="G851" s="83" t="s">
        <v>313</v>
      </c>
      <c r="H851" s="84"/>
      <c r="I851" s="85">
        <f t="shared" si="31"/>
        <v>62.608695652173914</v>
      </c>
      <c r="J851" s="85"/>
      <c r="K851" s="85"/>
      <c r="L851" s="86"/>
      <c r="M851" s="2">
        <v>460</v>
      </c>
    </row>
    <row r="852" spans="2:13" ht="12.75">
      <c r="B852" s="316"/>
      <c r="D852" s="13"/>
      <c r="F852" s="61"/>
      <c r="H852" s="5">
        <f t="shared" si="32"/>
        <v>0</v>
      </c>
      <c r="I852" s="23">
        <f t="shared" si="31"/>
        <v>0</v>
      </c>
      <c r="M852" s="2">
        <v>460</v>
      </c>
    </row>
    <row r="853" spans="2:13" ht="12.75">
      <c r="B853" s="320">
        <v>5000</v>
      </c>
      <c r="C853" s="13" t="s">
        <v>0</v>
      </c>
      <c r="D853" s="1" t="s">
        <v>29</v>
      </c>
      <c r="E853" s="87" t="s">
        <v>35</v>
      </c>
      <c r="F853" s="88" t="s">
        <v>389</v>
      </c>
      <c r="G853" s="28" t="s">
        <v>362</v>
      </c>
      <c r="H853" s="5">
        <f t="shared" si="32"/>
        <v>-5000</v>
      </c>
      <c r="I853" s="23">
        <v>10</v>
      </c>
      <c r="K853" t="s">
        <v>0</v>
      </c>
      <c r="L853">
        <v>21</v>
      </c>
      <c r="M853" s="2">
        <v>460</v>
      </c>
    </row>
    <row r="854" spans="2:13" ht="12.75">
      <c r="B854" s="320">
        <v>5000</v>
      </c>
      <c r="C854" s="13" t="s">
        <v>0</v>
      </c>
      <c r="D854" s="1" t="s">
        <v>29</v>
      </c>
      <c r="E854" s="87" t="s">
        <v>35</v>
      </c>
      <c r="F854" s="88" t="s">
        <v>390</v>
      </c>
      <c r="G854" s="28" t="s">
        <v>377</v>
      </c>
      <c r="H854" s="5">
        <f t="shared" si="32"/>
        <v>-10000</v>
      </c>
      <c r="I854" s="23">
        <v>10</v>
      </c>
      <c r="K854" t="s">
        <v>0</v>
      </c>
      <c r="L854">
        <v>21</v>
      </c>
      <c r="M854" s="2">
        <v>460</v>
      </c>
    </row>
    <row r="855" spans="1:13" s="86" customFormat="1" ht="12.75">
      <c r="A855" s="12"/>
      <c r="B855" s="317">
        <f>SUM(B853:B854)</f>
        <v>10000</v>
      </c>
      <c r="C855" s="12" t="s">
        <v>0</v>
      </c>
      <c r="D855" s="12"/>
      <c r="E855" s="12"/>
      <c r="F855" s="89"/>
      <c r="G855" s="19"/>
      <c r="H855" s="90">
        <v>0</v>
      </c>
      <c r="I855" s="85">
        <f t="shared" si="31"/>
        <v>21.73913043478261</v>
      </c>
      <c r="M855" s="2">
        <v>460</v>
      </c>
    </row>
    <row r="856" spans="2:13" ht="12.75">
      <c r="B856" s="316"/>
      <c r="D856" s="13"/>
      <c r="F856" s="61"/>
      <c r="H856" s="5">
        <f t="shared" si="32"/>
        <v>0</v>
      </c>
      <c r="I856" s="23">
        <f t="shared" si="31"/>
        <v>0</v>
      </c>
      <c r="M856" s="2">
        <v>460</v>
      </c>
    </row>
    <row r="857" spans="2:13" ht="12.75">
      <c r="B857" s="316"/>
      <c r="D857" s="13"/>
      <c r="F857" s="61"/>
      <c r="H857" s="5">
        <f t="shared" si="32"/>
        <v>0</v>
      </c>
      <c r="I857" s="23">
        <f t="shared" si="31"/>
        <v>0</v>
      </c>
      <c r="M857" s="2">
        <v>460</v>
      </c>
    </row>
    <row r="858" spans="2:13" ht="12.75">
      <c r="B858" s="316">
        <v>2000</v>
      </c>
      <c r="C858" s="109" t="s">
        <v>391</v>
      </c>
      <c r="D858" s="13" t="s">
        <v>16</v>
      </c>
      <c r="E858" s="109" t="s">
        <v>49</v>
      </c>
      <c r="F858" s="88" t="s">
        <v>392</v>
      </c>
      <c r="G858" s="110" t="s">
        <v>377</v>
      </c>
      <c r="H858" s="5">
        <f t="shared" si="32"/>
        <v>-2000</v>
      </c>
      <c r="I858" s="23">
        <f t="shared" si="31"/>
        <v>4.3478260869565215</v>
      </c>
      <c r="K858" s="16" t="s">
        <v>35</v>
      </c>
      <c r="L858">
        <v>21</v>
      </c>
      <c r="M858" s="2">
        <v>460</v>
      </c>
    </row>
    <row r="859" spans="1:13" s="86" customFormat="1" ht="12.75">
      <c r="A859" s="1"/>
      <c r="B859" s="316">
        <v>3500</v>
      </c>
      <c r="C859" s="109" t="s">
        <v>303</v>
      </c>
      <c r="D859" s="13" t="s">
        <v>16</v>
      </c>
      <c r="E859" s="109" t="s">
        <v>49</v>
      </c>
      <c r="F859" s="88" t="s">
        <v>393</v>
      </c>
      <c r="G859" s="110" t="s">
        <v>394</v>
      </c>
      <c r="H859" s="5">
        <f t="shared" si="32"/>
        <v>-5500</v>
      </c>
      <c r="I859" s="23">
        <f t="shared" si="31"/>
        <v>7.608695652173913</v>
      </c>
      <c r="J859"/>
      <c r="K859" s="107" t="s">
        <v>35</v>
      </c>
      <c r="L859">
        <v>21</v>
      </c>
      <c r="M859" s="2">
        <v>460</v>
      </c>
    </row>
    <row r="860" spans="1:13" ht="12.75">
      <c r="A860" s="12"/>
      <c r="B860" s="317">
        <f>SUM(B858:B859)</f>
        <v>5500</v>
      </c>
      <c r="C860" s="12" t="s">
        <v>57</v>
      </c>
      <c r="D860" s="12"/>
      <c r="E860" s="12"/>
      <c r="F860" s="89"/>
      <c r="G860" s="19"/>
      <c r="H860" s="90">
        <v>0</v>
      </c>
      <c r="I860" s="85">
        <f t="shared" si="31"/>
        <v>11.956521739130435</v>
      </c>
      <c r="J860" s="86"/>
      <c r="K860" s="86"/>
      <c r="L860" s="86"/>
      <c r="M860" s="2">
        <v>460</v>
      </c>
    </row>
    <row r="861" spans="2:13" ht="12.75">
      <c r="B861" s="316"/>
      <c r="D861" s="13"/>
      <c r="F861" s="61"/>
      <c r="H861" s="5">
        <f t="shared" si="32"/>
        <v>0</v>
      </c>
      <c r="I861" s="23">
        <f t="shared" si="31"/>
        <v>0</v>
      </c>
      <c r="M861" s="2">
        <v>460</v>
      </c>
    </row>
    <row r="862" spans="2:13" ht="12.75">
      <c r="B862" s="316"/>
      <c r="D862" s="13"/>
      <c r="F862" s="61"/>
      <c r="H862" s="5">
        <f t="shared" si="32"/>
        <v>0</v>
      </c>
      <c r="I862" s="23">
        <f t="shared" si="31"/>
        <v>0</v>
      </c>
      <c r="M862" s="2">
        <v>460</v>
      </c>
    </row>
    <row r="863" spans="2:13" ht="12.75">
      <c r="B863" s="316">
        <v>1800</v>
      </c>
      <c r="C863" s="109" t="s">
        <v>58</v>
      </c>
      <c r="D863" s="13" t="s">
        <v>16</v>
      </c>
      <c r="E863" s="109" t="s">
        <v>59</v>
      </c>
      <c r="F863" s="88" t="s">
        <v>392</v>
      </c>
      <c r="G863" s="110" t="s">
        <v>377</v>
      </c>
      <c r="H863" s="5">
        <f t="shared" si="32"/>
        <v>-1800</v>
      </c>
      <c r="I863" s="23">
        <v>3.6</v>
      </c>
      <c r="K863" s="16" t="s">
        <v>35</v>
      </c>
      <c r="L863">
        <v>21</v>
      </c>
      <c r="M863" s="2">
        <v>460</v>
      </c>
    </row>
    <row r="864" spans="1:13" s="86" customFormat="1" ht="12.75">
      <c r="A864" s="1"/>
      <c r="B864" s="316">
        <v>1500</v>
      </c>
      <c r="C864" s="109" t="s">
        <v>58</v>
      </c>
      <c r="D864" s="13" t="s">
        <v>16</v>
      </c>
      <c r="E864" s="109" t="s">
        <v>59</v>
      </c>
      <c r="F864" s="88" t="s">
        <v>392</v>
      </c>
      <c r="G864" s="110" t="s">
        <v>394</v>
      </c>
      <c r="H864" s="5">
        <f t="shared" si="32"/>
        <v>-3300</v>
      </c>
      <c r="I864" s="23">
        <v>3</v>
      </c>
      <c r="J864"/>
      <c r="K864" s="107" t="s">
        <v>35</v>
      </c>
      <c r="L864">
        <v>21</v>
      </c>
      <c r="M864" s="2">
        <v>460</v>
      </c>
    </row>
    <row r="865" spans="1:13" ht="12.75">
      <c r="A865" s="12"/>
      <c r="B865" s="317">
        <f>SUM(B863:B864)</f>
        <v>3300</v>
      </c>
      <c r="C865" s="12"/>
      <c r="D865" s="12"/>
      <c r="E865" s="12" t="s">
        <v>59</v>
      </c>
      <c r="F865" s="89"/>
      <c r="G865" s="19"/>
      <c r="H865" s="90">
        <v>0</v>
      </c>
      <c r="I865" s="85">
        <f t="shared" si="31"/>
        <v>7.173913043478261</v>
      </c>
      <c r="J865" s="86"/>
      <c r="K865" s="86"/>
      <c r="L865" s="86"/>
      <c r="M865" s="2">
        <v>460</v>
      </c>
    </row>
    <row r="866" spans="2:13" ht="12.75">
      <c r="B866" s="316"/>
      <c r="F866" s="61"/>
      <c r="H866" s="5">
        <f t="shared" si="32"/>
        <v>0</v>
      </c>
      <c r="I866" s="23">
        <f t="shared" si="31"/>
        <v>0</v>
      </c>
      <c r="M866" s="2">
        <v>460</v>
      </c>
    </row>
    <row r="867" spans="2:13" ht="12.75">
      <c r="B867" s="316"/>
      <c r="F867" s="61"/>
      <c r="H867" s="5">
        <f t="shared" si="32"/>
        <v>0</v>
      </c>
      <c r="I867" s="23">
        <f t="shared" si="31"/>
        <v>0</v>
      </c>
      <c r="M867" s="2">
        <v>460</v>
      </c>
    </row>
    <row r="868" spans="2:13" ht="12.75">
      <c r="B868" s="316">
        <v>6000</v>
      </c>
      <c r="C868" s="109" t="s">
        <v>60</v>
      </c>
      <c r="D868" s="13" t="s">
        <v>16</v>
      </c>
      <c r="E868" s="109" t="s">
        <v>49</v>
      </c>
      <c r="F868" s="88" t="s">
        <v>395</v>
      </c>
      <c r="G868" s="110" t="s">
        <v>394</v>
      </c>
      <c r="H868" s="5">
        <f t="shared" si="32"/>
        <v>-6000</v>
      </c>
      <c r="I868" s="23">
        <f t="shared" si="31"/>
        <v>13.043478260869565</v>
      </c>
      <c r="K868" s="107" t="s">
        <v>35</v>
      </c>
      <c r="L868">
        <v>21</v>
      </c>
      <c r="M868" s="2">
        <v>460</v>
      </c>
    </row>
    <row r="869" spans="1:13" ht="12.75">
      <c r="A869" s="12"/>
      <c r="B869" s="317">
        <f>SUM(B868)</f>
        <v>6000</v>
      </c>
      <c r="C869" s="12" t="s">
        <v>60</v>
      </c>
      <c r="D869" s="12"/>
      <c r="E869" s="12"/>
      <c r="F869" s="89"/>
      <c r="G869" s="19"/>
      <c r="H869" s="90">
        <v>0</v>
      </c>
      <c r="I869" s="85">
        <f t="shared" si="31"/>
        <v>13.043478260869565</v>
      </c>
      <c r="J869" s="86"/>
      <c r="K869" s="86"/>
      <c r="L869" s="86"/>
      <c r="M869" s="2">
        <v>460</v>
      </c>
    </row>
    <row r="870" spans="1:13" s="16" customFormat="1" ht="12.75">
      <c r="A870" s="1"/>
      <c r="B870" s="316"/>
      <c r="C870" s="1"/>
      <c r="D870" s="1"/>
      <c r="E870" s="1"/>
      <c r="F870" s="61"/>
      <c r="G870" s="28"/>
      <c r="H870" s="5">
        <f t="shared" si="32"/>
        <v>0</v>
      </c>
      <c r="I870" s="23">
        <f t="shared" si="31"/>
        <v>0</v>
      </c>
      <c r="J870"/>
      <c r="K870"/>
      <c r="L870"/>
      <c r="M870" s="2">
        <v>460</v>
      </c>
    </row>
    <row r="871" spans="2:13" ht="12.75">
      <c r="B871" s="316"/>
      <c r="F871" s="61"/>
      <c r="H871" s="5">
        <f t="shared" si="32"/>
        <v>0</v>
      </c>
      <c r="I871" s="23">
        <f t="shared" si="31"/>
        <v>0</v>
      </c>
      <c r="M871" s="2">
        <v>460</v>
      </c>
    </row>
    <row r="872" spans="2:13" ht="12.75">
      <c r="B872" s="316">
        <v>2000</v>
      </c>
      <c r="C872" s="109" t="s">
        <v>62</v>
      </c>
      <c r="D872" s="13" t="s">
        <v>16</v>
      </c>
      <c r="E872" s="109" t="s">
        <v>49</v>
      </c>
      <c r="F872" s="88" t="s">
        <v>392</v>
      </c>
      <c r="G872" s="110" t="s">
        <v>377</v>
      </c>
      <c r="H872" s="5">
        <f t="shared" si="32"/>
        <v>-2000</v>
      </c>
      <c r="I872" s="23">
        <v>4</v>
      </c>
      <c r="K872" s="16" t="s">
        <v>35</v>
      </c>
      <c r="L872">
        <v>21</v>
      </c>
      <c r="M872" s="2">
        <v>460</v>
      </c>
    </row>
    <row r="873" spans="2:13" ht="12.75">
      <c r="B873" s="316">
        <v>2000</v>
      </c>
      <c r="C873" s="109" t="s">
        <v>62</v>
      </c>
      <c r="D873" s="13" t="s">
        <v>16</v>
      </c>
      <c r="E873" s="109" t="s">
        <v>49</v>
      </c>
      <c r="F873" s="88" t="s">
        <v>392</v>
      </c>
      <c r="G873" s="110" t="s">
        <v>394</v>
      </c>
      <c r="H873" s="5">
        <f t="shared" si="32"/>
        <v>-4000</v>
      </c>
      <c r="I873" s="23">
        <v>4</v>
      </c>
      <c r="K873" s="107" t="s">
        <v>35</v>
      </c>
      <c r="L873">
        <v>21</v>
      </c>
      <c r="M873" s="2">
        <v>460</v>
      </c>
    </row>
    <row r="874" spans="1:14" ht="12.75">
      <c r="A874" s="12"/>
      <c r="B874" s="317">
        <f>SUM(B872:B873)</f>
        <v>4000</v>
      </c>
      <c r="C874" s="12" t="s">
        <v>62</v>
      </c>
      <c r="D874" s="12"/>
      <c r="E874" s="12"/>
      <c r="F874" s="89"/>
      <c r="G874" s="19"/>
      <c r="H874" s="90">
        <v>0</v>
      </c>
      <c r="I874" s="85">
        <f t="shared" si="31"/>
        <v>8.695652173913043</v>
      </c>
      <c r="J874" s="86"/>
      <c r="K874" s="86"/>
      <c r="L874" s="86"/>
      <c r="M874" s="2">
        <v>460</v>
      </c>
      <c r="N874" s="40"/>
    </row>
    <row r="875" spans="2:13" ht="12.75">
      <c r="B875" s="316"/>
      <c r="F875" s="61"/>
      <c r="H875" s="5">
        <f t="shared" si="32"/>
        <v>0</v>
      </c>
      <c r="I875" s="23">
        <f t="shared" si="31"/>
        <v>0</v>
      </c>
      <c r="M875" s="2">
        <v>460</v>
      </c>
    </row>
    <row r="876" spans="2:13" ht="12.75">
      <c r="B876" s="316"/>
      <c r="F876" s="61"/>
      <c r="H876" s="5">
        <f t="shared" si="32"/>
        <v>0</v>
      </c>
      <c r="I876" s="23">
        <f t="shared" si="31"/>
        <v>0</v>
      </c>
      <c r="M876" s="2">
        <v>460</v>
      </c>
    </row>
    <row r="877" spans="2:13" ht="12.75">
      <c r="B877" s="318"/>
      <c r="C877" s="34"/>
      <c r="D877" s="13"/>
      <c r="E877" s="34"/>
      <c r="F877" s="61"/>
      <c r="G877" s="32"/>
      <c r="H877" s="5">
        <f t="shared" si="32"/>
        <v>0</v>
      </c>
      <c r="I877" s="23">
        <f t="shared" si="31"/>
        <v>0</v>
      </c>
      <c r="M877" s="2">
        <v>460</v>
      </c>
    </row>
    <row r="878" spans="2:13" ht="12.75">
      <c r="B878" s="318"/>
      <c r="C878" s="13"/>
      <c r="D878" s="13"/>
      <c r="E878" s="36"/>
      <c r="F878" s="61"/>
      <c r="G878" s="37"/>
      <c r="H878" s="5">
        <f t="shared" si="32"/>
        <v>0</v>
      </c>
      <c r="I878" s="23">
        <f t="shared" si="31"/>
        <v>0</v>
      </c>
      <c r="M878" s="2">
        <v>460</v>
      </c>
    </row>
    <row r="879" spans="1:13" ht="12.75">
      <c r="A879" s="12"/>
      <c r="B879" s="317">
        <f>+B893+B910+B914</f>
        <v>66300</v>
      </c>
      <c r="C879" s="80" t="s">
        <v>396</v>
      </c>
      <c r="D879" s="81" t="s">
        <v>397</v>
      </c>
      <c r="E879" s="80" t="s">
        <v>173</v>
      </c>
      <c r="F879" s="82" t="s">
        <v>398</v>
      </c>
      <c r="G879" s="83" t="s">
        <v>382</v>
      </c>
      <c r="H879" s="84"/>
      <c r="I879" s="85">
        <f>+B879/M879</f>
        <v>144.1304347826087</v>
      </c>
      <c r="J879" s="85"/>
      <c r="K879" s="85"/>
      <c r="L879" s="86"/>
      <c r="M879" s="2">
        <v>460</v>
      </c>
    </row>
    <row r="880" spans="1:13" ht="12.75">
      <c r="A880" s="13"/>
      <c r="B880" s="318"/>
      <c r="C880" s="13"/>
      <c r="D880" s="13"/>
      <c r="E880" s="13"/>
      <c r="F880" s="61"/>
      <c r="G880" s="31"/>
      <c r="H880" s="5">
        <f t="shared" si="32"/>
        <v>0</v>
      </c>
      <c r="I880" s="23">
        <f t="shared" si="31"/>
        <v>0</v>
      </c>
      <c r="J880" s="16"/>
      <c r="L880" s="16"/>
      <c r="M880" s="2">
        <v>460</v>
      </c>
    </row>
    <row r="881" spans="2:13" ht="12.75">
      <c r="B881" s="316">
        <v>2500</v>
      </c>
      <c r="C881" s="13" t="s">
        <v>0</v>
      </c>
      <c r="D881" s="13" t="s">
        <v>29</v>
      </c>
      <c r="E881" s="87" t="s">
        <v>35</v>
      </c>
      <c r="F881" s="88" t="s">
        <v>399</v>
      </c>
      <c r="G881" s="28" t="s">
        <v>71</v>
      </c>
      <c r="H881" s="5">
        <f t="shared" si="32"/>
        <v>-2500</v>
      </c>
      <c r="I881" s="23">
        <v>5</v>
      </c>
      <c r="K881" t="s">
        <v>0</v>
      </c>
      <c r="L881">
        <v>22</v>
      </c>
      <c r="M881" s="2">
        <v>460</v>
      </c>
    </row>
    <row r="882" spans="2:13" ht="12.75">
      <c r="B882" s="316">
        <v>2500</v>
      </c>
      <c r="C882" s="13" t="s">
        <v>0</v>
      </c>
      <c r="D882" s="13" t="s">
        <v>29</v>
      </c>
      <c r="E882" s="87" t="s">
        <v>35</v>
      </c>
      <c r="F882" s="88" t="s">
        <v>400</v>
      </c>
      <c r="G882" s="28" t="s">
        <v>75</v>
      </c>
      <c r="H882" s="5">
        <f t="shared" si="32"/>
        <v>-5000</v>
      </c>
      <c r="I882" s="23">
        <v>5</v>
      </c>
      <c r="K882" t="s">
        <v>0</v>
      </c>
      <c r="L882">
        <v>22</v>
      </c>
      <c r="M882" s="2">
        <v>460</v>
      </c>
    </row>
    <row r="883" spans="1:13" s="86" customFormat="1" ht="12.75">
      <c r="A883" s="1"/>
      <c r="B883" s="316">
        <v>5000</v>
      </c>
      <c r="C883" s="13" t="s">
        <v>0</v>
      </c>
      <c r="D883" s="13" t="s">
        <v>29</v>
      </c>
      <c r="E883" s="87" t="s">
        <v>35</v>
      </c>
      <c r="F883" s="88" t="s">
        <v>401</v>
      </c>
      <c r="G883" s="28" t="s">
        <v>77</v>
      </c>
      <c r="H883" s="5">
        <f t="shared" si="32"/>
        <v>-10000</v>
      </c>
      <c r="I883" s="23">
        <v>10</v>
      </c>
      <c r="J883"/>
      <c r="K883" t="s">
        <v>0</v>
      </c>
      <c r="L883">
        <v>22</v>
      </c>
      <c r="M883" s="2">
        <v>460</v>
      </c>
    </row>
    <row r="884" spans="2:13" ht="12.75">
      <c r="B884" s="316">
        <v>2500</v>
      </c>
      <c r="C884" s="13" t="s">
        <v>0</v>
      </c>
      <c r="D884" s="1" t="s">
        <v>29</v>
      </c>
      <c r="E884" s="87" t="s">
        <v>35</v>
      </c>
      <c r="F884" s="88" t="s">
        <v>402</v>
      </c>
      <c r="G884" s="28" t="s">
        <v>79</v>
      </c>
      <c r="H884" s="5">
        <f t="shared" si="32"/>
        <v>-12500</v>
      </c>
      <c r="I884" s="23">
        <v>5</v>
      </c>
      <c r="K884" t="s">
        <v>0</v>
      </c>
      <c r="L884">
        <v>22</v>
      </c>
      <c r="M884" s="2">
        <v>460</v>
      </c>
    </row>
    <row r="885" spans="2:13" ht="12.75">
      <c r="B885" s="316">
        <v>5000</v>
      </c>
      <c r="C885" s="13" t="s">
        <v>0</v>
      </c>
      <c r="D885" s="1" t="s">
        <v>29</v>
      </c>
      <c r="E885" s="87" t="s">
        <v>35</v>
      </c>
      <c r="F885" s="88" t="s">
        <v>403</v>
      </c>
      <c r="G885" s="28" t="s">
        <v>146</v>
      </c>
      <c r="H885" s="5">
        <f t="shared" si="32"/>
        <v>-17500</v>
      </c>
      <c r="I885" s="23">
        <v>10</v>
      </c>
      <c r="K885" t="s">
        <v>0</v>
      </c>
      <c r="L885">
        <v>22</v>
      </c>
      <c r="M885" s="2">
        <v>460</v>
      </c>
    </row>
    <row r="886" spans="2:13" ht="12.75">
      <c r="B886" s="316">
        <v>5000</v>
      </c>
      <c r="C886" s="13" t="s">
        <v>0</v>
      </c>
      <c r="D886" s="1" t="s">
        <v>29</v>
      </c>
      <c r="E886" s="87" t="s">
        <v>35</v>
      </c>
      <c r="F886" s="88" t="s">
        <v>404</v>
      </c>
      <c r="G886" s="28" t="s">
        <v>207</v>
      </c>
      <c r="H886" s="5">
        <f t="shared" si="32"/>
        <v>-22500</v>
      </c>
      <c r="I886" s="23">
        <v>10</v>
      </c>
      <c r="K886" t="s">
        <v>0</v>
      </c>
      <c r="L886">
        <v>22</v>
      </c>
      <c r="M886" s="2">
        <v>460</v>
      </c>
    </row>
    <row r="887" spans="2:13" ht="12.75">
      <c r="B887" s="316">
        <v>5000</v>
      </c>
      <c r="C887" s="13" t="s">
        <v>0</v>
      </c>
      <c r="D887" s="1" t="s">
        <v>29</v>
      </c>
      <c r="E887" s="87" t="s">
        <v>35</v>
      </c>
      <c r="F887" s="88" t="s">
        <v>405</v>
      </c>
      <c r="G887" s="28" t="s">
        <v>210</v>
      </c>
      <c r="H887" s="5">
        <f t="shared" si="32"/>
        <v>-27500</v>
      </c>
      <c r="I887" s="23">
        <v>10</v>
      </c>
      <c r="K887" t="s">
        <v>0</v>
      </c>
      <c r="L887">
        <v>22</v>
      </c>
      <c r="M887" s="2">
        <v>460</v>
      </c>
    </row>
    <row r="888" spans="2:13" ht="12.75">
      <c r="B888" s="316">
        <v>5000</v>
      </c>
      <c r="C888" s="13" t="s">
        <v>0</v>
      </c>
      <c r="D888" s="1" t="s">
        <v>29</v>
      </c>
      <c r="E888" s="87" t="s">
        <v>35</v>
      </c>
      <c r="F888" s="88" t="s">
        <v>406</v>
      </c>
      <c r="G888" s="28" t="s">
        <v>212</v>
      </c>
      <c r="H888" s="5">
        <f t="shared" si="32"/>
        <v>-32500</v>
      </c>
      <c r="I888" s="23">
        <v>10</v>
      </c>
      <c r="K888" t="s">
        <v>0</v>
      </c>
      <c r="L888">
        <v>22</v>
      </c>
      <c r="M888" s="2">
        <v>460</v>
      </c>
    </row>
    <row r="889" spans="2:13" ht="12.75">
      <c r="B889" s="316">
        <v>5000</v>
      </c>
      <c r="C889" s="13" t="s">
        <v>0</v>
      </c>
      <c r="D889" s="1" t="s">
        <v>29</v>
      </c>
      <c r="E889" s="87" t="s">
        <v>35</v>
      </c>
      <c r="F889" s="88" t="s">
        <v>407</v>
      </c>
      <c r="G889" s="28" t="s">
        <v>214</v>
      </c>
      <c r="H889" s="5">
        <f t="shared" si="32"/>
        <v>-37500</v>
      </c>
      <c r="I889" s="23">
        <v>10</v>
      </c>
      <c r="K889" t="s">
        <v>0</v>
      </c>
      <c r="L889">
        <v>22</v>
      </c>
      <c r="M889" s="2">
        <v>460</v>
      </c>
    </row>
    <row r="890" spans="2:13" ht="12.75">
      <c r="B890" s="316">
        <v>5000</v>
      </c>
      <c r="C890" s="13" t="s">
        <v>0</v>
      </c>
      <c r="D890" s="1" t="s">
        <v>29</v>
      </c>
      <c r="E890" s="87" t="s">
        <v>35</v>
      </c>
      <c r="F890" s="88" t="s">
        <v>1089</v>
      </c>
      <c r="G890" s="28" t="s">
        <v>282</v>
      </c>
      <c r="H890" s="5">
        <f t="shared" si="32"/>
        <v>-42500</v>
      </c>
      <c r="I890" s="23">
        <v>10</v>
      </c>
      <c r="K890" t="s">
        <v>0</v>
      </c>
      <c r="L890">
        <v>22</v>
      </c>
      <c r="M890" s="2">
        <v>460</v>
      </c>
    </row>
    <row r="891" spans="2:13" ht="12.75">
      <c r="B891" s="316">
        <v>2500</v>
      </c>
      <c r="C891" s="13" t="s">
        <v>0</v>
      </c>
      <c r="D891" s="1" t="s">
        <v>29</v>
      </c>
      <c r="E891" s="87" t="s">
        <v>35</v>
      </c>
      <c r="F891" s="88" t="s">
        <v>408</v>
      </c>
      <c r="G891" s="28" t="s">
        <v>301</v>
      </c>
      <c r="H891" s="5">
        <f t="shared" si="32"/>
        <v>-45000</v>
      </c>
      <c r="I891" s="23">
        <v>5</v>
      </c>
      <c r="K891" t="s">
        <v>0</v>
      </c>
      <c r="L891">
        <v>22</v>
      </c>
      <c r="M891" s="2">
        <v>460</v>
      </c>
    </row>
    <row r="892" spans="2:13" ht="12.75">
      <c r="B892" s="320">
        <v>2500</v>
      </c>
      <c r="C892" s="13" t="s">
        <v>0</v>
      </c>
      <c r="D892" s="1" t="s">
        <v>29</v>
      </c>
      <c r="E892" s="87" t="s">
        <v>35</v>
      </c>
      <c r="F892" s="88" t="s">
        <v>409</v>
      </c>
      <c r="G892" s="28" t="s">
        <v>339</v>
      </c>
      <c r="H892" s="5">
        <f t="shared" si="32"/>
        <v>-47500</v>
      </c>
      <c r="I892" s="23">
        <v>5</v>
      </c>
      <c r="K892" t="s">
        <v>0</v>
      </c>
      <c r="L892">
        <v>22</v>
      </c>
      <c r="M892" s="2">
        <v>460</v>
      </c>
    </row>
    <row r="893" spans="1:13" ht="12.75">
      <c r="A893" s="12"/>
      <c r="B893" s="317">
        <f>SUM(B881:B892)</f>
        <v>47500</v>
      </c>
      <c r="C893" s="12" t="s">
        <v>0</v>
      </c>
      <c r="D893" s="12"/>
      <c r="E893" s="12"/>
      <c r="F893" s="89"/>
      <c r="G893" s="19"/>
      <c r="H893" s="90">
        <v>0</v>
      </c>
      <c r="I893" s="85">
        <f aca="true" t="shared" si="33" ref="I893:I933">+B893/M893</f>
        <v>103.26086956521739</v>
      </c>
      <c r="J893" s="86"/>
      <c r="K893" s="86"/>
      <c r="L893" s="86"/>
      <c r="M893" s="2">
        <v>460</v>
      </c>
    </row>
    <row r="894" spans="2:13" ht="12.75">
      <c r="B894" s="316"/>
      <c r="D894" s="13"/>
      <c r="F894" s="61"/>
      <c r="H894" s="5">
        <f t="shared" si="32"/>
        <v>0</v>
      </c>
      <c r="I894" s="23">
        <f t="shared" si="33"/>
        <v>0</v>
      </c>
      <c r="M894" s="2">
        <v>460</v>
      </c>
    </row>
    <row r="895" spans="2:13" ht="12.75">
      <c r="B895" s="316"/>
      <c r="D895" s="13"/>
      <c r="F895" s="61"/>
      <c r="H895" s="5">
        <f t="shared" si="32"/>
        <v>0</v>
      </c>
      <c r="I895" s="23">
        <f t="shared" si="33"/>
        <v>0</v>
      </c>
      <c r="M895" s="2">
        <v>460</v>
      </c>
    </row>
    <row r="896" spans="2:13" ht="12.75">
      <c r="B896" s="316">
        <v>1000</v>
      </c>
      <c r="C896" s="1" t="s">
        <v>58</v>
      </c>
      <c r="D896" s="13" t="s">
        <v>16</v>
      </c>
      <c r="E896" s="1" t="s">
        <v>59</v>
      </c>
      <c r="F896" s="61" t="s">
        <v>410</v>
      </c>
      <c r="G896" s="28" t="s">
        <v>411</v>
      </c>
      <c r="H896" s="5">
        <f t="shared" si="32"/>
        <v>-1000</v>
      </c>
      <c r="I896" s="23">
        <v>2</v>
      </c>
      <c r="K896" s="16" t="s">
        <v>35</v>
      </c>
      <c r="L896">
        <v>22</v>
      </c>
      <c r="M896" s="2">
        <v>460</v>
      </c>
    </row>
    <row r="897" spans="2:13" ht="12.75">
      <c r="B897" s="316">
        <v>900</v>
      </c>
      <c r="C897" s="1" t="s">
        <v>58</v>
      </c>
      <c r="D897" s="13" t="s">
        <v>16</v>
      </c>
      <c r="E897" s="1" t="s">
        <v>59</v>
      </c>
      <c r="F897" s="61" t="s">
        <v>410</v>
      </c>
      <c r="G897" s="28" t="s">
        <v>412</v>
      </c>
      <c r="H897" s="5">
        <f t="shared" si="32"/>
        <v>-1900</v>
      </c>
      <c r="I897" s="23">
        <v>1.8</v>
      </c>
      <c r="K897" s="16" t="s">
        <v>35</v>
      </c>
      <c r="L897">
        <v>22</v>
      </c>
      <c r="M897" s="2">
        <v>460</v>
      </c>
    </row>
    <row r="898" spans="2:13" ht="12.75">
      <c r="B898" s="316">
        <v>1300</v>
      </c>
      <c r="C898" s="1" t="s">
        <v>58</v>
      </c>
      <c r="D898" s="13" t="s">
        <v>16</v>
      </c>
      <c r="E898" s="1" t="s">
        <v>59</v>
      </c>
      <c r="F898" s="61" t="s">
        <v>410</v>
      </c>
      <c r="G898" s="28" t="s">
        <v>413</v>
      </c>
      <c r="H898" s="5">
        <f t="shared" si="32"/>
        <v>-3200</v>
      </c>
      <c r="I898" s="23">
        <v>2.6</v>
      </c>
      <c r="K898" s="16" t="s">
        <v>35</v>
      </c>
      <c r="L898">
        <v>22</v>
      </c>
      <c r="M898" s="2">
        <v>460</v>
      </c>
    </row>
    <row r="899" spans="2:13" ht="12.75">
      <c r="B899" s="316">
        <v>1200</v>
      </c>
      <c r="C899" s="1" t="s">
        <v>58</v>
      </c>
      <c r="D899" s="13" t="s">
        <v>16</v>
      </c>
      <c r="E899" s="1" t="s">
        <v>59</v>
      </c>
      <c r="F899" s="61" t="s">
        <v>410</v>
      </c>
      <c r="G899" s="28" t="s">
        <v>414</v>
      </c>
      <c r="H899" s="5">
        <f t="shared" si="32"/>
        <v>-4400</v>
      </c>
      <c r="I899" s="23">
        <v>2.4</v>
      </c>
      <c r="K899" s="16" t="s">
        <v>35</v>
      </c>
      <c r="L899">
        <v>22</v>
      </c>
      <c r="M899" s="2">
        <v>460</v>
      </c>
    </row>
    <row r="900" spans="1:13" s="86" customFormat="1" ht="12.75">
      <c r="A900" s="1"/>
      <c r="B900" s="316">
        <v>1400</v>
      </c>
      <c r="C900" s="1" t="s">
        <v>58</v>
      </c>
      <c r="D900" s="13" t="s">
        <v>16</v>
      </c>
      <c r="E900" s="1" t="s">
        <v>59</v>
      </c>
      <c r="F900" s="61" t="s">
        <v>410</v>
      </c>
      <c r="G900" s="28" t="s">
        <v>77</v>
      </c>
      <c r="H900" s="5">
        <f t="shared" si="32"/>
        <v>-5800</v>
      </c>
      <c r="I900" s="23">
        <v>2.8</v>
      </c>
      <c r="J900"/>
      <c r="K900" s="16" t="s">
        <v>35</v>
      </c>
      <c r="L900">
        <v>22</v>
      </c>
      <c r="M900" s="2">
        <v>460</v>
      </c>
    </row>
    <row r="901" spans="2:13" ht="12.75">
      <c r="B901" s="316">
        <v>1000</v>
      </c>
      <c r="C901" s="1" t="s">
        <v>58</v>
      </c>
      <c r="D901" s="13" t="s">
        <v>16</v>
      </c>
      <c r="E901" s="1" t="s">
        <v>59</v>
      </c>
      <c r="F901" s="61" t="s">
        <v>410</v>
      </c>
      <c r="G901" s="28" t="s">
        <v>79</v>
      </c>
      <c r="H901" s="5">
        <f aca="true" t="shared" si="34" ref="H901:H909">H900-B901</f>
        <v>-6800</v>
      </c>
      <c r="I901" s="23">
        <v>2</v>
      </c>
      <c r="K901" s="16" t="s">
        <v>35</v>
      </c>
      <c r="L901">
        <v>22</v>
      </c>
      <c r="M901" s="2">
        <v>460</v>
      </c>
    </row>
    <row r="902" spans="2:13" ht="12.75">
      <c r="B902" s="316">
        <v>1100</v>
      </c>
      <c r="C902" s="1" t="s">
        <v>58</v>
      </c>
      <c r="D902" s="13" t="s">
        <v>16</v>
      </c>
      <c r="E902" s="1" t="s">
        <v>59</v>
      </c>
      <c r="F902" s="61" t="s">
        <v>410</v>
      </c>
      <c r="G902" s="28" t="s">
        <v>146</v>
      </c>
      <c r="H902" s="5">
        <f t="shared" si="34"/>
        <v>-7900</v>
      </c>
      <c r="I902" s="23">
        <v>2.2</v>
      </c>
      <c r="K902" s="16" t="s">
        <v>35</v>
      </c>
      <c r="L902">
        <v>22</v>
      </c>
      <c r="M902" s="2">
        <v>460</v>
      </c>
    </row>
    <row r="903" spans="2:13" ht="12.75">
      <c r="B903" s="316">
        <v>1400</v>
      </c>
      <c r="C903" s="1" t="s">
        <v>58</v>
      </c>
      <c r="D903" s="13" t="s">
        <v>16</v>
      </c>
      <c r="E903" s="1" t="s">
        <v>59</v>
      </c>
      <c r="F903" s="61" t="s">
        <v>410</v>
      </c>
      <c r="G903" s="28" t="s">
        <v>207</v>
      </c>
      <c r="H903" s="5">
        <f t="shared" si="34"/>
        <v>-9300</v>
      </c>
      <c r="I903" s="23">
        <v>2.8</v>
      </c>
      <c r="K903" s="16" t="s">
        <v>35</v>
      </c>
      <c r="L903">
        <v>22</v>
      </c>
      <c r="M903" s="2">
        <v>460</v>
      </c>
    </row>
    <row r="904" spans="1:13" s="86" customFormat="1" ht="12.75">
      <c r="A904" s="1"/>
      <c r="B904" s="316">
        <v>1000</v>
      </c>
      <c r="C904" s="1" t="s">
        <v>58</v>
      </c>
      <c r="D904" s="13" t="s">
        <v>16</v>
      </c>
      <c r="E904" s="1" t="s">
        <v>59</v>
      </c>
      <c r="F904" s="61" t="s">
        <v>410</v>
      </c>
      <c r="G904" s="28" t="s">
        <v>210</v>
      </c>
      <c r="H904" s="5">
        <f t="shared" si="34"/>
        <v>-10300</v>
      </c>
      <c r="I904" s="23">
        <v>2</v>
      </c>
      <c r="J904"/>
      <c r="K904" s="16" t="s">
        <v>35</v>
      </c>
      <c r="L904">
        <v>22</v>
      </c>
      <c r="M904" s="2">
        <v>460</v>
      </c>
    </row>
    <row r="905" spans="2:13" ht="12.75">
      <c r="B905" s="316">
        <v>900</v>
      </c>
      <c r="C905" s="1" t="s">
        <v>58</v>
      </c>
      <c r="D905" s="13" t="s">
        <v>16</v>
      </c>
      <c r="E905" s="1" t="s">
        <v>59</v>
      </c>
      <c r="F905" s="61" t="s">
        <v>410</v>
      </c>
      <c r="G905" s="28" t="s">
        <v>212</v>
      </c>
      <c r="H905" s="5">
        <f t="shared" si="34"/>
        <v>-11200</v>
      </c>
      <c r="I905" s="23">
        <v>1.8</v>
      </c>
      <c r="K905" s="16" t="s">
        <v>35</v>
      </c>
      <c r="L905">
        <v>22</v>
      </c>
      <c r="M905" s="2">
        <v>460</v>
      </c>
    </row>
    <row r="906" spans="2:13" ht="12.75">
      <c r="B906" s="316">
        <v>1200</v>
      </c>
      <c r="C906" s="1" t="s">
        <v>58</v>
      </c>
      <c r="D906" s="13" t="s">
        <v>16</v>
      </c>
      <c r="E906" s="1" t="s">
        <v>59</v>
      </c>
      <c r="F906" s="61" t="s">
        <v>410</v>
      </c>
      <c r="G906" s="28" t="s">
        <v>214</v>
      </c>
      <c r="H906" s="5">
        <f t="shared" si="34"/>
        <v>-12400</v>
      </c>
      <c r="I906" s="23">
        <v>2.4</v>
      </c>
      <c r="K906" s="16" t="s">
        <v>35</v>
      </c>
      <c r="L906">
        <v>22</v>
      </c>
      <c r="M906" s="2">
        <v>460</v>
      </c>
    </row>
    <row r="907" spans="2:13" ht="12.75">
      <c r="B907" s="316">
        <v>900</v>
      </c>
      <c r="C907" s="1" t="s">
        <v>58</v>
      </c>
      <c r="D907" s="13" t="s">
        <v>16</v>
      </c>
      <c r="E907" s="1" t="s">
        <v>59</v>
      </c>
      <c r="F907" s="61" t="s">
        <v>410</v>
      </c>
      <c r="G907" s="28" t="s">
        <v>282</v>
      </c>
      <c r="H907" s="5">
        <f t="shared" si="34"/>
        <v>-13300</v>
      </c>
      <c r="I907" s="23">
        <v>1.8</v>
      </c>
      <c r="K907" s="16" t="s">
        <v>35</v>
      </c>
      <c r="L907">
        <v>22</v>
      </c>
      <c r="M907" s="2">
        <v>460</v>
      </c>
    </row>
    <row r="908" spans="1:14" s="16" customFormat="1" ht="12.75">
      <c r="A908" s="1"/>
      <c r="B908" s="316">
        <v>1500</v>
      </c>
      <c r="C908" s="1" t="s">
        <v>58</v>
      </c>
      <c r="D908" s="13" t="s">
        <v>16</v>
      </c>
      <c r="E908" s="1" t="s">
        <v>59</v>
      </c>
      <c r="F908" s="61" t="s">
        <v>410</v>
      </c>
      <c r="G908" s="28" t="s">
        <v>301</v>
      </c>
      <c r="H908" s="5">
        <f t="shared" si="34"/>
        <v>-14800</v>
      </c>
      <c r="I908" s="23">
        <v>3</v>
      </c>
      <c r="J908"/>
      <c r="K908" s="16" t="s">
        <v>35</v>
      </c>
      <c r="L908">
        <v>22</v>
      </c>
      <c r="M908" s="2">
        <v>460</v>
      </c>
      <c r="N908" s="111"/>
    </row>
    <row r="909" spans="1:13" s="16" customFormat="1" ht="12.75">
      <c r="A909" s="1"/>
      <c r="B909" s="316">
        <v>1000</v>
      </c>
      <c r="C909" s="1" t="s">
        <v>58</v>
      </c>
      <c r="D909" s="13" t="s">
        <v>16</v>
      </c>
      <c r="E909" s="1" t="s">
        <v>59</v>
      </c>
      <c r="F909" s="61" t="s">
        <v>410</v>
      </c>
      <c r="G909" s="28" t="s">
        <v>339</v>
      </c>
      <c r="H909" s="5">
        <f t="shared" si="34"/>
        <v>-15800</v>
      </c>
      <c r="I909" s="23">
        <v>2</v>
      </c>
      <c r="J909"/>
      <c r="K909" s="16" t="s">
        <v>35</v>
      </c>
      <c r="L909">
        <v>22</v>
      </c>
      <c r="M909" s="2">
        <v>460</v>
      </c>
    </row>
    <row r="910" spans="1:13" s="16" customFormat="1" ht="12.75">
      <c r="A910" s="12"/>
      <c r="B910" s="317">
        <f>SUM(B896:B909)</f>
        <v>15800</v>
      </c>
      <c r="C910" s="12"/>
      <c r="D910" s="12"/>
      <c r="E910" s="12" t="s">
        <v>59</v>
      </c>
      <c r="F910" s="89"/>
      <c r="G910" s="19"/>
      <c r="H910" s="90">
        <v>0</v>
      </c>
      <c r="I910" s="85">
        <f t="shared" si="33"/>
        <v>34.34782608695652</v>
      </c>
      <c r="J910" s="86"/>
      <c r="K910" s="86"/>
      <c r="L910" s="86"/>
      <c r="M910" s="2">
        <v>460</v>
      </c>
    </row>
    <row r="911" spans="1:13" s="16" customFormat="1" ht="12.75">
      <c r="A911" s="1"/>
      <c r="B911" s="316"/>
      <c r="C911" s="1"/>
      <c r="D911" s="13"/>
      <c r="E911" s="1"/>
      <c r="F911" s="61"/>
      <c r="G911" s="28"/>
      <c r="H911" s="5">
        <f aca="true" t="shared" si="35" ref="H911:H930">H910-B911</f>
        <v>0</v>
      </c>
      <c r="I911" s="23">
        <f t="shared" si="33"/>
        <v>0</v>
      </c>
      <c r="J911"/>
      <c r="K911"/>
      <c r="L911"/>
      <c r="M911" s="2">
        <v>460</v>
      </c>
    </row>
    <row r="912" spans="1:13" s="86" customFormat="1" ht="12.75">
      <c r="A912" s="1"/>
      <c r="B912" s="316"/>
      <c r="C912" s="1"/>
      <c r="D912" s="13"/>
      <c r="E912" s="1"/>
      <c r="F912" s="61"/>
      <c r="G912" s="28"/>
      <c r="H912" s="5">
        <f t="shared" si="35"/>
        <v>0</v>
      </c>
      <c r="I912" s="23">
        <f t="shared" si="33"/>
        <v>0</v>
      </c>
      <c r="J912"/>
      <c r="K912"/>
      <c r="L912"/>
      <c r="M912" s="2">
        <v>460</v>
      </c>
    </row>
    <row r="913" spans="2:13" ht="12.75">
      <c r="B913" s="316">
        <v>3000</v>
      </c>
      <c r="C913" s="1" t="s">
        <v>415</v>
      </c>
      <c r="D913" s="13" t="s">
        <v>16</v>
      </c>
      <c r="E913" s="1" t="s">
        <v>27</v>
      </c>
      <c r="F913" s="88" t="s">
        <v>416</v>
      </c>
      <c r="G913" s="28" t="s">
        <v>79</v>
      </c>
      <c r="H913" s="5">
        <f t="shared" si="35"/>
        <v>-3000</v>
      </c>
      <c r="I913" s="23">
        <f t="shared" si="33"/>
        <v>6.521739130434782</v>
      </c>
      <c r="K913" s="16" t="s">
        <v>35</v>
      </c>
      <c r="L913">
        <v>22</v>
      </c>
      <c r="M913" s="2">
        <v>460</v>
      </c>
    </row>
    <row r="914" spans="1:13" ht="12.75">
      <c r="A914" s="12"/>
      <c r="B914" s="317">
        <f>SUM(B913)</f>
        <v>3000</v>
      </c>
      <c r="C914" s="12"/>
      <c r="D914" s="12"/>
      <c r="E914" s="12" t="s">
        <v>27</v>
      </c>
      <c r="F914" s="89"/>
      <c r="G914" s="19"/>
      <c r="H914" s="90">
        <v>0</v>
      </c>
      <c r="I914" s="85">
        <f t="shared" si="33"/>
        <v>6.521739130434782</v>
      </c>
      <c r="J914" s="86"/>
      <c r="K914" s="86"/>
      <c r="L914" s="86"/>
      <c r="M914" s="2">
        <v>460</v>
      </c>
    </row>
    <row r="915" spans="2:13" ht="12.75">
      <c r="B915" s="316"/>
      <c r="D915" s="13"/>
      <c r="F915" s="61"/>
      <c r="H915" s="5">
        <f t="shared" si="35"/>
        <v>0</v>
      </c>
      <c r="I915" s="23">
        <f t="shared" si="33"/>
        <v>0</v>
      </c>
      <c r="M915" s="2">
        <v>460</v>
      </c>
    </row>
    <row r="916" spans="2:13" ht="12.75">
      <c r="B916" s="316"/>
      <c r="D916" s="13"/>
      <c r="H916" s="5">
        <f t="shared" si="35"/>
        <v>0</v>
      </c>
      <c r="I916" s="23">
        <f t="shared" si="33"/>
        <v>0</v>
      </c>
      <c r="M916" s="2">
        <v>460</v>
      </c>
    </row>
    <row r="917" spans="2:13" ht="12.75">
      <c r="B917" s="316"/>
      <c r="D917" s="13"/>
      <c r="H917" s="5">
        <f t="shared" si="35"/>
        <v>0</v>
      </c>
      <c r="I917" s="23">
        <f t="shared" si="33"/>
        <v>0</v>
      </c>
      <c r="M917" s="2">
        <v>460</v>
      </c>
    </row>
    <row r="918" spans="1:14" s="16" customFormat="1" ht="12.75">
      <c r="A918" s="13"/>
      <c r="B918" s="318">
        <v>170000</v>
      </c>
      <c r="C918" s="13" t="s">
        <v>35</v>
      </c>
      <c r="D918" s="13" t="s">
        <v>16</v>
      </c>
      <c r="E918" s="13"/>
      <c r="F918" s="112" t="s">
        <v>417</v>
      </c>
      <c r="G918" s="103" t="s">
        <v>86</v>
      </c>
      <c r="H918" s="5">
        <f t="shared" si="35"/>
        <v>-170000</v>
      </c>
      <c r="I918" s="92">
        <f t="shared" si="33"/>
        <v>369.5652173913044</v>
      </c>
      <c r="M918" s="2">
        <v>460</v>
      </c>
      <c r="N918" s="111"/>
    </row>
    <row r="919" spans="1:13" s="16" customFormat="1" ht="12.75">
      <c r="A919" s="13"/>
      <c r="B919" s="318">
        <v>22015</v>
      </c>
      <c r="C919" s="13" t="s">
        <v>35</v>
      </c>
      <c r="D919" s="13" t="s">
        <v>16</v>
      </c>
      <c r="E919" s="13" t="s">
        <v>418</v>
      </c>
      <c r="F919" s="112"/>
      <c r="G919" s="103" t="s">
        <v>86</v>
      </c>
      <c r="H919" s="5">
        <f t="shared" si="35"/>
        <v>-192015</v>
      </c>
      <c r="I919" s="92">
        <f t="shared" si="33"/>
        <v>47.858695652173914</v>
      </c>
      <c r="M919" s="2">
        <v>460</v>
      </c>
    </row>
    <row r="920" spans="1:13" s="16" customFormat="1" ht="12.75">
      <c r="A920" s="13"/>
      <c r="B920" s="318">
        <v>80000</v>
      </c>
      <c r="C920" s="13" t="s">
        <v>125</v>
      </c>
      <c r="D920" s="13" t="s">
        <v>16</v>
      </c>
      <c r="E920" s="13" t="s">
        <v>419</v>
      </c>
      <c r="F920" s="112" t="s">
        <v>417</v>
      </c>
      <c r="G920" s="103" t="s">
        <v>86</v>
      </c>
      <c r="H920" s="5">
        <f t="shared" si="35"/>
        <v>-272015</v>
      </c>
      <c r="I920" s="92">
        <f t="shared" si="33"/>
        <v>173.91304347826087</v>
      </c>
      <c r="M920" s="2">
        <v>460</v>
      </c>
    </row>
    <row r="921" spans="1:13" s="16" customFormat="1" ht="12.75">
      <c r="A921" s="13"/>
      <c r="B921" s="318">
        <v>40000</v>
      </c>
      <c r="C921" s="13" t="s">
        <v>420</v>
      </c>
      <c r="D921" s="13" t="s">
        <v>29</v>
      </c>
      <c r="E921" s="13"/>
      <c r="F921" s="112"/>
      <c r="G921" s="103" t="s">
        <v>86</v>
      </c>
      <c r="H921" s="5">
        <f>H920-B921</f>
        <v>-312015</v>
      </c>
      <c r="I921" s="92">
        <f>+B921/M921</f>
        <v>86.95652173913044</v>
      </c>
      <c r="M921" s="2">
        <v>460</v>
      </c>
    </row>
    <row r="922" spans="1:13" s="16" customFormat="1" ht="12.75">
      <c r="A922" s="13"/>
      <c r="B922" s="318">
        <v>80000</v>
      </c>
      <c r="C922" s="13" t="s">
        <v>69</v>
      </c>
      <c r="D922" s="13" t="s">
        <v>29</v>
      </c>
      <c r="E922" s="13" t="s">
        <v>419</v>
      </c>
      <c r="F922" s="112"/>
      <c r="G922" s="103" t="s">
        <v>86</v>
      </c>
      <c r="H922" s="5">
        <f>H921-B922</f>
        <v>-392015</v>
      </c>
      <c r="I922" s="92">
        <f>+B922/M922</f>
        <v>173.91304347826087</v>
      </c>
      <c r="M922" s="2">
        <v>460</v>
      </c>
    </row>
    <row r="923" spans="1:13" s="86" customFormat="1" ht="12.75">
      <c r="A923" s="12"/>
      <c r="B923" s="317">
        <f>SUM(B918:B922)</f>
        <v>392015</v>
      </c>
      <c r="C923" s="12" t="s">
        <v>421</v>
      </c>
      <c r="D923" s="12"/>
      <c r="E923" s="12"/>
      <c r="F923" s="19"/>
      <c r="G923" s="19"/>
      <c r="H923" s="90">
        <v>0</v>
      </c>
      <c r="I923" s="85">
        <f t="shared" si="33"/>
        <v>852.2065217391304</v>
      </c>
      <c r="M923" s="2">
        <v>460</v>
      </c>
    </row>
    <row r="924" spans="4:13" ht="12.75">
      <c r="D924" s="13"/>
      <c r="H924" s="5">
        <f t="shared" si="35"/>
        <v>0</v>
      </c>
      <c r="I924" s="23">
        <f t="shared" si="33"/>
        <v>0</v>
      </c>
      <c r="M924" s="2">
        <v>460</v>
      </c>
    </row>
    <row r="925" spans="4:13" ht="12.75">
      <c r="D925" s="13"/>
      <c r="H925" s="5">
        <f t="shared" si="35"/>
        <v>0</v>
      </c>
      <c r="I925" s="23">
        <f t="shared" si="33"/>
        <v>0</v>
      </c>
      <c r="M925" s="2">
        <v>460</v>
      </c>
    </row>
    <row r="926" spans="4:13" ht="12.75">
      <c r="D926" s="13"/>
      <c r="H926" s="5">
        <f t="shared" si="35"/>
        <v>0</v>
      </c>
      <c r="I926" s="23">
        <f t="shared" si="33"/>
        <v>0</v>
      </c>
      <c r="M926" s="2">
        <v>460</v>
      </c>
    </row>
    <row r="927" spans="4:13" ht="12.75">
      <c r="D927" s="13"/>
      <c r="H927" s="5">
        <f t="shared" si="35"/>
        <v>0</v>
      </c>
      <c r="I927" s="23">
        <f t="shared" si="33"/>
        <v>0</v>
      </c>
      <c r="M927" s="2">
        <v>460</v>
      </c>
    </row>
    <row r="928" spans="1:13" ht="13.5" thickBot="1">
      <c r="A928" s="62"/>
      <c r="B928" s="113">
        <f>+B931+B973+B1035+B1047</f>
        <v>659800</v>
      </c>
      <c r="C928" s="62"/>
      <c r="D928" s="76" t="s">
        <v>422</v>
      </c>
      <c r="E928" s="65"/>
      <c r="F928" s="66"/>
      <c r="G928" s="67"/>
      <c r="H928" s="68">
        <v>0</v>
      </c>
      <c r="I928" s="69">
        <f>+B928/M928</f>
        <v>1434.3478260869565</v>
      </c>
      <c r="J928" s="70"/>
      <c r="K928" s="70"/>
      <c r="L928" s="70"/>
      <c r="M928" s="2">
        <v>460</v>
      </c>
    </row>
    <row r="929" spans="4:13" ht="12.75">
      <c r="D929" s="13"/>
      <c r="H929" s="5">
        <f t="shared" si="35"/>
        <v>0</v>
      </c>
      <c r="I929" s="23">
        <f t="shared" si="33"/>
        <v>0</v>
      </c>
      <c r="M929" s="2">
        <v>460</v>
      </c>
    </row>
    <row r="930" spans="4:13" ht="12.75">
      <c r="D930" s="13"/>
      <c r="H930" s="5">
        <f t="shared" si="35"/>
        <v>0</v>
      </c>
      <c r="I930" s="23">
        <f t="shared" si="33"/>
        <v>0</v>
      </c>
      <c r="M930" s="2">
        <v>460</v>
      </c>
    </row>
    <row r="931" spans="1:13" ht="12.75">
      <c r="A931" s="12"/>
      <c r="B931" s="79">
        <f>+B935+B946+B951+B956+B964+B968</f>
        <v>90200</v>
      </c>
      <c r="C931" s="80" t="s">
        <v>380</v>
      </c>
      <c r="D931" s="81" t="s">
        <v>423</v>
      </c>
      <c r="E931" s="80" t="s">
        <v>32</v>
      </c>
      <c r="F931" s="82" t="s">
        <v>137</v>
      </c>
      <c r="G931" s="83" t="s">
        <v>382</v>
      </c>
      <c r="H931" s="84"/>
      <c r="I931" s="85">
        <f t="shared" si="33"/>
        <v>196.08695652173913</v>
      </c>
      <c r="J931" s="85"/>
      <c r="K931" s="85"/>
      <c r="L931" s="86"/>
      <c r="M931" s="2">
        <v>460</v>
      </c>
    </row>
    <row r="932" spans="4:14" ht="12.75">
      <c r="D932" s="13"/>
      <c r="F932" s="61"/>
      <c r="H932" s="5">
        <f>H931-B932</f>
        <v>0</v>
      </c>
      <c r="I932" s="23">
        <f t="shared" si="33"/>
        <v>0</v>
      </c>
      <c r="M932" s="2">
        <v>460</v>
      </c>
      <c r="N932" s="40"/>
    </row>
    <row r="933" spans="2:13" ht="12.75">
      <c r="B933" s="324">
        <v>2500</v>
      </c>
      <c r="C933" s="13" t="s">
        <v>0</v>
      </c>
      <c r="D933" s="1" t="s">
        <v>17</v>
      </c>
      <c r="E933" s="87" t="s">
        <v>35</v>
      </c>
      <c r="F933" s="88" t="s">
        <v>424</v>
      </c>
      <c r="G933" s="28" t="s">
        <v>362</v>
      </c>
      <c r="H933" s="5">
        <f>H932-B933</f>
        <v>-2500</v>
      </c>
      <c r="I933" s="23">
        <f t="shared" si="33"/>
        <v>5.434782608695652</v>
      </c>
      <c r="K933" t="s">
        <v>0</v>
      </c>
      <c r="L933">
        <v>20</v>
      </c>
      <c r="M933" s="2">
        <v>460</v>
      </c>
    </row>
    <row r="934" spans="2:13" ht="12.75">
      <c r="B934" s="325">
        <v>1000</v>
      </c>
      <c r="C934" s="1" t="s">
        <v>0</v>
      </c>
      <c r="D934" s="13" t="s">
        <v>17</v>
      </c>
      <c r="E934" s="1" t="s">
        <v>35</v>
      </c>
      <c r="F934" s="61" t="s">
        <v>385</v>
      </c>
      <c r="G934" s="28" t="s">
        <v>362</v>
      </c>
      <c r="H934" s="5">
        <f>H933-B934</f>
        <v>-3500</v>
      </c>
      <c r="I934" s="23">
        <v>2</v>
      </c>
      <c r="K934" s="16" t="s">
        <v>35</v>
      </c>
      <c r="L934">
        <v>20</v>
      </c>
      <c r="M934" s="2">
        <v>460</v>
      </c>
    </row>
    <row r="935" spans="1:13" s="86" customFormat="1" ht="12.75">
      <c r="A935" s="12"/>
      <c r="B935" s="326">
        <f>SUM(B933:B934)</f>
        <v>3500</v>
      </c>
      <c r="C935" s="12" t="s">
        <v>0</v>
      </c>
      <c r="D935" s="12"/>
      <c r="E935" s="12"/>
      <c r="F935" s="89"/>
      <c r="G935" s="114"/>
      <c r="H935" s="90">
        <v>0</v>
      </c>
      <c r="I935" s="85">
        <f>+B935/M935</f>
        <v>7.608695652173913</v>
      </c>
      <c r="M935" s="2">
        <v>460</v>
      </c>
    </row>
    <row r="936" spans="2:13" ht="12.75">
      <c r="B936" s="33"/>
      <c r="C936" s="34"/>
      <c r="D936" s="13"/>
      <c r="E936" s="34"/>
      <c r="F936" s="61"/>
      <c r="G936" s="32"/>
      <c r="H936" s="5">
        <f aca="true" t="shared" si="36" ref="H936:H1010">H935-B936</f>
        <v>0</v>
      </c>
      <c r="I936" s="23">
        <f>+B936/M936</f>
        <v>0</v>
      </c>
      <c r="M936" s="2">
        <v>460</v>
      </c>
    </row>
    <row r="937" spans="2:13" ht="12.75">
      <c r="B937" s="35"/>
      <c r="C937" s="13"/>
      <c r="D937" s="13"/>
      <c r="E937" s="36"/>
      <c r="F937" s="61"/>
      <c r="G937" s="37"/>
      <c r="H937" s="5">
        <f t="shared" si="36"/>
        <v>0</v>
      </c>
      <c r="I937" s="23">
        <f>+B937/M937</f>
        <v>0</v>
      </c>
      <c r="M937" s="2">
        <v>460</v>
      </c>
    </row>
    <row r="938" spans="2:13" ht="12.75">
      <c r="B938" s="244">
        <v>1500</v>
      </c>
      <c r="C938" s="1" t="s">
        <v>46</v>
      </c>
      <c r="D938" s="13" t="s">
        <v>17</v>
      </c>
      <c r="E938" s="1" t="s">
        <v>43</v>
      </c>
      <c r="F938" s="61" t="s">
        <v>385</v>
      </c>
      <c r="G938" s="28" t="s">
        <v>370</v>
      </c>
      <c r="H938" s="5">
        <f t="shared" si="36"/>
        <v>-1500</v>
      </c>
      <c r="I938" s="23">
        <v>3</v>
      </c>
      <c r="K938" s="16" t="s">
        <v>35</v>
      </c>
      <c r="L938">
        <v>20</v>
      </c>
      <c r="M938" s="2">
        <v>460</v>
      </c>
    </row>
    <row r="939" spans="2:13" ht="12.75">
      <c r="B939" s="237">
        <v>1400</v>
      </c>
      <c r="C939" s="1" t="s">
        <v>46</v>
      </c>
      <c r="D939" s="13" t="s">
        <v>17</v>
      </c>
      <c r="E939" s="1" t="s">
        <v>43</v>
      </c>
      <c r="F939" s="88" t="s">
        <v>425</v>
      </c>
      <c r="G939" s="28" t="s">
        <v>370</v>
      </c>
      <c r="H939" s="5">
        <f t="shared" si="36"/>
        <v>-2900</v>
      </c>
      <c r="I939" s="23">
        <v>20</v>
      </c>
      <c r="K939" s="16" t="s">
        <v>35</v>
      </c>
      <c r="L939">
        <v>20</v>
      </c>
      <c r="M939" s="2">
        <v>460</v>
      </c>
    </row>
    <row r="940" spans="2:13" ht="12.75">
      <c r="B940" s="237">
        <v>1400</v>
      </c>
      <c r="C940" s="1" t="s">
        <v>46</v>
      </c>
      <c r="D940" s="13" t="s">
        <v>17</v>
      </c>
      <c r="E940" s="1" t="s">
        <v>43</v>
      </c>
      <c r="F940" s="88" t="s">
        <v>425</v>
      </c>
      <c r="G940" s="28" t="s">
        <v>362</v>
      </c>
      <c r="H940" s="5">
        <f t="shared" si="36"/>
        <v>-4300</v>
      </c>
      <c r="I940" s="23">
        <v>20</v>
      </c>
      <c r="K940" s="16" t="s">
        <v>35</v>
      </c>
      <c r="L940">
        <v>20</v>
      </c>
      <c r="M940" s="2">
        <v>460</v>
      </c>
    </row>
    <row r="941" spans="2:13" ht="12.75">
      <c r="B941" s="237">
        <v>1400</v>
      </c>
      <c r="C941" s="1" t="s">
        <v>46</v>
      </c>
      <c r="D941" s="13" t="s">
        <v>17</v>
      </c>
      <c r="E941" s="1" t="s">
        <v>43</v>
      </c>
      <c r="F941" s="88" t="s">
        <v>425</v>
      </c>
      <c r="G941" s="28" t="s">
        <v>377</v>
      </c>
      <c r="H941" s="5">
        <f t="shared" si="36"/>
        <v>-5700</v>
      </c>
      <c r="I941" s="23">
        <v>20</v>
      </c>
      <c r="K941" s="16" t="s">
        <v>35</v>
      </c>
      <c r="L941">
        <v>20</v>
      </c>
      <c r="M941" s="2">
        <v>460</v>
      </c>
    </row>
    <row r="942" spans="2:13" ht="12.75">
      <c r="B942" s="237">
        <v>1400</v>
      </c>
      <c r="C942" s="1" t="s">
        <v>46</v>
      </c>
      <c r="D942" s="13" t="s">
        <v>17</v>
      </c>
      <c r="E942" s="1" t="s">
        <v>43</v>
      </c>
      <c r="F942" s="88" t="s">
        <v>425</v>
      </c>
      <c r="G942" s="28" t="s">
        <v>394</v>
      </c>
      <c r="H942" s="5">
        <f t="shared" si="36"/>
        <v>-7100</v>
      </c>
      <c r="I942" s="23">
        <v>20</v>
      </c>
      <c r="K942" s="16" t="s">
        <v>35</v>
      </c>
      <c r="L942">
        <v>20</v>
      </c>
      <c r="M942" s="2">
        <v>460</v>
      </c>
    </row>
    <row r="943" spans="2:13" ht="12.75">
      <c r="B943" s="237">
        <v>1400</v>
      </c>
      <c r="C943" s="1" t="s">
        <v>46</v>
      </c>
      <c r="D943" s="13" t="s">
        <v>17</v>
      </c>
      <c r="E943" s="1" t="s">
        <v>43</v>
      </c>
      <c r="F943" s="88" t="s">
        <v>425</v>
      </c>
      <c r="G943" s="31" t="s">
        <v>426</v>
      </c>
      <c r="H943" s="5">
        <f t="shared" si="36"/>
        <v>-8500</v>
      </c>
      <c r="I943" s="23">
        <v>20</v>
      </c>
      <c r="K943" s="16" t="s">
        <v>35</v>
      </c>
      <c r="L943">
        <v>20</v>
      </c>
      <c r="M943" s="2">
        <v>460</v>
      </c>
    </row>
    <row r="944" spans="2:13" ht="12.75">
      <c r="B944" s="237">
        <v>1400</v>
      </c>
      <c r="C944" s="1" t="s">
        <v>46</v>
      </c>
      <c r="D944" s="13" t="s">
        <v>17</v>
      </c>
      <c r="E944" s="1" t="s">
        <v>43</v>
      </c>
      <c r="F944" s="88" t="s">
        <v>425</v>
      </c>
      <c r="G944" s="28" t="s">
        <v>427</v>
      </c>
      <c r="H944" s="5">
        <f t="shared" si="36"/>
        <v>-9900</v>
      </c>
      <c r="I944" s="23">
        <v>20</v>
      </c>
      <c r="K944" s="16" t="s">
        <v>35</v>
      </c>
      <c r="L944">
        <v>20</v>
      </c>
      <c r="M944" s="2">
        <v>460</v>
      </c>
    </row>
    <row r="945" spans="2:13" ht="12.75">
      <c r="B945" s="237">
        <v>1400</v>
      </c>
      <c r="C945" s="1" t="s">
        <v>46</v>
      </c>
      <c r="D945" s="13" t="s">
        <v>17</v>
      </c>
      <c r="E945" s="1" t="s">
        <v>43</v>
      </c>
      <c r="F945" s="88" t="s">
        <v>425</v>
      </c>
      <c r="G945" s="28" t="s">
        <v>428</v>
      </c>
      <c r="H945" s="5">
        <f t="shared" si="36"/>
        <v>-11300</v>
      </c>
      <c r="I945" s="23">
        <v>20</v>
      </c>
      <c r="K945" s="16" t="s">
        <v>35</v>
      </c>
      <c r="L945">
        <v>20</v>
      </c>
      <c r="M945" s="2">
        <v>460</v>
      </c>
    </row>
    <row r="946" spans="1:13" s="86" customFormat="1" ht="12.75">
      <c r="A946" s="12"/>
      <c r="B946" s="246">
        <f>SUM(B938:B945)</f>
        <v>11300</v>
      </c>
      <c r="C946" s="12" t="s">
        <v>1</v>
      </c>
      <c r="D946" s="12"/>
      <c r="E946" s="12"/>
      <c r="F946" s="89"/>
      <c r="G946" s="19"/>
      <c r="H946" s="90">
        <v>0</v>
      </c>
      <c r="I946" s="85">
        <f>+B946/M946</f>
        <v>24.565217391304348</v>
      </c>
      <c r="M946" s="2">
        <v>460</v>
      </c>
    </row>
    <row r="947" spans="4:13" ht="12.75">
      <c r="D947" s="13"/>
      <c r="F947" s="61"/>
      <c r="H947" s="5">
        <f t="shared" si="36"/>
        <v>0</v>
      </c>
      <c r="I947" s="23">
        <f>+B947/M947</f>
        <v>0</v>
      </c>
      <c r="M947" s="2">
        <v>460</v>
      </c>
    </row>
    <row r="948" spans="2:13" ht="12.75">
      <c r="B948" s="38"/>
      <c r="C948" s="39"/>
      <c r="D948" s="13"/>
      <c r="E948" s="39"/>
      <c r="F948" s="61"/>
      <c r="H948" s="5">
        <f t="shared" si="36"/>
        <v>0</v>
      </c>
      <c r="I948" s="23">
        <f>+B948/M948</f>
        <v>0</v>
      </c>
      <c r="J948" s="38"/>
      <c r="L948" s="38"/>
      <c r="M948" s="2">
        <v>460</v>
      </c>
    </row>
    <row r="949" spans="2:13" ht="12.75">
      <c r="B949" s="327">
        <v>5000</v>
      </c>
      <c r="C949" s="1" t="s">
        <v>58</v>
      </c>
      <c r="D949" s="13" t="s">
        <v>17</v>
      </c>
      <c r="E949" s="1" t="s">
        <v>59</v>
      </c>
      <c r="F949" s="88" t="s">
        <v>429</v>
      </c>
      <c r="G949" s="28" t="s">
        <v>370</v>
      </c>
      <c r="H949" s="5">
        <f t="shared" si="36"/>
        <v>-5000</v>
      </c>
      <c r="I949" s="23">
        <v>10</v>
      </c>
      <c r="K949" s="16" t="s">
        <v>35</v>
      </c>
      <c r="L949">
        <v>20</v>
      </c>
      <c r="M949" s="2">
        <v>460</v>
      </c>
    </row>
    <row r="950" spans="2:13" ht="12.75">
      <c r="B950" s="327">
        <v>5000</v>
      </c>
      <c r="C950" s="1" t="s">
        <v>58</v>
      </c>
      <c r="D950" s="13" t="s">
        <v>17</v>
      </c>
      <c r="E950" s="1" t="s">
        <v>59</v>
      </c>
      <c r="F950" s="61" t="s">
        <v>385</v>
      </c>
      <c r="G950" s="28" t="s">
        <v>362</v>
      </c>
      <c r="H950" s="5">
        <f t="shared" si="36"/>
        <v>-10000</v>
      </c>
      <c r="I950" s="23">
        <v>10</v>
      </c>
      <c r="K950" s="16" t="s">
        <v>35</v>
      </c>
      <c r="L950">
        <v>20</v>
      </c>
      <c r="M950" s="2">
        <v>460</v>
      </c>
    </row>
    <row r="951" spans="1:13" ht="12.75">
      <c r="A951" s="12"/>
      <c r="B951" s="328">
        <f>SUM(B949:B950)</f>
        <v>10000</v>
      </c>
      <c r="C951" s="12"/>
      <c r="D951" s="12"/>
      <c r="E951" s="12" t="s">
        <v>59</v>
      </c>
      <c r="F951" s="89"/>
      <c r="G951" s="19"/>
      <c r="H951" s="90">
        <v>0</v>
      </c>
      <c r="I951" s="85">
        <f>+B951/M951</f>
        <v>21.73913043478261</v>
      </c>
      <c r="J951" s="86"/>
      <c r="K951" s="86"/>
      <c r="L951" s="86"/>
      <c r="M951" s="2">
        <v>460</v>
      </c>
    </row>
    <row r="952" spans="4:13" ht="12.75">
      <c r="D952" s="13"/>
      <c r="F952" s="61"/>
      <c r="H952" s="5">
        <f t="shared" si="36"/>
        <v>0</v>
      </c>
      <c r="I952" s="23">
        <f>+B952/M952</f>
        <v>0</v>
      </c>
      <c r="M952" s="2">
        <v>460</v>
      </c>
    </row>
    <row r="953" spans="4:13" ht="12.75">
      <c r="D953" s="13"/>
      <c r="F953" s="61"/>
      <c r="H953" s="5">
        <f t="shared" si="36"/>
        <v>0</v>
      </c>
      <c r="I953" s="23">
        <f>+B953/M953</f>
        <v>0</v>
      </c>
      <c r="M953" s="2">
        <v>460</v>
      </c>
    </row>
    <row r="954" spans="2:13" ht="12.75">
      <c r="B954" s="244">
        <v>1600</v>
      </c>
      <c r="C954" s="1" t="s">
        <v>63</v>
      </c>
      <c r="D954" s="13" t="s">
        <v>17</v>
      </c>
      <c r="E954" s="1" t="s">
        <v>64</v>
      </c>
      <c r="F954" s="61" t="s">
        <v>385</v>
      </c>
      <c r="G954" s="28" t="s">
        <v>370</v>
      </c>
      <c r="H954" s="5">
        <f>H953-B954</f>
        <v>-1600</v>
      </c>
      <c r="I954" s="23">
        <v>3.2</v>
      </c>
      <c r="K954" s="16" t="s">
        <v>35</v>
      </c>
      <c r="L954">
        <v>20</v>
      </c>
      <c r="M954" s="2">
        <v>460</v>
      </c>
    </row>
    <row r="955" spans="1:13" s="86" customFormat="1" ht="12.75">
      <c r="A955" s="1"/>
      <c r="B955" s="244">
        <v>3000</v>
      </c>
      <c r="C955" s="1" t="s">
        <v>63</v>
      </c>
      <c r="D955" s="13" t="s">
        <v>17</v>
      </c>
      <c r="E955" s="1" t="s">
        <v>64</v>
      </c>
      <c r="F955" s="61" t="s">
        <v>385</v>
      </c>
      <c r="G955" s="28" t="s">
        <v>362</v>
      </c>
      <c r="H955" s="5">
        <f t="shared" si="36"/>
        <v>-4600</v>
      </c>
      <c r="I955" s="23">
        <v>6</v>
      </c>
      <c r="J955"/>
      <c r="K955" s="16" t="s">
        <v>35</v>
      </c>
      <c r="L955">
        <v>20</v>
      </c>
      <c r="M955" s="2">
        <v>460</v>
      </c>
    </row>
    <row r="956" spans="1:13" ht="12.75">
      <c r="A956" s="12"/>
      <c r="B956" s="246">
        <f>SUM(B954:B955)</f>
        <v>4600</v>
      </c>
      <c r="C956" s="12"/>
      <c r="D956" s="12"/>
      <c r="E956" s="12" t="s">
        <v>64</v>
      </c>
      <c r="F956" s="89"/>
      <c r="G956" s="19"/>
      <c r="H956" s="90">
        <v>0</v>
      </c>
      <c r="I956" s="85">
        <f>+B956/M956</f>
        <v>10</v>
      </c>
      <c r="J956" s="86"/>
      <c r="K956" s="86"/>
      <c r="L956" s="86"/>
      <c r="M956" s="2">
        <v>460</v>
      </c>
    </row>
    <row r="957" spans="2:13" ht="12.75">
      <c r="B957" s="244"/>
      <c r="D957" s="13"/>
      <c r="F957" s="61"/>
      <c r="H957" s="5">
        <f t="shared" si="36"/>
        <v>0</v>
      </c>
      <c r="I957" s="23">
        <f>+B957/M957</f>
        <v>0</v>
      </c>
      <c r="M957" s="2">
        <v>460</v>
      </c>
    </row>
    <row r="958" spans="2:13" ht="12.75">
      <c r="B958" s="244"/>
      <c r="D958" s="13"/>
      <c r="F958" s="61"/>
      <c r="H958" s="5">
        <f>H957-B958</f>
        <v>0</v>
      </c>
      <c r="I958" s="23">
        <f>+B958/M958</f>
        <v>0</v>
      </c>
      <c r="M958" s="2">
        <v>460</v>
      </c>
    </row>
    <row r="959" spans="2:13" ht="12.75">
      <c r="B959" s="322">
        <v>15000</v>
      </c>
      <c r="C959" s="109" t="s">
        <v>431</v>
      </c>
      <c r="D959" s="13" t="s">
        <v>17</v>
      </c>
      <c r="E959" s="109" t="s">
        <v>155</v>
      </c>
      <c r="F959" s="88" t="s">
        <v>432</v>
      </c>
      <c r="G959" s="110" t="s">
        <v>377</v>
      </c>
      <c r="H959" s="5">
        <f t="shared" si="36"/>
        <v>-15000</v>
      </c>
      <c r="I959" s="23">
        <v>30</v>
      </c>
      <c r="K959" s="16" t="s">
        <v>35</v>
      </c>
      <c r="L959">
        <v>20</v>
      </c>
      <c r="M959" s="2">
        <v>460</v>
      </c>
    </row>
    <row r="960" spans="2:13" ht="12.75">
      <c r="B960" s="244">
        <v>15000</v>
      </c>
      <c r="C960" s="109" t="s">
        <v>431</v>
      </c>
      <c r="D960" s="13" t="s">
        <v>17</v>
      </c>
      <c r="E960" s="109" t="s">
        <v>155</v>
      </c>
      <c r="F960" s="88" t="s">
        <v>433</v>
      </c>
      <c r="G960" s="110" t="s">
        <v>377</v>
      </c>
      <c r="H960" s="5">
        <f t="shared" si="36"/>
        <v>-30000</v>
      </c>
      <c r="I960" s="23">
        <v>30</v>
      </c>
      <c r="K960" s="16" t="s">
        <v>35</v>
      </c>
      <c r="L960">
        <v>20</v>
      </c>
      <c r="M960" s="2">
        <v>460</v>
      </c>
    </row>
    <row r="961" spans="2:13" ht="12.75">
      <c r="B961" s="244">
        <v>15000</v>
      </c>
      <c r="C961" s="109" t="s">
        <v>431</v>
      </c>
      <c r="D961" s="13" t="s">
        <v>17</v>
      </c>
      <c r="E961" s="109" t="s">
        <v>155</v>
      </c>
      <c r="F961" s="88" t="s">
        <v>434</v>
      </c>
      <c r="G961" s="110" t="s">
        <v>377</v>
      </c>
      <c r="H961" s="5">
        <f t="shared" si="36"/>
        <v>-45000</v>
      </c>
      <c r="I961" s="23">
        <v>30</v>
      </c>
      <c r="K961" s="16" t="s">
        <v>35</v>
      </c>
      <c r="L961">
        <v>20</v>
      </c>
      <c r="M961" s="2">
        <v>460</v>
      </c>
    </row>
    <row r="962" spans="2:13" ht="12.75">
      <c r="B962" s="244">
        <v>10000</v>
      </c>
      <c r="C962" s="109" t="s">
        <v>431</v>
      </c>
      <c r="D962" s="13" t="s">
        <v>17</v>
      </c>
      <c r="E962" s="109" t="s">
        <v>155</v>
      </c>
      <c r="F962" s="88" t="s">
        <v>435</v>
      </c>
      <c r="G962" s="110" t="s">
        <v>377</v>
      </c>
      <c r="H962" s="5">
        <f t="shared" si="36"/>
        <v>-55000</v>
      </c>
      <c r="I962" s="23">
        <v>20</v>
      </c>
      <c r="K962" s="107" t="s">
        <v>35</v>
      </c>
      <c r="L962">
        <v>20</v>
      </c>
      <c r="M962" s="2">
        <v>460</v>
      </c>
    </row>
    <row r="963" spans="2:13" ht="12.75">
      <c r="B963" s="244">
        <v>5000</v>
      </c>
      <c r="C963" s="109" t="s">
        <v>154</v>
      </c>
      <c r="D963" s="13" t="s">
        <v>17</v>
      </c>
      <c r="E963" s="109" t="s">
        <v>155</v>
      </c>
      <c r="F963" s="88" t="s">
        <v>436</v>
      </c>
      <c r="G963" s="110" t="s">
        <v>377</v>
      </c>
      <c r="H963" s="5">
        <f t="shared" si="36"/>
        <v>-60000</v>
      </c>
      <c r="I963" s="23">
        <v>10</v>
      </c>
      <c r="K963" s="107" t="s">
        <v>35</v>
      </c>
      <c r="L963">
        <v>20</v>
      </c>
      <c r="M963" s="2">
        <v>460</v>
      </c>
    </row>
    <row r="964" spans="1:13" ht="12.75">
      <c r="A964" s="12"/>
      <c r="B964" s="246">
        <f>SUM(B959:B963)</f>
        <v>60000</v>
      </c>
      <c r="C964" s="12"/>
      <c r="D964" s="12"/>
      <c r="E964" s="12" t="s">
        <v>155</v>
      </c>
      <c r="F964" s="89"/>
      <c r="G964" s="19"/>
      <c r="H964" s="90">
        <v>0</v>
      </c>
      <c r="I964" s="85">
        <f aca="true" t="shared" si="37" ref="I964:I974">+B964/M964</f>
        <v>130.43478260869566</v>
      </c>
      <c r="J964" s="86"/>
      <c r="K964" s="86"/>
      <c r="L964" s="86"/>
      <c r="M964" s="2">
        <v>460</v>
      </c>
    </row>
    <row r="965" spans="2:13" ht="12.75">
      <c r="B965" s="244"/>
      <c r="D965" s="13"/>
      <c r="F965" s="61"/>
      <c r="H965" s="5">
        <f t="shared" si="36"/>
        <v>0</v>
      </c>
      <c r="I965" s="23">
        <f t="shared" si="37"/>
        <v>0</v>
      </c>
      <c r="M965" s="2">
        <v>460</v>
      </c>
    </row>
    <row r="966" spans="2:13" ht="12.75">
      <c r="B966" s="244"/>
      <c r="D966" s="13"/>
      <c r="F966" s="61"/>
      <c r="H966" s="5">
        <f t="shared" si="36"/>
        <v>0</v>
      </c>
      <c r="I966" s="23">
        <f t="shared" si="37"/>
        <v>0</v>
      </c>
      <c r="M966" s="2">
        <v>460</v>
      </c>
    </row>
    <row r="967" spans="2:13" ht="12.75">
      <c r="B967" s="244">
        <v>800</v>
      </c>
      <c r="C967" s="1" t="s">
        <v>415</v>
      </c>
      <c r="D967" s="13" t="s">
        <v>17</v>
      </c>
      <c r="E967" s="1" t="s">
        <v>27</v>
      </c>
      <c r="F967" s="61" t="s">
        <v>385</v>
      </c>
      <c r="G967" s="28" t="s">
        <v>362</v>
      </c>
      <c r="H967" s="5">
        <f t="shared" si="36"/>
        <v>-800</v>
      </c>
      <c r="I967" s="23">
        <f t="shared" si="37"/>
        <v>1.7391304347826086</v>
      </c>
      <c r="K967" s="16" t="s">
        <v>35</v>
      </c>
      <c r="L967">
        <v>20</v>
      </c>
      <c r="M967" s="2">
        <v>460</v>
      </c>
    </row>
    <row r="968" spans="1:13" ht="12.75">
      <c r="A968" s="12"/>
      <c r="B968" s="246">
        <f>SUM(B967)</f>
        <v>800</v>
      </c>
      <c r="C968" s="12"/>
      <c r="D968" s="12"/>
      <c r="E968" s="12" t="s">
        <v>27</v>
      </c>
      <c r="F968" s="89"/>
      <c r="G968" s="19"/>
      <c r="H968" s="90">
        <v>0</v>
      </c>
      <c r="I968" s="85">
        <f t="shared" si="37"/>
        <v>1.7391304347826086</v>
      </c>
      <c r="J968" s="86"/>
      <c r="K968" s="86"/>
      <c r="L968" s="86"/>
      <c r="M968" s="2">
        <v>460</v>
      </c>
    </row>
    <row r="969" spans="4:13" ht="12.75">
      <c r="D969" s="13"/>
      <c r="F969" s="61"/>
      <c r="H969" s="5">
        <f t="shared" si="36"/>
        <v>0</v>
      </c>
      <c r="I969" s="23">
        <f t="shared" si="37"/>
        <v>0</v>
      </c>
      <c r="M969" s="2">
        <v>460</v>
      </c>
    </row>
    <row r="970" spans="4:13" ht="12.75">
      <c r="D970" s="13"/>
      <c r="F970" s="61"/>
      <c r="H970" s="5">
        <f t="shared" si="36"/>
        <v>0</v>
      </c>
      <c r="I970" s="23">
        <f t="shared" si="37"/>
        <v>0</v>
      </c>
      <c r="M970" s="2">
        <v>460</v>
      </c>
    </row>
    <row r="971" spans="4:13" ht="12.75">
      <c r="D971" s="13"/>
      <c r="F971" s="61"/>
      <c r="H971" s="5">
        <f t="shared" si="36"/>
        <v>0</v>
      </c>
      <c r="I971" s="23">
        <f t="shared" si="37"/>
        <v>0</v>
      </c>
      <c r="M971" s="2">
        <v>460</v>
      </c>
    </row>
    <row r="972" spans="4:13" ht="12.75">
      <c r="D972" s="13"/>
      <c r="F972" s="61"/>
      <c r="H972" s="5">
        <f t="shared" si="36"/>
        <v>0</v>
      </c>
      <c r="I972" s="23">
        <f t="shared" si="37"/>
        <v>0</v>
      </c>
      <c r="M972" s="2">
        <v>460</v>
      </c>
    </row>
    <row r="973" spans="1:13" ht="12.75">
      <c r="A973" s="12"/>
      <c r="B973" s="79">
        <f>+B986+B993+B1006+B1011+B1020+B1030</f>
        <v>169600</v>
      </c>
      <c r="C973" s="80" t="s">
        <v>387</v>
      </c>
      <c r="D973" s="81" t="s">
        <v>388</v>
      </c>
      <c r="E973" s="80" t="s">
        <v>290</v>
      </c>
      <c r="F973" s="82" t="s">
        <v>291</v>
      </c>
      <c r="G973" s="83" t="s">
        <v>313</v>
      </c>
      <c r="H973" s="84"/>
      <c r="I973" s="85">
        <f t="shared" si="37"/>
        <v>368.69565217391306</v>
      </c>
      <c r="J973" s="85"/>
      <c r="K973" s="85"/>
      <c r="L973" s="86"/>
      <c r="M973" s="2">
        <v>460</v>
      </c>
    </row>
    <row r="974" spans="4:13" ht="12.75">
      <c r="D974" s="13"/>
      <c r="F974" s="61"/>
      <c r="H974" s="5">
        <f t="shared" si="36"/>
        <v>0</v>
      </c>
      <c r="I974" s="23">
        <f t="shared" si="37"/>
        <v>0</v>
      </c>
      <c r="M974" s="2">
        <v>460</v>
      </c>
    </row>
    <row r="975" spans="1:13" s="86" customFormat="1" ht="12.75">
      <c r="A975" s="1"/>
      <c r="B975" s="324">
        <v>2500</v>
      </c>
      <c r="C975" s="13" t="s">
        <v>0</v>
      </c>
      <c r="D975" s="1" t="s">
        <v>17</v>
      </c>
      <c r="E975" s="87" t="s">
        <v>132</v>
      </c>
      <c r="F975" s="88" t="s">
        <v>437</v>
      </c>
      <c r="G975" s="28" t="s">
        <v>370</v>
      </c>
      <c r="H975" s="5">
        <f t="shared" si="36"/>
        <v>-2500</v>
      </c>
      <c r="I975" s="23">
        <v>5</v>
      </c>
      <c r="J975"/>
      <c r="K975" t="s">
        <v>0</v>
      </c>
      <c r="L975">
        <v>21</v>
      </c>
      <c r="M975" s="2">
        <v>460</v>
      </c>
    </row>
    <row r="976" spans="2:13" ht="12.75">
      <c r="B976" s="324">
        <v>2000</v>
      </c>
      <c r="C976" s="13" t="s">
        <v>0</v>
      </c>
      <c r="D976" s="1" t="s">
        <v>17</v>
      </c>
      <c r="E976" s="87" t="s">
        <v>72</v>
      </c>
      <c r="F976" s="88" t="s">
        <v>438</v>
      </c>
      <c r="G976" s="28" t="s">
        <v>370</v>
      </c>
      <c r="H976" s="5">
        <f t="shared" si="36"/>
        <v>-4500</v>
      </c>
      <c r="I976" s="23">
        <v>4</v>
      </c>
      <c r="K976" t="s">
        <v>0</v>
      </c>
      <c r="L976">
        <v>21</v>
      </c>
      <c r="M976" s="2">
        <v>460</v>
      </c>
    </row>
    <row r="977" spans="2:13" ht="12.75">
      <c r="B977" s="324">
        <v>2500</v>
      </c>
      <c r="C977" s="13" t="s">
        <v>0</v>
      </c>
      <c r="D977" s="1" t="s">
        <v>17</v>
      </c>
      <c r="E977" s="87" t="s">
        <v>132</v>
      </c>
      <c r="F977" s="88" t="s">
        <v>439</v>
      </c>
      <c r="G977" s="28" t="s">
        <v>362</v>
      </c>
      <c r="H977" s="5">
        <f t="shared" si="36"/>
        <v>-7000</v>
      </c>
      <c r="I977" s="23">
        <v>5</v>
      </c>
      <c r="K977" t="s">
        <v>0</v>
      </c>
      <c r="L977">
        <v>21</v>
      </c>
      <c r="M977" s="2">
        <v>460</v>
      </c>
    </row>
    <row r="978" spans="2:13" ht="12.75">
      <c r="B978" s="324">
        <v>2000</v>
      </c>
      <c r="C978" s="13" t="s">
        <v>0</v>
      </c>
      <c r="D978" s="1" t="s">
        <v>17</v>
      </c>
      <c r="E978" s="87" t="s">
        <v>72</v>
      </c>
      <c r="F978" s="88" t="s">
        <v>440</v>
      </c>
      <c r="G978" s="28" t="s">
        <v>362</v>
      </c>
      <c r="H978" s="5">
        <f t="shared" si="36"/>
        <v>-9000</v>
      </c>
      <c r="I978" s="23">
        <v>4</v>
      </c>
      <c r="K978" t="s">
        <v>0</v>
      </c>
      <c r="L978">
        <v>21</v>
      </c>
      <c r="M978" s="2">
        <v>460</v>
      </c>
    </row>
    <row r="979" spans="2:13" ht="12.75">
      <c r="B979" s="324">
        <v>3000</v>
      </c>
      <c r="C979" s="13" t="s">
        <v>0</v>
      </c>
      <c r="D979" s="1" t="s">
        <v>17</v>
      </c>
      <c r="E979" s="87" t="s">
        <v>72</v>
      </c>
      <c r="F979" s="88" t="s">
        <v>441</v>
      </c>
      <c r="G979" s="28" t="s">
        <v>377</v>
      </c>
      <c r="H979" s="5">
        <f t="shared" si="36"/>
        <v>-12000</v>
      </c>
      <c r="I979" s="23">
        <v>6</v>
      </c>
      <c r="K979" t="s">
        <v>0</v>
      </c>
      <c r="L979">
        <v>21</v>
      </c>
      <c r="M979" s="2">
        <v>460</v>
      </c>
    </row>
    <row r="980" spans="1:13" s="86" customFormat="1" ht="12.75">
      <c r="A980" s="1"/>
      <c r="B980" s="324">
        <v>2500</v>
      </c>
      <c r="C980" s="13" t="s">
        <v>0</v>
      </c>
      <c r="D980" s="1" t="s">
        <v>17</v>
      </c>
      <c r="E980" s="87" t="s">
        <v>132</v>
      </c>
      <c r="F980" s="88" t="s">
        <v>442</v>
      </c>
      <c r="G980" s="28" t="s">
        <v>377</v>
      </c>
      <c r="H980" s="5">
        <f t="shared" si="36"/>
        <v>-14500</v>
      </c>
      <c r="I980" s="23">
        <v>5</v>
      </c>
      <c r="J980"/>
      <c r="K980" t="s">
        <v>0</v>
      </c>
      <c r="L980">
        <v>21</v>
      </c>
      <c r="M980" s="2">
        <v>460</v>
      </c>
    </row>
    <row r="981" spans="1:13" s="44" customFormat="1" ht="12.75">
      <c r="A981" s="1"/>
      <c r="B981" s="324">
        <v>7000</v>
      </c>
      <c r="C981" s="13" t="s">
        <v>0</v>
      </c>
      <c r="D981" s="1" t="s">
        <v>17</v>
      </c>
      <c r="E981" s="87" t="s">
        <v>72</v>
      </c>
      <c r="F981" s="88" t="s">
        <v>443</v>
      </c>
      <c r="G981" s="28" t="s">
        <v>444</v>
      </c>
      <c r="H981" s="5">
        <f t="shared" si="36"/>
        <v>-21500</v>
      </c>
      <c r="I981" s="23">
        <v>14</v>
      </c>
      <c r="J981"/>
      <c r="K981" t="s">
        <v>0</v>
      </c>
      <c r="L981">
        <v>21</v>
      </c>
      <c r="M981" s="2">
        <v>460</v>
      </c>
    </row>
    <row r="982" spans="2:13" ht="12.75">
      <c r="B982" s="324">
        <v>7500</v>
      </c>
      <c r="C982" s="13" t="s">
        <v>0</v>
      </c>
      <c r="D982" s="1" t="s">
        <v>17</v>
      </c>
      <c r="E982" s="87" t="s">
        <v>445</v>
      </c>
      <c r="F982" s="88" t="s">
        <v>446</v>
      </c>
      <c r="G982" s="28" t="s">
        <v>447</v>
      </c>
      <c r="H982" s="5">
        <f t="shared" si="36"/>
        <v>-29000</v>
      </c>
      <c r="I982" s="23">
        <v>15</v>
      </c>
      <c r="K982" t="s">
        <v>0</v>
      </c>
      <c r="L982">
        <v>21</v>
      </c>
      <c r="M982" s="2">
        <v>460</v>
      </c>
    </row>
    <row r="983" spans="2:13" ht="12.75">
      <c r="B983" s="324">
        <v>10000</v>
      </c>
      <c r="C983" s="13" t="s">
        <v>0</v>
      </c>
      <c r="D983" s="1" t="s">
        <v>17</v>
      </c>
      <c r="E983" s="87" t="s">
        <v>35</v>
      </c>
      <c r="F983" s="88" t="s">
        <v>448</v>
      </c>
      <c r="G983" s="28" t="s">
        <v>447</v>
      </c>
      <c r="H983" s="5">
        <f t="shared" si="36"/>
        <v>-39000</v>
      </c>
      <c r="I983" s="23">
        <v>20</v>
      </c>
      <c r="K983" t="s">
        <v>0</v>
      </c>
      <c r="L983">
        <v>21</v>
      </c>
      <c r="M983" s="2">
        <v>460</v>
      </c>
    </row>
    <row r="984" spans="2:13" ht="12.75">
      <c r="B984" s="324">
        <v>5000</v>
      </c>
      <c r="C984" s="13" t="s">
        <v>0</v>
      </c>
      <c r="D984" s="1" t="s">
        <v>17</v>
      </c>
      <c r="E984" s="87" t="s">
        <v>132</v>
      </c>
      <c r="F984" s="88" t="s">
        <v>449</v>
      </c>
      <c r="G984" s="28" t="s">
        <v>447</v>
      </c>
      <c r="H984" s="5">
        <f t="shared" si="36"/>
        <v>-44000</v>
      </c>
      <c r="I984" s="23">
        <v>10</v>
      </c>
      <c r="K984" t="s">
        <v>0</v>
      </c>
      <c r="L984">
        <v>21</v>
      </c>
      <c r="M984" s="2">
        <v>460</v>
      </c>
    </row>
    <row r="985" spans="1:13" s="16" customFormat="1" ht="12.75">
      <c r="A985" s="13"/>
      <c r="B985" s="329">
        <v>10000</v>
      </c>
      <c r="C985" s="13" t="s">
        <v>0</v>
      </c>
      <c r="D985" s="13" t="s">
        <v>17</v>
      </c>
      <c r="E985" s="36" t="s">
        <v>481</v>
      </c>
      <c r="F985" s="126" t="s">
        <v>502</v>
      </c>
      <c r="G985" s="31" t="s">
        <v>444</v>
      </c>
      <c r="H985" s="30">
        <f t="shared" si="36"/>
        <v>-54000</v>
      </c>
      <c r="I985" s="92">
        <f>+B985/M985</f>
        <v>21.73913043478261</v>
      </c>
      <c r="K985" s="16" t="s">
        <v>0</v>
      </c>
      <c r="M985" s="41">
        <v>460</v>
      </c>
    </row>
    <row r="986" spans="1:13" ht="12.75">
      <c r="A986" s="12"/>
      <c r="B986" s="326">
        <f>SUM(B975:B985)</f>
        <v>54000</v>
      </c>
      <c r="C986" s="12" t="s">
        <v>0</v>
      </c>
      <c r="D986" s="12"/>
      <c r="E986" s="12"/>
      <c r="F986" s="89"/>
      <c r="G986" s="19"/>
      <c r="H986" s="90">
        <v>0</v>
      </c>
      <c r="I986" s="85">
        <f aca="true" t="shared" si="38" ref="I986:I995">+B986/M986</f>
        <v>117.3913043478261</v>
      </c>
      <c r="J986" s="86"/>
      <c r="K986" s="86"/>
      <c r="L986" s="86"/>
      <c r="M986" s="2">
        <v>460</v>
      </c>
    </row>
    <row r="987" spans="4:13" ht="12.75">
      <c r="D987" s="13"/>
      <c r="F987" s="61"/>
      <c r="H987" s="5">
        <f t="shared" si="36"/>
        <v>0</v>
      </c>
      <c r="I987" s="23">
        <f t="shared" si="38"/>
        <v>0</v>
      </c>
      <c r="M987" s="2">
        <v>460</v>
      </c>
    </row>
    <row r="988" spans="1:13" s="86" customFormat="1" ht="12.75">
      <c r="A988" s="1"/>
      <c r="B988" s="5"/>
      <c r="C988" s="1"/>
      <c r="D988" s="13"/>
      <c r="E988" s="1"/>
      <c r="F988" s="61"/>
      <c r="G988" s="28"/>
      <c r="H988" s="5">
        <f t="shared" si="36"/>
        <v>0</v>
      </c>
      <c r="I988" s="23">
        <f t="shared" si="38"/>
        <v>0</v>
      </c>
      <c r="J988"/>
      <c r="K988"/>
      <c r="L988"/>
      <c r="M988" s="2">
        <v>460</v>
      </c>
    </row>
    <row r="989" spans="2:13" ht="12.75">
      <c r="B989" s="327">
        <v>3500</v>
      </c>
      <c r="C989" s="1" t="s">
        <v>48</v>
      </c>
      <c r="D989" s="13" t="s">
        <v>17</v>
      </c>
      <c r="E989" s="1" t="s">
        <v>114</v>
      </c>
      <c r="F989" s="61" t="s">
        <v>450</v>
      </c>
      <c r="G989" s="28" t="s">
        <v>377</v>
      </c>
      <c r="H989" s="5">
        <f t="shared" si="36"/>
        <v>-3500</v>
      </c>
      <c r="I989" s="23">
        <f t="shared" si="38"/>
        <v>7.608695652173913</v>
      </c>
      <c r="K989" t="s">
        <v>132</v>
      </c>
      <c r="L989">
        <v>21</v>
      </c>
      <c r="M989" s="2">
        <v>460</v>
      </c>
    </row>
    <row r="990" spans="2:13" ht="12.75">
      <c r="B990" s="327">
        <v>3500</v>
      </c>
      <c r="C990" s="1" t="s">
        <v>303</v>
      </c>
      <c r="D990" s="13" t="s">
        <v>17</v>
      </c>
      <c r="E990" s="1" t="s">
        <v>114</v>
      </c>
      <c r="F990" s="61" t="s">
        <v>451</v>
      </c>
      <c r="G990" s="28" t="s">
        <v>452</v>
      </c>
      <c r="H990" s="5">
        <f t="shared" si="36"/>
        <v>-7000</v>
      </c>
      <c r="I990" s="23">
        <f t="shared" si="38"/>
        <v>7.608695652173913</v>
      </c>
      <c r="K990" t="s">
        <v>132</v>
      </c>
      <c r="L990">
        <v>21</v>
      </c>
      <c r="M990" s="2">
        <v>460</v>
      </c>
    </row>
    <row r="991" spans="1:13" ht="12.75">
      <c r="A991" s="13"/>
      <c r="B991" s="330">
        <v>3000</v>
      </c>
      <c r="C991" s="13" t="s">
        <v>220</v>
      </c>
      <c r="D991" s="13" t="s">
        <v>17</v>
      </c>
      <c r="E991" s="13" t="s">
        <v>114</v>
      </c>
      <c r="F991" s="103" t="s">
        <v>453</v>
      </c>
      <c r="G991" s="32" t="s">
        <v>377</v>
      </c>
      <c r="H991" s="30">
        <f t="shared" si="36"/>
        <v>-10000</v>
      </c>
      <c r="I991" s="92">
        <f t="shared" si="38"/>
        <v>6.521739130434782</v>
      </c>
      <c r="J991" s="16"/>
      <c r="K991" s="16" t="s">
        <v>323</v>
      </c>
      <c r="L991" s="16">
        <v>21</v>
      </c>
      <c r="M991" s="2">
        <v>460</v>
      </c>
    </row>
    <row r="992" spans="2:13" ht="12.75">
      <c r="B992" s="327">
        <v>3000</v>
      </c>
      <c r="C992" s="1" t="s">
        <v>324</v>
      </c>
      <c r="D992" s="13" t="s">
        <v>17</v>
      </c>
      <c r="E992" s="1" t="s">
        <v>114</v>
      </c>
      <c r="F992" s="61" t="s">
        <v>454</v>
      </c>
      <c r="G992" s="28" t="s">
        <v>452</v>
      </c>
      <c r="H992" s="5">
        <f t="shared" si="36"/>
        <v>-13000</v>
      </c>
      <c r="I992" s="23">
        <f t="shared" si="38"/>
        <v>6.521739130434782</v>
      </c>
      <c r="K992" t="s">
        <v>323</v>
      </c>
      <c r="L992" s="16">
        <v>21</v>
      </c>
      <c r="M992" s="2">
        <v>460</v>
      </c>
    </row>
    <row r="993" spans="1:13" s="86" customFormat="1" ht="12.75">
      <c r="A993" s="12"/>
      <c r="B993" s="328">
        <f>SUM(B989:B992)</f>
        <v>13000</v>
      </c>
      <c r="C993" s="12" t="s">
        <v>57</v>
      </c>
      <c r="D993" s="12"/>
      <c r="E993" s="12"/>
      <c r="F993" s="89"/>
      <c r="G993" s="19"/>
      <c r="H993" s="90">
        <v>0</v>
      </c>
      <c r="I993" s="85">
        <f t="shared" si="38"/>
        <v>28.26086956521739</v>
      </c>
      <c r="M993" s="2">
        <v>460</v>
      </c>
    </row>
    <row r="994" spans="1:13" ht="12.75">
      <c r="A994" s="43"/>
      <c r="B994" s="331"/>
      <c r="C994" s="46"/>
      <c r="D994" s="36"/>
      <c r="E994" s="43"/>
      <c r="F994" s="108"/>
      <c r="G994" s="37"/>
      <c r="H994" s="5">
        <f t="shared" si="36"/>
        <v>0</v>
      </c>
      <c r="I994" s="23">
        <f t="shared" si="38"/>
        <v>0</v>
      </c>
      <c r="J994" s="44"/>
      <c r="K994" s="44"/>
      <c r="L994" s="44"/>
      <c r="M994" s="2">
        <v>460</v>
      </c>
    </row>
    <row r="995" spans="2:13" ht="12.75">
      <c r="B995" s="327"/>
      <c r="D995" s="13"/>
      <c r="F995" s="61"/>
      <c r="H995" s="5">
        <f t="shared" si="36"/>
        <v>0</v>
      </c>
      <c r="I995" s="23">
        <f t="shared" si="38"/>
        <v>0</v>
      </c>
      <c r="M995" s="2">
        <v>460</v>
      </c>
    </row>
    <row r="996" spans="2:13" ht="12.75">
      <c r="B996" s="327">
        <v>1400</v>
      </c>
      <c r="C996" s="1" t="s">
        <v>58</v>
      </c>
      <c r="D996" s="13" t="s">
        <v>17</v>
      </c>
      <c r="E996" s="1" t="s">
        <v>97</v>
      </c>
      <c r="F996" s="61" t="s">
        <v>458</v>
      </c>
      <c r="G996" s="28" t="s">
        <v>377</v>
      </c>
      <c r="H996" s="5">
        <f t="shared" si="36"/>
        <v>-1400</v>
      </c>
      <c r="I996" s="23">
        <v>2.8</v>
      </c>
      <c r="K996" t="s">
        <v>132</v>
      </c>
      <c r="L996">
        <v>21</v>
      </c>
      <c r="M996" s="2">
        <v>460</v>
      </c>
    </row>
    <row r="997" spans="2:13" ht="12.75">
      <c r="B997" s="327">
        <v>2000</v>
      </c>
      <c r="C997" s="1" t="s">
        <v>58</v>
      </c>
      <c r="D997" s="13" t="s">
        <v>17</v>
      </c>
      <c r="E997" s="1" t="s">
        <v>97</v>
      </c>
      <c r="F997" s="61" t="s">
        <v>458</v>
      </c>
      <c r="G997" s="28" t="s">
        <v>394</v>
      </c>
      <c r="H997" s="5">
        <f t="shared" si="36"/>
        <v>-3400</v>
      </c>
      <c r="I997" s="23">
        <v>4</v>
      </c>
      <c r="K997" t="s">
        <v>132</v>
      </c>
      <c r="L997">
        <v>21</v>
      </c>
      <c r="M997" s="2">
        <v>460</v>
      </c>
    </row>
    <row r="998" spans="2:13" ht="12.75">
      <c r="B998" s="327">
        <v>5000</v>
      </c>
      <c r="C998" s="109" t="s">
        <v>58</v>
      </c>
      <c r="D998" s="13" t="s">
        <v>17</v>
      </c>
      <c r="E998" s="109" t="s">
        <v>59</v>
      </c>
      <c r="F998" s="88" t="s">
        <v>392</v>
      </c>
      <c r="G998" s="110" t="s">
        <v>394</v>
      </c>
      <c r="H998" s="5">
        <f t="shared" si="36"/>
        <v>-8400</v>
      </c>
      <c r="I998" s="23">
        <f>+B998/M998</f>
        <v>10.869565217391305</v>
      </c>
      <c r="K998" s="107" t="s">
        <v>35</v>
      </c>
      <c r="L998">
        <v>21</v>
      </c>
      <c r="M998" s="2">
        <v>460</v>
      </c>
    </row>
    <row r="999" spans="1:13" s="86" customFormat="1" ht="12.75">
      <c r="A999" s="1"/>
      <c r="B999" s="327">
        <v>1700</v>
      </c>
      <c r="C999" s="1" t="s">
        <v>58</v>
      </c>
      <c r="D999" s="13" t="s">
        <v>17</v>
      </c>
      <c r="E999" s="1" t="s">
        <v>97</v>
      </c>
      <c r="F999" s="61" t="s">
        <v>458</v>
      </c>
      <c r="G999" s="28" t="s">
        <v>452</v>
      </c>
      <c r="H999" s="5">
        <f t="shared" si="36"/>
        <v>-10100</v>
      </c>
      <c r="I999" s="23">
        <v>3.4</v>
      </c>
      <c r="J999"/>
      <c r="K999" t="s">
        <v>132</v>
      </c>
      <c r="L999">
        <v>21</v>
      </c>
      <c r="M999" s="2">
        <v>460</v>
      </c>
    </row>
    <row r="1000" spans="1:13" s="86" customFormat="1" ht="12.75">
      <c r="A1000" s="1"/>
      <c r="B1000" s="330">
        <v>2000</v>
      </c>
      <c r="C1000" s="34" t="s">
        <v>58</v>
      </c>
      <c r="D1000" s="13" t="s">
        <v>17</v>
      </c>
      <c r="E1000" s="34" t="s">
        <v>97</v>
      </c>
      <c r="F1000" s="61" t="s">
        <v>459</v>
      </c>
      <c r="G1000" s="32" t="s">
        <v>377</v>
      </c>
      <c r="H1000" s="5">
        <f t="shared" si="36"/>
        <v>-12100</v>
      </c>
      <c r="I1000" s="23">
        <v>4</v>
      </c>
      <c r="J1000"/>
      <c r="K1000" t="s">
        <v>323</v>
      </c>
      <c r="L1000" s="16">
        <v>21</v>
      </c>
      <c r="M1000" s="2">
        <v>460</v>
      </c>
    </row>
    <row r="1001" spans="1:13" s="86" customFormat="1" ht="12.75">
      <c r="A1001" s="1"/>
      <c r="B1001" s="327">
        <v>2000</v>
      </c>
      <c r="C1001" s="1" t="s">
        <v>58</v>
      </c>
      <c r="D1001" s="13" t="s">
        <v>17</v>
      </c>
      <c r="E1001" s="1" t="s">
        <v>97</v>
      </c>
      <c r="F1001" s="61" t="s">
        <v>459</v>
      </c>
      <c r="G1001" s="32" t="s">
        <v>394</v>
      </c>
      <c r="H1001" s="5">
        <f t="shared" si="36"/>
        <v>-14100</v>
      </c>
      <c r="I1001" s="23">
        <v>4</v>
      </c>
      <c r="J1001"/>
      <c r="K1001" t="s">
        <v>323</v>
      </c>
      <c r="L1001" s="16">
        <v>21</v>
      </c>
      <c r="M1001" s="2">
        <v>460</v>
      </c>
    </row>
    <row r="1002" spans="1:13" s="86" customFormat="1" ht="12.75">
      <c r="A1002" s="1"/>
      <c r="B1002" s="327">
        <v>10000</v>
      </c>
      <c r="C1002" s="1" t="s">
        <v>58</v>
      </c>
      <c r="D1002" s="13" t="s">
        <v>17</v>
      </c>
      <c r="E1002" s="1" t="s">
        <v>97</v>
      </c>
      <c r="F1002" s="61" t="s">
        <v>460</v>
      </c>
      <c r="G1002" s="32" t="s">
        <v>394</v>
      </c>
      <c r="H1002" s="5">
        <f t="shared" si="36"/>
        <v>-24100</v>
      </c>
      <c r="I1002" s="23">
        <v>20</v>
      </c>
      <c r="J1002"/>
      <c r="K1002" t="s">
        <v>323</v>
      </c>
      <c r="L1002" s="16">
        <v>21</v>
      </c>
      <c r="M1002" s="2">
        <v>460</v>
      </c>
    </row>
    <row r="1003" spans="1:13" s="86" customFormat="1" ht="12.75">
      <c r="A1003" s="1"/>
      <c r="B1003" s="327">
        <v>2000</v>
      </c>
      <c r="C1003" s="1" t="s">
        <v>58</v>
      </c>
      <c r="D1003" s="13" t="s">
        <v>17</v>
      </c>
      <c r="E1003" s="1" t="s">
        <v>97</v>
      </c>
      <c r="F1003" s="61" t="s">
        <v>459</v>
      </c>
      <c r="G1003" s="28" t="s">
        <v>452</v>
      </c>
      <c r="H1003" s="5">
        <f t="shared" si="36"/>
        <v>-26100</v>
      </c>
      <c r="I1003" s="23">
        <v>4</v>
      </c>
      <c r="J1003"/>
      <c r="K1003" t="s">
        <v>323</v>
      </c>
      <c r="L1003" s="16">
        <v>21</v>
      </c>
      <c r="M1003" s="2">
        <v>460</v>
      </c>
    </row>
    <row r="1004" spans="2:13" ht="12.75">
      <c r="B1004" s="327">
        <v>2500</v>
      </c>
      <c r="C1004" s="1" t="s">
        <v>461</v>
      </c>
      <c r="D1004" s="13" t="s">
        <v>17</v>
      </c>
      <c r="E1004" s="1" t="s">
        <v>462</v>
      </c>
      <c r="F1004" s="28" t="s">
        <v>463</v>
      </c>
      <c r="G1004" s="28" t="s">
        <v>280</v>
      </c>
      <c r="H1004" s="30">
        <f t="shared" si="36"/>
        <v>-28600</v>
      </c>
      <c r="I1004" s="92">
        <f>+B1004/M1004</f>
        <v>5.434782608695652</v>
      </c>
      <c r="K1004" t="s">
        <v>457</v>
      </c>
      <c r="L1004" s="38"/>
      <c r="M1004" s="2">
        <v>460</v>
      </c>
    </row>
    <row r="1005" spans="2:13" ht="12.75">
      <c r="B1005" s="327">
        <v>5000</v>
      </c>
      <c r="C1005" s="1" t="s">
        <v>461</v>
      </c>
      <c r="D1005" s="13" t="s">
        <v>17</v>
      </c>
      <c r="E1005" s="1" t="s">
        <v>462</v>
      </c>
      <c r="F1005" s="28" t="s">
        <v>463</v>
      </c>
      <c r="G1005" s="28" t="s">
        <v>394</v>
      </c>
      <c r="H1005" s="30">
        <f t="shared" si="36"/>
        <v>-33600</v>
      </c>
      <c r="I1005" s="92">
        <f>+B1005/M1005</f>
        <v>10.869565217391305</v>
      </c>
      <c r="K1005" t="s">
        <v>457</v>
      </c>
      <c r="M1005" s="2">
        <v>460</v>
      </c>
    </row>
    <row r="1006" spans="1:13" ht="12.75">
      <c r="A1006" s="12"/>
      <c r="B1006" s="328">
        <f>SUM(B996:B1005)</f>
        <v>33600</v>
      </c>
      <c r="C1006" s="12"/>
      <c r="D1006" s="12"/>
      <c r="E1006" s="12" t="s">
        <v>59</v>
      </c>
      <c r="F1006" s="89"/>
      <c r="G1006" s="19"/>
      <c r="H1006" s="90">
        <v>0</v>
      </c>
      <c r="I1006" s="85">
        <f>+B1006/M1006</f>
        <v>73.04347826086956</v>
      </c>
      <c r="J1006" s="86"/>
      <c r="K1006" s="86"/>
      <c r="L1006" s="86"/>
      <c r="M1006" s="2">
        <v>460</v>
      </c>
    </row>
    <row r="1007" spans="2:13" ht="12.75">
      <c r="B1007" s="327"/>
      <c r="D1007" s="13"/>
      <c r="F1007" s="61"/>
      <c r="H1007" s="5">
        <v>0</v>
      </c>
      <c r="I1007" s="23">
        <f>+B1007/M1007</f>
        <v>0</v>
      </c>
      <c r="M1007" s="2">
        <v>460</v>
      </c>
    </row>
    <row r="1008" spans="1:13" ht="12.75">
      <c r="A1008" s="13"/>
      <c r="B1008" s="327"/>
      <c r="D1008" s="13"/>
      <c r="F1008" s="61"/>
      <c r="H1008" s="5">
        <f t="shared" si="36"/>
        <v>0</v>
      </c>
      <c r="I1008" s="23">
        <f>+B1008/M1008</f>
        <v>0</v>
      </c>
      <c r="M1008" s="2">
        <v>460</v>
      </c>
    </row>
    <row r="1009" spans="1:13" s="86" customFormat="1" ht="12.75">
      <c r="A1009" s="1"/>
      <c r="B1009" s="327">
        <v>6000</v>
      </c>
      <c r="C1009" s="1" t="s">
        <v>60</v>
      </c>
      <c r="D1009" s="13" t="s">
        <v>17</v>
      </c>
      <c r="E1009" s="1" t="s">
        <v>114</v>
      </c>
      <c r="F1009" s="115" t="s">
        <v>464</v>
      </c>
      <c r="G1009" s="28" t="s">
        <v>377</v>
      </c>
      <c r="H1009" s="5">
        <f t="shared" si="36"/>
        <v>-6000</v>
      </c>
      <c r="I1009" s="23">
        <v>12</v>
      </c>
      <c r="J1009"/>
      <c r="K1009" t="s">
        <v>132</v>
      </c>
      <c r="L1009">
        <v>21</v>
      </c>
      <c r="M1009" s="2">
        <v>460</v>
      </c>
    </row>
    <row r="1010" spans="2:13" ht="12.75">
      <c r="B1010" s="327">
        <v>6000</v>
      </c>
      <c r="C1010" s="1" t="s">
        <v>60</v>
      </c>
      <c r="D1010" s="13" t="s">
        <v>17</v>
      </c>
      <c r="E1010" s="1" t="s">
        <v>114</v>
      </c>
      <c r="F1010" s="115" t="s">
        <v>464</v>
      </c>
      <c r="G1010" s="28" t="s">
        <v>394</v>
      </c>
      <c r="H1010" s="5">
        <f t="shared" si="36"/>
        <v>-12000</v>
      </c>
      <c r="I1010" s="23">
        <v>12</v>
      </c>
      <c r="K1010" t="s">
        <v>132</v>
      </c>
      <c r="L1010">
        <v>21</v>
      </c>
      <c r="M1010" s="2">
        <v>460</v>
      </c>
    </row>
    <row r="1011" spans="1:13" ht="12.75">
      <c r="A1011" s="12"/>
      <c r="B1011" s="328">
        <f>SUM(B1009:B1010)</f>
        <v>12000</v>
      </c>
      <c r="C1011" s="12" t="s">
        <v>60</v>
      </c>
      <c r="D1011" s="12"/>
      <c r="E1011" s="12"/>
      <c r="F1011" s="89"/>
      <c r="G1011" s="19"/>
      <c r="H1011" s="90">
        <v>0</v>
      </c>
      <c r="I1011" s="85">
        <f>+B1011/M1011</f>
        <v>26.08695652173913</v>
      </c>
      <c r="J1011" s="86"/>
      <c r="K1011" s="86"/>
      <c r="L1011" s="86"/>
      <c r="M1011" s="2">
        <v>460</v>
      </c>
    </row>
    <row r="1012" spans="6:13" ht="12.75">
      <c r="F1012" s="61"/>
      <c r="H1012" s="5">
        <f aca="true" t="shared" si="39" ref="H1012:H1041">H1011-B1012</f>
        <v>0</v>
      </c>
      <c r="I1012" s="23">
        <f aca="true" t="shared" si="40" ref="I1012:I1051">+B1012/M1012</f>
        <v>0</v>
      </c>
      <c r="M1012" s="2">
        <v>460</v>
      </c>
    </row>
    <row r="1013" spans="6:13" ht="12.75">
      <c r="F1013" s="61"/>
      <c r="H1013" s="5">
        <f t="shared" si="39"/>
        <v>0</v>
      </c>
      <c r="I1013" s="23">
        <f t="shared" si="40"/>
        <v>0</v>
      </c>
      <c r="M1013" s="2">
        <v>460</v>
      </c>
    </row>
    <row r="1014" spans="2:13" ht="12.75">
      <c r="B1014" s="244">
        <v>2000</v>
      </c>
      <c r="C1014" s="1" t="s">
        <v>62</v>
      </c>
      <c r="D1014" s="13" t="s">
        <v>17</v>
      </c>
      <c r="E1014" s="1" t="s">
        <v>114</v>
      </c>
      <c r="F1014" s="61" t="s">
        <v>458</v>
      </c>
      <c r="G1014" s="28" t="s">
        <v>377</v>
      </c>
      <c r="H1014" s="5">
        <f t="shared" si="39"/>
        <v>-2000</v>
      </c>
      <c r="I1014" s="23">
        <v>4</v>
      </c>
      <c r="K1014" t="s">
        <v>132</v>
      </c>
      <c r="L1014">
        <v>21</v>
      </c>
      <c r="M1014" s="2">
        <v>460</v>
      </c>
    </row>
    <row r="1015" spans="2:13" ht="12.75">
      <c r="B1015" s="244">
        <v>2000</v>
      </c>
      <c r="C1015" s="1" t="s">
        <v>62</v>
      </c>
      <c r="D1015" s="13" t="s">
        <v>17</v>
      </c>
      <c r="E1015" s="1" t="s">
        <v>114</v>
      </c>
      <c r="F1015" s="61" t="s">
        <v>458</v>
      </c>
      <c r="G1015" s="28" t="s">
        <v>394</v>
      </c>
      <c r="H1015" s="5">
        <f t="shared" si="39"/>
        <v>-4000</v>
      </c>
      <c r="I1015" s="23">
        <v>4</v>
      </c>
      <c r="K1015" t="s">
        <v>132</v>
      </c>
      <c r="L1015">
        <v>21</v>
      </c>
      <c r="M1015" s="2">
        <v>460</v>
      </c>
    </row>
    <row r="1016" spans="2:13" ht="12.75">
      <c r="B1016" s="244">
        <v>2000</v>
      </c>
      <c r="C1016" s="1" t="s">
        <v>62</v>
      </c>
      <c r="D1016" s="13" t="s">
        <v>17</v>
      </c>
      <c r="E1016" s="1" t="s">
        <v>114</v>
      </c>
      <c r="F1016" s="61" t="s">
        <v>458</v>
      </c>
      <c r="G1016" s="28" t="s">
        <v>452</v>
      </c>
      <c r="H1016" s="5">
        <f t="shared" si="39"/>
        <v>-6000</v>
      </c>
      <c r="I1016" s="23">
        <v>4</v>
      </c>
      <c r="K1016" t="s">
        <v>132</v>
      </c>
      <c r="L1016">
        <v>21</v>
      </c>
      <c r="M1016" s="2">
        <v>460</v>
      </c>
    </row>
    <row r="1017" spans="2:13" ht="12.75">
      <c r="B1017" s="237">
        <v>2000</v>
      </c>
      <c r="C1017" s="13" t="s">
        <v>62</v>
      </c>
      <c r="D1017" s="13" t="s">
        <v>17</v>
      </c>
      <c r="E1017" s="36" t="s">
        <v>114</v>
      </c>
      <c r="F1017" s="61" t="s">
        <v>459</v>
      </c>
      <c r="G1017" s="32" t="s">
        <v>377</v>
      </c>
      <c r="H1017" s="5">
        <f t="shared" si="39"/>
        <v>-8000</v>
      </c>
      <c r="I1017" s="23">
        <v>4</v>
      </c>
      <c r="K1017" t="s">
        <v>323</v>
      </c>
      <c r="L1017" s="16">
        <v>21</v>
      </c>
      <c r="M1017" s="2">
        <v>460</v>
      </c>
    </row>
    <row r="1018" spans="2:13" ht="12.75">
      <c r="B1018" s="244">
        <v>2000</v>
      </c>
      <c r="C1018" s="1" t="s">
        <v>62</v>
      </c>
      <c r="D1018" s="13" t="s">
        <v>17</v>
      </c>
      <c r="E1018" s="1" t="s">
        <v>114</v>
      </c>
      <c r="F1018" s="61" t="s">
        <v>459</v>
      </c>
      <c r="G1018" s="32" t="s">
        <v>394</v>
      </c>
      <c r="H1018" s="5">
        <f t="shared" si="39"/>
        <v>-10000</v>
      </c>
      <c r="I1018" s="23">
        <v>4</v>
      </c>
      <c r="K1018" t="s">
        <v>323</v>
      </c>
      <c r="L1018" s="16">
        <v>21</v>
      </c>
      <c r="M1018" s="2">
        <v>460</v>
      </c>
    </row>
    <row r="1019" spans="2:13" ht="12.75">
      <c r="B1019" s="244">
        <v>2000</v>
      </c>
      <c r="C1019" s="1" t="s">
        <v>62</v>
      </c>
      <c r="D1019" s="13" t="s">
        <v>17</v>
      </c>
      <c r="E1019" s="1" t="s">
        <v>114</v>
      </c>
      <c r="F1019" s="61" t="s">
        <v>459</v>
      </c>
      <c r="G1019" s="28" t="s">
        <v>452</v>
      </c>
      <c r="H1019" s="5">
        <f t="shared" si="39"/>
        <v>-12000</v>
      </c>
      <c r="I1019" s="23">
        <v>4</v>
      </c>
      <c r="K1019" t="s">
        <v>323</v>
      </c>
      <c r="L1019" s="16">
        <v>21</v>
      </c>
      <c r="M1019" s="2">
        <v>460</v>
      </c>
    </row>
    <row r="1020" spans="1:13" ht="12.75">
      <c r="A1020" s="12"/>
      <c r="B1020" s="246">
        <f>SUM(B1014:B1019)</f>
        <v>12000</v>
      </c>
      <c r="C1020" s="12" t="s">
        <v>62</v>
      </c>
      <c r="D1020" s="12"/>
      <c r="E1020" s="12"/>
      <c r="F1020" s="89"/>
      <c r="G1020" s="19"/>
      <c r="H1020" s="90">
        <v>0</v>
      </c>
      <c r="I1020" s="85">
        <f t="shared" si="40"/>
        <v>26.08695652173913</v>
      </c>
      <c r="J1020" s="86"/>
      <c r="K1020" s="86"/>
      <c r="L1020" s="86"/>
      <c r="M1020" s="2">
        <v>460</v>
      </c>
    </row>
    <row r="1021" spans="2:13" ht="12.75">
      <c r="B1021" s="244"/>
      <c r="F1021" s="61"/>
      <c r="H1021" s="5">
        <f t="shared" si="39"/>
        <v>0</v>
      </c>
      <c r="I1021" s="23">
        <f t="shared" si="40"/>
        <v>0</v>
      </c>
      <c r="M1021" s="2">
        <v>460</v>
      </c>
    </row>
    <row r="1022" spans="2:13" ht="12.75">
      <c r="B1022" s="244"/>
      <c r="F1022" s="61"/>
      <c r="H1022" s="5">
        <f t="shared" si="39"/>
        <v>0</v>
      </c>
      <c r="I1022" s="23">
        <f t="shared" si="40"/>
        <v>0</v>
      </c>
      <c r="M1022" s="2">
        <v>460</v>
      </c>
    </row>
    <row r="1023" spans="2:13" ht="12.75">
      <c r="B1023" s="244">
        <v>10000</v>
      </c>
      <c r="C1023" s="1" t="s">
        <v>431</v>
      </c>
      <c r="D1023" s="13" t="s">
        <v>17</v>
      </c>
      <c r="E1023" s="1" t="s">
        <v>419</v>
      </c>
      <c r="F1023" s="61" t="s">
        <v>465</v>
      </c>
      <c r="G1023" s="28" t="s">
        <v>394</v>
      </c>
      <c r="H1023" s="5">
        <f t="shared" si="39"/>
        <v>-10000</v>
      </c>
      <c r="I1023" s="23">
        <f t="shared" si="40"/>
        <v>21.73913043478261</v>
      </c>
      <c r="K1023" t="s">
        <v>323</v>
      </c>
      <c r="L1023" s="16">
        <v>21</v>
      </c>
      <c r="M1023" s="2">
        <v>460</v>
      </c>
    </row>
    <row r="1024" spans="2:13" ht="12.75">
      <c r="B1024" s="244">
        <v>10000</v>
      </c>
      <c r="C1024" s="1" t="s">
        <v>431</v>
      </c>
      <c r="D1024" s="13" t="s">
        <v>17</v>
      </c>
      <c r="E1024" s="1" t="s">
        <v>419</v>
      </c>
      <c r="F1024" s="61" t="s">
        <v>466</v>
      </c>
      <c r="G1024" s="28" t="s">
        <v>394</v>
      </c>
      <c r="H1024" s="5">
        <f t="shared" si="39"/>
        <v>-20000</v>
      </c>
      <c r="I1024" s="23">
        <f t="shared" si="40"/>
        <v>21.73913043478261</v>
      </c>
      <c r="K1024" t="s">
        <v>323</v>
      </c>
      <c r="L1024" s="16">
        <v>21</v>
      </c>
      <c r="M1024" s="2">
        <v>460</v>
      </c>
    </row>
    <row r="1025" spans="1:13" ht="12.75">
      <c r="A1025" s="13"/>
      <c r="B1025" s="237">
        <v>5000</v>
      </c>
      <c r="C1025" s="13" t="s">
        <v>1091</v>
      </c>
      <c r="D1025" s="13" t="s">
        <v>17</v>
      </c>
      <c r="E1025" s="1" t="s">
        <v>419</v>
      </c>
      <c r="F1025" s="32" t="s">
        <v>468</v>
      </c>
      <c r="G1025" s="31" t="s">
        <v>394</v>
      </c>
      <c r="H1025" s="30">
        <f t="shared" si="39"/>
        <v>-25000</v>
      </c>
      <c r="I1025" s="92">
        <f t="shared" si="40"/>
        <v>10.869565217391305</v>
      </c>
      <c r="J1025" s="16"/>
      <c r="K1025" s="16" t="s">
        <v>457</v>
      </c>
      <c r="L1025" s="16"/>
      <c r="M1025" s="2">
        <v>460</v>
      </c>
    </row>
    <row r="1026" spans="1:13" ht="12.75">
      <c r="A1026" s="13"/>
      <c r="B1026" s="244">
        <v>5000</v>
      </c>
      <c r="C1026" s="1" t="s">
        <v>154</v>
      </c>
      <c r="D1026" s="13" t="s">
        <v>17</v>
      </c>
      <c r="E1026" s="1" t="s">
        <v>419</v>
      </c>
      <c r="F1026" s="110" t="s">
        <v>469</v>
      </c>
      <c r="G1026" s="28" t="s">
        <v>394</v>
      </c>
      <c r="H1026" s="30">
        <f t="shared" si="39"/>
        <v>-30000</v>
      </c>
      <c r="I1026" s="92">
        <f t="shared" si="40"/>
        <v>10.869565217391305</v>
      </c>
      <c r="J1026" s="16"/>
      <c r="K1026" s="16" t="s">
        <v>457</v>
      </c>
      <c r="L1026" s="16"/>
      <c r="M1026" s="2">
        <v>460</v>
      </c>
    </row>
    <row r="1027" spans="2:13" ht="12.75">
      <c r="B1027" s="244">
        <v>5000</v>
      </c>
      <c r="C1027" s="1" t="s">
        <v>154</v>
      </c>
      <c r="D1027" s="13" t="s">
        <v>17</v>
      </c>
      <c r="E1027" s="1" t="s">
        <v>419</v>
      </c>
      <c r="F1027" s="110" t="s">
        <v>470</v>
      </c>
      <c r="G1027" s="28" t="s">
        <v>394</v>
      </c>
      <c r="H1027" s="30">
        <f t="shared" si="39"/>
        <v>-35000</v>
      </c>
      <c r="I1027" s="92">
        <f t="shared" si="40"/>
        <v>10.869565217391305</v>
      </c>
      <c r="K1027" t="s">
        <v>457</v>
      </c>
      <c r="M1027" s="2">
        <v>460</v>
      </c>
    </row>
    <row r="1028" spans="2:13" ht="12.75">
      <c r="B1028" s="244">
        <v>5000</v>
      </c>
      <c r="C1028" s="109" t="s">
        <v>154</v>
      </c>
      <c r="D1028" s="13" t="s">
        <v>17</v>
      </c>
      <c r="E1028" s="1" t="s">
        <v>419</v>
      </c>
      <c r="F1028" s="110" t="s">
        <v>471</v>
      </c>
      <c r="G1028" s="28" t="s">
        <v>452</v>
      </c>
      <c r="H1028" s="30">
        <f t="shared" si="39"/>
        <v>-40000</v>
      </c>
      <c r="I1028" s="92">
        <f t="shared" si="40"/>
        <v>10.869565217391305</v>
      </c>
      <c r="K1028" t="s">
        <v>457</v>
      </c>
      <c r="M1028" s="2">
        <v>460</v>
      </c>
    </row>
    <row r="1029" spans="2:13" ht="12.75">
      <c r="B1029" s="244">
        <v>5000</v>
      </c>
      <c r="C1029" s="109" t="s">
        <v>154</v>
      </c>
      <c r="D1029" s="13" t="s">
        <v>17</v>
      </c>
      <c r="E1029" s="1" t="s">
        <v>419</v>
      </c>
      <c r="F1029" s="110" t="s">
        <v>472</v>
      </c>
      <c r="G1029" s="28" t="s">
        <v>452</v>
      </c>
      <c r="H1029" s="30">
        <f t="shared" si="39"/>
        <v>-45000</v>
      </c>
      <c r="I1029" s="92">
        <f t="shared" si="40"/>
        <v>10.869565217391305</v>
      </c>
      <c r="K1029" t="s">
        <v>457</v>
      </c>
      <c r="M1029" s="2">
        <v>460</v>
      </c>
    </row>
    <row r="1030" spans="1:13" ht="12.75">
      <c r="A1030" s="12"/>
      <c r="B1030" s="246">
        <f>SUM(B1023:B1029)</f>
        <v>45000</v>
      </c>
      <c r="C1030" s="12"/>
      <c r="D1030" s="12"/>
      <c r="E1030" s="12" t="s">
        <v>419</v>
      </c>
      <c r="F1030" s="89"/>
      <c r="G1030" s="19"/>
      <c r="H1030" s="90">
        <v>0</v>
      </c>
      <c r="I1030" s="85">
        <f t="shared" si="40"/>
        <v>97.82608695652173</v>
      </c>
      <c r="J1030" s="86"/>
      <c r="K1030" s="86"/>
      <c r="L1030" s="86"/>
      <c r="M1030" s="2">
        <v>460</v>
      </c>
    </row>
    <row r="1031" spans="6:13" ht="12.75">
      <c r="F1031" s="61"/>
      <c r="H1031" s="5">
        <f t="shared" si="39"/>
        <v>0</v>
      </c>
      <c r="I1031" s="23">
        <f t="shared" si="40"/>
        <v>0</v>
      </c>
      <c r="M1031" s="2">
        <v>460</v>
      </c>
    </row>
    <row r="1032" spans="6:13" ht="12.75">
      <c r="F1032" s="61"/>
      <c r="H1032" s="5">
        <f t="shared" si="39"/>
        <v>0</v>
      </c>
      <c r="I1032" s="23">
        <f t="shared" si="40"/>
        <v>0</v>
      </c>
      <c r="M1032" s="2">
        <v>460</v>
      </c>
    </row>
    <row r="1033" spans="6:13" ht="12.75">
      <c r="F1033" s="61"/>
      <c r="H1033" s="5">
        <f t="shared" si="39"/>
        <v>0</v>
      </c>
      <c r="I1033" s="23">
        <f t="shared" si="40"/>
        <v>0</v>
      </c>
      <c r="M1033" s="2">
        <v>460</v>
      </c>
    </row>
    <row r="1034" spans="6:13" ht="12.75">
      <c r="F1034" s="61"/>
      <c r="H1034" s="5">
        <f t="shared" si="39"/>
        <v>0</v>
      </c>
      <c r="I1034" s="23">
        <f t="shared" si="40"/>
        <v>0</v>
      </c>
      <c r="M1034" s="2">
        <v>460</v>
      </c>
    </row>
    <row r="1035" spans="1:13" ht="12.75">
      <c r="A1035" s="12"/>
      <c r="B1035" s="317">
        <f>+B1042</f>
        <v>90000</v>
      </c>
      <c r="C1035" s="80" t="s">
        <v>387</v>
      </c>
      <c r="D1035" s="81" t="s">
        <v>473</v>
      </c>
      <c r="E1035" s="80" t="s">
        <v>104</v>
      </c>
      <c r="F1035" s="82" t="s">
        <v>474</v>
      </c>
      <c r="G1035" s="83" t="s">
        <v>34</v>
      </c>
      <c r="H1035" s="84"/>
      <c r="I1035" s="85">
        <f t="shared" si="40"/>
        <v>195.65217391304347</v>
      </c>
      <c r="J1035" s="85"/>
      <c r="K1035" s="85"/>
      <c r="L1035" s="86"/>
      <c r="M1035" s="2">
        <v>460</v>
      </c>
    </row>
    <row r="1036" spans="6:13" ht="12.75">
      <c r="F1036" s="61"/>
      <c r="H1036" s="5">
        <f t="shared" si="39"/>
        <v>0</v>
      </c>
      <c r="I1036" s="23">
        <f t="shared" si="40"/>
        <v>0</v>
      </c>
      <c r="M1036" s="2">
        <v>460</v>
      </c>
    </row>
    <row r="1037" spans="6:13" ht="12.75">
      <c r="F1037" s="61"/>
      <c r="H1037" s="5">
        <f t="shared" si="39"/>
        <v>0</v>
      </c>
      <c r="I1037" s="23">
        <f t="shared" si="40"/>
        <v>0</v>
      </c>
      <c r="M1037" s="2">
        <v>460</v>
      </c>
    </row>
    <row r="1038" spans="2:13" ht="12.75">
      <c r="B1038" s="244">
        <v>30000</v>
      </c>
      <c r="C1038" s="109" t="s">
        <v>475</v>
      </c>
      <c r="D1038" s="109" t="s">
        <v>455</v>
      </c>
      <c r="E1038" s="109" t="s">
        <v>419</v>
      </c>
      <c r="F1038" s="110" t="s">
        <v>476</v>
      </c>
      <c r="G1038" s="110" t="s">
        <v>301</v>
      </c>
      <c r="H1038" s="30">
        <f t="shared" si="39"/>
        <v>-30000</v>
      </c>
      <c r="I1038" s="92">
        <f t="shared" si="40"/>
        <v>65.21739130434783</v>
      </c>
      <c r="K1038" s="107" t="s">
        <v>457</v>
      </c>
      <c r="M1038" s="2">
        <v>460</v>
      </c>
    </row>
    <row r="1039" spans="2:13" ht="12.75">
      <c r="B1039" s="244">
        <v>20000</v>
      </c>
      <c r="C1039" s="109" t="s">
        <v>1100</v>
      </c>
      <c r="D1039" s="109" t="s">
        <v>455</v>
      </c>
      <c r="E1039" s="109" t="s">
        <v>419</v>
      </c>
      <c r="F1039" s="110" t="s">
        <v>477</v>
      </c>
      <c r="G1039" s="110" t="s">
        <v>301</v>
      </c>
      <c r="H1039" s="30">
        <f t="shared" si="39"/>
        <v>-50000</v>
      </c>
      <c r="I1039" s="92">
        <f t="shared" si="40"/>
        <v>43.47826086956522</v>
      </c>
      <c r="K1039" s="107" t="s">
        <v>457</v>
      </c>
      <c r="M1039" s="2">
        <v>460</v>
      </c>
    </row>
    <row r="1040" spans="2:13" ht="12.75">
      <c r="B1040" s="244">
        <v>20000</v>
      </c>
      <c r="C1040" s="109" t="s">
        <v>431</v>
      </c>
      <c r="D1040" s="109" t="s">
        <v>455</v>
      </c>
      <c r="E1040" s="109" t="s">
        <v>419</v>
      </c>
      <c r="F1040" s="110" t="s">
        <v>478</v>
      </c>
      <c r="G1040" s="110" t="s">
        <v>301</v>
      </c>
      <c r="H1040" s="30">
        <f t="shared" si="39"/>
        <v>-70000</v>
      </c>
      <c r="I1040" s="92">
        <f t="shared" si="40"/>
        <v>43.47826086956522</v>
      </c>
      <c r="K1040" s="107" t="s">
        <v>457</v>
      </c>
      <c r="M1040" s="2">
        <v>460</v>
      </c>
    </row>
    <row r="1041" spans="2:13" ht="12.75">
      <c r="B1041" s="244">
        <v>20000</v>
      </c>
      <c r="C1041" s="109" t="s">
        <v>431</v>
      </c>
      <c r="D1041" s="109" t="s">
        <v>455</v>
      </c>
      <c r="E1041" s="109" t="s">
        <v>419</v>
      </c>
      <c r="F1041" s="110" t="s">
        <v>479</v>
      </c>
      <c r="G1041" s="110" t="s">
        <v>301</v>
      </c>
      <c r="H1041" s="30">
        <f t="shared" si="39"/>
        <v>-90000</v>
      </c>
      <c r="I1041" s="92">
        <f t="shared" si="40"/>
        <v>43.47826086956522</v>
      </c>
      <c r="K1041" s="107" t="s">
        <v>457</v>
      </c>
      <c r="M1041" s="2">
        <v>460</v>
      </c>
    </row>
    <row r="1042" spans="1:13" s="86" customFormat="1" ht="12.75">
      <c r="A1042" s="12"/>
      <c r="B1042" s="246">
        <f>SUM(B1038:B1041)</f>
        <v>90000</v>
      </c>
      <c r="C1042" s="12"/>
      <c r="D1042" s="12"/>
      <c r="E1042" s="12" t="s">
        <v>419</v>
      </c>
      <c r="F1042" s="89"/>
      <c r="G1042" s="19"/>
      <c r="H1042" s="90">
        <v>0</v>
      </c>
      <c r="I1042" s="85">
        <f t="shared" si="40"/>
        <v>195.65217391304347</v>
      </c>
      <c r="M1042" s="2">
        <v>460</v>
      </c>
    </row>
    <row r="1043" spans="8:13" ht="12.75">
      <c r="H1043" s="5">
        <f>H930-B1043</f>
        <v>0</v>
      </c>
      <c r="I1043" s="23">
        <f t="shared" si="40"/>
        <v>0</v>
      </c>
      <c r="M1043" s="2">
        <v>460</v>
      </c>
    </row>
    <row r="1044" spans="8:13" ht="12.75">
      <c r="H1044" s="5">
        <f aca="true" t="shared" si="41" ref="H1044:H1051">H1043-B1044</f>
        <v>0</v>
      </c>
      <c r="I1044" s="23">
        <f t="shared" si="40"/>
        <v>0</v>
      </c>
      <c r="M1044" s="2">
        <v>460</v>
      </c>
    </row>
    <row r="1045" spans="1:13" ht="12.75">
      <c r="A1045" s="13"/>
      <c r="B1045" s="318">
        <v>180000</v>
      </c>
      <c r="C1045" s="1" t="s">
        <v>72</v>
      </c>
      <c r="D1045" s="13" t="s">
        <v>17</v>
      </c>
      <c r="F1045" s="60" t="s">
        <v>417</v>
      </c>
      <c r="G1045" s="103" t="s">
        <v>86</v>
      </c>
      <c r="H1045" s="5">
        <f t="shared" si="41"/>
        <v>-180000</v>
      </c>
      <c r="I1045" s="23">
        <f t="shared" si="40"/>
        <v>391.30434782608694</v>
      </c>
      <c r="J1045" s="16"/>
      <c r="K1045" s="16"/>
      <c r="L1045" s="16"/>
      <c r="M1045" s="2">
        <v>460</v>
      </c>
    </row>
    <row r="1046" spans="1:13" ht="12.75">
      <c r="A1046" s="13"/>
      <c r="B1046" s="318">
        <v>130000</v>
      </c>
      <c r="C1046" s="1" t="s">
        <v>132</v>
      </c>
      <c r="D1046" s="13" t="s">
        <v>17</v>
      </c>
      <c r="F1046" s="60" t="s">
        <v>467</v>
      </c>
      <c r="G1046" s="103" t="s">
        <v>86</v>
      </c>
      <c r="H1046" s="5">
        <f t="shared" si="41"/>
        <v>-310000</v>
      </c>
      <c r="I1046" s="23">
        <f t="shared" si="40"/>
        <v>282.60869565217394</v>
      </c>
      <c r="J1046" s="16"/>
      <c r="K1046" s="16"/>
      <c r="L1046" s="16"/>
      <c r="M1046" s="2">
        <v>460</v>
      </c>
    </row>
    <row r="1047" spans="1:13" s="86" customFormat="1" ht="12.75">
      <c r="A1047" s="12"/>
      <c r="B1047" s="317">
        <f>SUM(B1045:B1046)</f>
        <v>310000</v>
      </c>
      <c r="C1047" s="12" t="s">
        <v>421</v>
      </c>
      <c r="D1047" s="12"/>
      <c r="E1047" s="12"/>
      <c r="F1047" s="19"/>
      <c r="G1047" s="19"/>
      <c r="H1047" s="90">
        <v>0</v>
      </c>
      <c r="I1047" s="85">
        <f t="shared" si="40"/>
        <v>673.9130434782609</v>
      </c>
      <c r="M1047" s="2">
        <v>460</v>
      </c>
    </row>
    <row r="1048" spans="8:13" ht="12.75">
      <c r="H1048" s="5">
        <f t="shared" si="41"/>
        <v>0</v>
      </c>
      <c r="I1048" s="23">
        <f t="shared" si="40"/>
        <v>0</v>
      </c>
      <c r="M1048" s="2">
        <v>460</v>
      </c>
    </row>
    <row r="1049" spans="8:13" ht="12.75">
      <c r="H1049" s="5">
        <f t="shared" si="41"/>
        <v>0</v>
      </c>
      <c r="I1049" s="23">
        <f t="shared" si="40"/>
        <v>0</v>
      </c>
      <c r="M1049" s="2">
        <v>460</v>
      </c>
    </row>
    <row r="1050" spans="8:13" ht="12.75">
      <c r="H1050" s="5">
        <f t="shared" si="41"/>
        <v>0</v>
      </c>
      <c r="I1050" s="23">
        <f t="shared" si="40"/>
        <v>0</v>
      </c>
      <c r="M1050" s="2">
        <v>460</v>
      </c>
    </row>
    <row r="1051" spans="8:13" ht="12.75">
      <c r="H1051" s="5">
        <f t="shared" si="41"/>
        <v>0</v>
      </c>
      <c r="I1051" s="23">
        <f t="shared" si="40"/>
        <v>0</v>
      </c>
      <c r="M1051" s="2">
        <v>460</v>
      </c>
    </row>
    <row r="1052" spans="1:13" ht="13.5" thickBot="1">
      <c r="A1052" s="62"/>
      <c r="B1052" s="63">
        <f>+B1138+B1142+B1186+B1292+B1314+B1360+B1374+B1378+B1389+B1393+B1405</f>
        <v>2127945</v>
      </c>
      <c r="C1052" s="65"/>
      <c r="D1052" s="116" t="s">
        <v>480</v>
      </c>
      <c r="E1052" s="62"/>
      <c r="F1052" s="117"/>
      <c r="G1052" s="118"/>
      <c r="H1052" s="68"/>
      <c r="I1052" s="69">
        <f>+B1052/M1052</f>
        <v>4625.967391304348</v>
      </c>
      <c r="J1052" s="70"/>
      <c r="K1052" s="70"/>
      <c r="L1052" s="70"/>
      <c r="M1052" s="2">
        <v>460</v>
      </c>
    </row>
    <row r="1053" spans="2:13" ht="12.75">
      <c r="B1053" s="30"/>
      <c r="D1053" s="13"/>
      <c r="G1053" s="32"/>
      <c r="H1053" s="5">
        <f>H1052-B1053</f>
        <v>0</v>
      </c>
      <c r="I1053" s="23">
        <f>+B1053/M1053</f>
        <v>0</v>
      </c>
      <c r="M1053" s="2">
        <v>460</v>
      </c>
    </row>
    <row r="1054" spans="2:13" ht="12.75">
      <c r="B1054" s="33"/>
      <c r="C1054" s="34"/>
      <c r="D1054" s="13"/>
      <c r="E1054" s="34"/>
      <c r="G1054" s="32"/>
      <c r="H1054" s="5">
        <f>H1053-B1054</f>
        <v>0</v>
      </c>
      <c r="I1054" s="23">
        <f>+B1054/M1054</f>
        <v>0</v>
      </c>
      <c r="M1054" s="2">
        <v>460</v>
      </c>
    </row>
    <row r="1055" spans="2:13" ht="12.75">
      <c r="B1055" s="330">
        <v>2500</v>
      </c>
      <c r="C1055" s="13" t="s">
        <v>0</v>
      </c>
      <c r="D1055" s="13" t="s">
        <v>18</v>
      </c>
      <c r="E1055" s="36" t="s">
        <v>481</v>
      </c>
      <c r="F1055" s="88" t="s">
        <v>482</v>
      </c>
      <c r="G1055" s="31" t="s">
        <v>37</v>
      </c>
      <c r="H1055" s="5">
        <f aca="true" t="shared" si="42" ref="H1055:H1117">H1054-B1055</f>
        <v>-2500</v>
      </c>
      <c r="I1055" s="23">
        <f aca="true" t="shared" si="43" ref="I1055:I1117">+B1055/M1055</f>
        <v>5.434782608695652</v>
      </c>
      <c r="K1055" t="s">
        <v>0</v>
      </c>
      <c r="M1055" s="2">
        <v>460</v>
      </c>
    </row>
    <row r="1056" spans="2:13" ht="12.75">
      <c r="B1056" s="327">
        <v>5000</v>
      </c>
      <c r="C1056" s="13" t="s">
        <v>0</v>
      </c>
      <c r="D1056" s="13" t="s">
        <v>18</v>
      </c>
      <c r="E1056" s="87" t="s">
        <v>481</v>
      </c>
      <c r="F1056" s="88" t="s">
        <v>483</v>
      </c>
      <c r="G1056" s="28" t="s">
        <v>39</v>
      </c>
      <c r="H1056" s="5">
        <f t="shared" si="42"/>
        <v>-7500</v>
      </c>
      <c r="I1056" s="23">
        <f t="shared" si="43"/>
        <v>10.869565217391305</v>
      </c>
      <c r="K1056" t="s">
        <v>0</v>
      </c>
      <c r="M1056" s="2">
        <v>460</v>
      </c>
    </row>
    <row r="1057" spans="1:13" s="16" customFormat="1" ht="12.75">
      <c r="A1057" s="1"/>
      <c r="B1057" s="327">
        <v>3000</v>
      </c>
      <c r="C1057" s="13" t="s">
        <v>0</v>
      </c>
      <c r="D1057" s="13" t="s">
        <v>18</v>
      </c>
      <c r="E1057" s="87" t="s">
        <v>481</v>
      </c>
      <c r="F1057" s="88" t="s">
        <v>484</v>
      </c>
      <c r="G1057" s="28" t="s">
        <v>41</v>
      </c>
      <c r="H1057" s="5">
        <f t="shared" si="42"/>
        <v>-10500</v>
      </c>
      <c r="I1057" s="23">
        <f t="shared" si="43"/>
        <v>6.521739130434782</v>
      </c>
      <c r="J1057"/>
      <c r="K1057" t="s">
        <v>0</v>
      </c>
      <c r="L1057"/>
      <c r="M1057" s="2">
        <v>460</v>
      </c>
    </row>
    <row r="1058" spans="2:13" ht="12.75">
      <c r="B1058" s="327">
        <v>3000</v>
      </c>
      <c r="C1058" s="13" t="s">
        <v>0</v>
      </c>
      <c r="D1058" s="13" t="s">
        <v>18</v>
      </c>
      <c r="E1058" s="87" t="s">
        <v>481</v>
      </c>
      <c r="F1058" s="88" t="s">
        <v>485</v>
      </c>
      <c r="G1058" s="28" t="s">
        <v>71</v>
      </c>
      <c r="H1058" s="5">
        <f t="shared" si="42"/>
        <v>-13500</v>
      </c>
      <c r="I1058" s="23">
        <f t="shared" si="43"/>
        <v>6.521739130434782</v>
      </c>
      <c r="K1058" t="s">
        <v>0</v>
      </c>
      <c r="M1058" s="2">
        <v>460</v>
      </c>
    </row>
    <row r="1059" spans="2:13" ht="12.75">
      <c r="B1059" s="327">
        <v>5000</v>
      </c>
      <c r="C1059" s="13" t="s">
        <v>0</v>
      </c>
      <c r="D1059" s="13" t="s">
        <v>18</v>
      </c>
      <c r="E1059" s="87" t="s">
        <v>481</v>
      </c>
      <c r="F1059" s="88" t="s">
        <v>486</v>
      </c>
      <c r="G1059" s="28" t="s">
        <v>75</v>
      </c>
      <c r="H1059" s="5">
        <f t="shared" si="42"/>
        <v>-18500</v>
      </c>
      <c r="I1059" s="23">
        <f t="shared" si="43"/>
        <v>10.869565217391305</v>
      </c>
      <c r="K1059" t="s">
        <v>0</v>
      </c>
      <c r="M1059" s="2">
        <v>460</v>
      </c>
    </row>
    <row r="1060" spans="2:13" ht="12.75">
      <c r="B1060" s="327">
        <v>2000</v>
      </c>
      <c r="C1060" s="13" t="s">
        <v>0</v>
      </c>
      <c r="D1060" s="13" t="s">
        <v>18</v>
      </c>
      <c r="E1060" s="87" t="s">
        <v>481</v>
      </c>
      <c r="F1060" s="88" t="s">
        <v>487</v>
      </c>
      <c r="G1060" s="28" t="s">
        <v>488</v>
      </c>
      <c r="H1060" s="5">
        <f t="shared" si="42"/>
        <v>-20500</v>
      </c>
      <c r="I1060" s="23">
        <f t="shared" si="43"/>
        <v>4.3478260869565215</v>
      </c>
      <c r="K1060" t="s">
        <v>0</v>
      </c>
      <c r="M1060" s="2">
        <v>460</v>
      </c>
    </row>
    <row r="1061" spans="2:14" ht="12.75">
      <c r="B1061" s="327">
        <v>5000</v>
      </c>
      <c r="C1061" s="13" t="s">
        <v>0</v>
      </c>
      <c r="D1061" s="1" t="s">
        <v>18</v>
      </c>
      <c r="E1061" s="87" t="s">
        <v>481</v>
      </c>
      <c r="F1061" s="88" t="s">
        <v>489</v>
      </c>
      <c r="G1061" s="28" t="s">
        <v>207</v>
      </c>
      <c r="H1061" s="5">
        <f t="shared" si="42"/>
        <v>-25500</v>
      </c>
      <c r="I1061" s="23">
        <f t="shared" si="43"/>
        <v>10.869565217391305</v>
      </c>
      <c r="K1061" t="s">
        <v>0</v>
      </c>
      <c r="M1061" s="2">
        <v>460</v>
      </c>
      <c r="N1061" s="40"/>
    </row>
    <row r="1062" spans="2:13" ht="12.75">
      <c r="B1062" s="327">
        <v>5000</v>
      </c>
      <c r="C1062" s="13" t="s">
        <v>0</v>
      </c>
      <c r="D1062" s="1" t="s">
        <v>18</v>
      </c>
      <c r="E1062" s="87" t="s">
        <v>481</v>
      </c>
      <c r="F1062" s="88" t="s">
        <v>490</v>
      </c>
      <c r="G1062" s="28" t="s">
        <v>210</v>
      </c>
      <c r="H1062" s="5">
        <f t="shared" si="42"/>
        <v>-30500</v>
      </c>
      <c r="I1062" s="23">
        <f t="shared" si="43"/>
        <v>10.869565217391305</v>
      </c>
      <c r="K1062" t="s">
        <v>0</v>
      </c>
      <c r="M1062" s="2">
        <v>460</v>
      </c>
    </row>
    <row r="1063" spans="2:13" ht="12.75">
      <c r="B1063" s="327">
        <v>3000</v>
      </c>
      <c r="C1063" s="13" t="s">
        <v>0</v>
      </c>
      <c r="D1063" s="1" t="s">
        <v>18</v>
      </c>
      <c r="E1063" s="87" t="s">
        <v>481</v>
      </c>
      <c r="F1063" s="88" t="s">
        <v>491</v>
      </c>
      <c r="G1063" s="28" t="s">
        <v>212</v>
      </c>
      <c r="H1063" s="5">
        <f t="shared" si="42"/>
        <v>-33500</v>
      </c>
      <c r="I1063" s="23">
        <f t="shared" si="43"/>
        <v>6.521739130434782</v>
      </c>
      <c r="K1063" t="s">
        <v>0</v>
      </c>
      <c r="M1063" s="2">
        <v>460</v>
      </c>
    </row>
    <row r="1064" spans="2:13" ht="12.75">
      <c r="B1064" s="327">
        <v>5000</v>
      </c>
      <c r="C1064" s="13" t="s">
        <v>0</v>
      </c>
      <c r="D1064" s="1" t="s">
        <v>18</v>
      </c>
      <c r="E1064" s="87" t="s">
        <v>481</v>
      </c>
      <c r="F1064" s="88" t="s">
        <v>493</v>
      </c>
      <c r="G1064" s="31" t="s">
        <v>214</v>
      </c>
      <c r="H1064" s="5">
        <f t="shared" si="42"/>
        <v>-38500</v>
      </c>
      <c r="I1064" s="23">
        <f t="shared" si="43"/>
        <v>10.869565217391305</v>
      </c>
      <c r="K1064" t="s">
        <v>0</v>
      </c>
      <c r="M1064" s="2">
        <v>460</v>
      </c>
    </row>
    <row r="1065" spans="2:13" ht="12.75">
      <c r="B1065" s="327">
        <v>5000</v>
      </c>
      <c r="C1065" s="13" t="s">
        <v>0</v>
      </c>
      <c r="D1065" s="1" t="s">
        <v>18</v>
      </c>
      <c r="E1065" s="87" t="s">
        <v>481</v>
      </c>
      <c r="F1065" s="88" t="s">
        <v>494</v>
      </c>
      <c r="G1065" s="28" t="s">
        <v>278</v>
      </c>
      <c r="H1065" s="5">
        <f t="shared" si="42"/>
        <v>-43500</v>
      </c>
      <c r="I1065" s="23">
        <f t="shared" si="43"/>
        <v>10.869565217391305</v>
      </c>
      <c r="K1065" t="s">
        <v>0</v>
      </c>
      <c r="M1065" s="2">
        <v>460</v>
      </c>
    </row>
    <row r="1066" spans="2:13" ht="12.75">
      <c r="B1066" s="327">
        <v>3000</v>
      </c>
      <c r="C1066" s="13" t="s">
        <v>0</v>
      </c>
      <c r="D1066" s="1" t="s">
        <v>18</v>
      </c>
      <c r="E1066" s="87" t="s">
        <v>481</v>
      </c>
      <c r="F1066" s="88" t="s">
        <v>495</v>
      </c>
      <c r="G1066" s="28" t="s">
        <v>280</v>
      </c>
      <c r="H1066" s="5">
        <f t="shared" si="42"/>
        <v>-46500</v>
      </c>
      <c r="I1066" s="23">
        <f t="shared" si="43"/>
        <v>6.521739130434782</v>
      </c>
      <c r="K1066" t="s">
        <v>0</v>
      </c>
      <c r="M1066" s="2">
        <v>460</v>
      </c>
    </row>
    <row r="1067" spans="2:13" ht="12.75">
      <c r="B1067" s="327">
        <v>5000</v>
      </c>
      <c r="C1067" s="13" t="s">
        <v>0</v>
      </c>
      <c r="D1067" s="1" t="s">
        <v>18</v>
      </c>
      <c r="E1067" s="87" t="s">
        <v>481</v>
      </c>
      <c r="F1067" s="88" t="s">
        <v>496</v>
      </c>
      <c r="G1067" s="28" t="s">
        <v>282</v>
      </c>
      <c r="H1067" s="5">
        <f t="shared" si="42"/>
        <v>-51500</v>
      </c>
      <c r="I1067" s="23">
        <f t="shared" si="43"/>
        <v>10.869565217391305</v>
      </c>
      <c r="K1067" t="s">
        <v>0</v>
      </c>
      <c r="M1067" s="2">
        <v>460</v>
      </c>
    </row>
    <row r="1068" spans="2:13" ht="12.75">
      <c r="B1068" s="327">
        <v>5000</v>
      </c>
      <c r="C1068" s="13" t="s">
        <v>0</v>
      </c>
      <c r="D1068" s="1" t="s">
        <v>18</v>
      </c>
      <c r="E1068" s="87" t="s">
        <v>481</v>
      </c>
      <c r="F1068" s="88" t="s">
        <v>497</v>
      </c>
      <c r="G1068" s="28" t="s">
        <v>301</v>
      </c>
      <c r="H1068" s="5">
        <f t="shared" si="42"/>
        <v>-56500</v>
      </c>
      <c r="I1068" s="23">
        <f t="shared" si="43"/>
        <v>10.869565217391305</v>
      </c>
      <c r="K1068" t="s">
        <v>0</v>
      </c>
      <c r="M1068" s="2">
        <v>460</v>
      </c>
    </row>
    <row r="1069" spans="2:13" ht="12.75">
      <c r="B1069" s="332">
        <v>5000</v>
      </c>
      <c r="C1069" s="13" t="s">
        <v>0</v>
      </c>
      <c r="D1069" s="1" t="s">
        <v>18</v>
      </c>
      <c r="E1069" s="87" t="s">
        <v>481</v>
      </c>
      <c r="F1069" s="88" t="s">
        <v>498</v>
      </c>
      <c r="G1069" s="28" t="s">
        <v>339</v>
      </c>
      <c r="H1069" s="5">
        <f t="shared" si="42"/>
        <v>-61500</v>
      </c>
      <c r="I1069" s="23">
        <f t="shared" si="43"/>
        <v>10.869565217391305</v>
      </c>
      <c r="K1069" t="s">
        <v>0</v>
      </c>
      <c r="M1069" s="2">
        <v>460</v>
      </c>
    </row>
    <row r="1070" spans="2:13" ht="12.75">
      <c r="B1070" s="332">
        <v>5000</v>
      </c>
      <c r="C1070" s="13" t="s">
        <v>0</v>
      </c>
      <c r="D1070" s="1" t="s">
        <v>18</v>
      </c>
      <c r="E1070" s="87" t="s">
        <v>481</v>
      </c>
      <c r="F1070" s="88" t="s">
        <v>499</v>
      </c>
      <c r="G1070" s="28" t="s">
        <v>370</v>
      </c>
      <c r="H1070" s="5">
        <f t="shared" si="42"/>
        <v>-66500</v>
      </c>
      <c r="I1070" s="23">
        <f t="shared" si="43"/>
        <v>10.869565217391305</v>
      </c>
      <c r="K1070" t="s">
        <v>0</v>
      </c>
      <c r="M1070" s="2">
        <v>460</v>
      </c>
    </row>
    <row r="1071" spans="2:13" ht="12.75">
      <c r="B1071" s="332">
        <v>5000</v>
      </c>
      <c r="C1071" s="13" t="s">
        <v>0</v>
      </c>
      <c r="D1071" s="1" t="s">
        <v>18</v>
      </c>
      <c r="E1071" s="87" t="s">
        <v>481</v>
      </c>
      <c r="F1071" s="88" t="s">
        <v>500</v>
      </c>
      <c r="G1071" s="28" t="s">
        <v>362</v>
      </c>
      <c r="H1071" s="5">
        <f t="shared" si="42"/>
        <v>-71500</v>
      </c>
      <c r="I1071" s="23">
        <f t="shared" si="43"/>
        <v>10.869565217391305</v>
      </c>
      <c r="K1071" t="s">
        <v>0</v>
      </c>
      <c r="M1071" s="2">
        <v>460</v>
      </c>
    </row>
    <row r="1072" spans="2:13" ht="12.75">
      <c r="B1072" s="332">
        <v>5000</v>
      </c>
      <c r="C1072" s="13" t="s">
        <v>0</v>
      </c>
      <c r="D1072" s="1" t="s">
        <v>18</v>
      </c>
      <c r="E1072" s="87" t="s">
        <v>481</v>
      </c>
      <c r="F1072" s="88" t="s">
        <v>501</v>
      </c>
      <c r="G1072" s="28" t="s">
        <v>377</v>
      </c>
      <c r="H1072" s="5">
        <f t="shared" si="42"/>
        <v>-76500</v>
      </c>
      <c r="I1072" s="23">
        <f t="shared" si="43"/>
        <v>10.869565217391305</v>
      </c>
      <c r="K1072" t="s">
        <v>0</v>
      </c>
      <c r="M1072" s="2">
        <v>460</v>
      </c>
    </row>
    <row r="1073" spans="2:13" ht="12.75">
      <c r="B1073" s="327">
        <v>2500</v>
      </c>
      <c r="C1073" s="13" t="s">
        <v>0</v>
      </c>
      <c r="D1073" s="13" t="s">
        <v>18</v>
      </c>
      <c r="E1073" s="87" t="s">
        <v>503</v>
      </c>
      <c r="F1073" s="88" t="s">
        <v>504</v>
      </c>
      <c r="G1073" s="28" t="s">
        <v>39</v>
      </c>
      <c r="H1073" s="5">
        <f t="shared" si="42"/>
        <v>-79000</v>
      </c>
      <c r="I1073" s="23">
        <f t="shared" si="43"/>
        <v>5.434782608695652</v>
      </c>
      <c r="K1073" t="s">
        <v>0</v>
      </c>
      <c r="M1073" s="2">
        <v>460</v>
      </c>
    </row>
    <row r="1074" spans="2:13" ht="12.75">
      <c r="B1074" s="327">
        <v>2500</v>
      </c>
      <c r="C1074" s="13" t="s">
        <v>0</v>
      </c>
      <c r="D1074" s="13" t="s">
        <v>18</v>
      </c>
      <c r="E1074" s="87" t="s">
        <v>503</v>
      </c>
      <c r="F1074" s="88" t="s">
        <v>505</v>
      </c>
      <c r="G1074" s="28" t="s">
        <v>41</v>
      </c>
      <c r="H1074" s="5">
        <f t="shared" si="42"/>
        <v>-81500</v>
      </c>
      <c r="I1074" s="23">
        <f t="shared" si="43"/>
        <v>5.434782608695652</v>
      </c>
      <c r="K1074" t="s">
        <v>0</v>
      </c>
      <c r="M1074" s="2">
        <v>460</v>
      </c>
    </row>
    <row r="1075" spans="2:13" ht="12.75">
      <c r="B1075" s="327">
        <v>2500</v>
      </c>
      <c r="C1075" s="13" t="s">
        <v>0</v>
      </c>
      <c r="D1075" s="13" t="s">
        <v>18</v>
      </c>
      <c r="E1075" s="87" t="s">
        <v>503</v>
      </c>
      <c r="F1075" s="88" t="s">
        <v>506</v>
      </c>
      <c r="G1075" s="28" t="s">
        <v>71</v>
      </c>
      <c r="H1075" s="5">
        <f t="shared" si="42"/>
        <v>-84000</v>
      </c>
      <c r="I1075" s="23">
        <f t="shared" si="43"/>
        <v>5.434782608695652</v>
      </c>
      <c r="K1075" t="s">
        <v>0</v>
      </c>
      <c r="M1075" s="2">
        <v>460</v>
      </c>
    </row>
    <row r="1076" spans="2:13" ht="12.75">
      <c r="B1076" s="327">
        <v>2500</v>
      </c>
      <c r="C1076" s="13" t="s">
        <v>0</v>
      </c>
      <c r="D1076" s="1" t="s">
        <v>18</v>
      </c>
      <c r="E1076" s="87" t="s">
        <v>503</v>
      </c>
      <c r="F1076" s="88" t="s">
        <v>507</v>
      </c>
      <c r="G1076" s="28" t="s">
        <v>77</v>
      </c>
      <c r="H1076" s="5">
        <f t="shared" si="42"/>
        <v>-86500</v>
      </c>
      <c r="I1076" s="23">
        <f t="shared" si="43"/>
        <v>5.434782608695652</v>
      </c>
      <c r="K1076" t="s">
        <v>0</v>
      </c>
      <c r="M1076" s="2">
        <v>460</v>
      </c>
    </row>
    <row r="1077" spans="2:13" ht="12.75">
      <c r="B1077" s="327">
        <v>2500</v>
      </c>
      <c r="C1077" s="13" t="s">
        <v>0</v>
      </c>
      <c r="D1077" s="1" t="s">
        <v>18</v>
      </c>
      <c r="E1077" s="87" t="s">
        <v>503</v>
      </c>
      <c r="F1077" s="88" t="s">
        <v>508</v>
      </c>
      <c r="G1077" s="28" t="s">
        <v>79</v>
      </c>
      <c r="H1077" s="5">
        <f t="shared" si="42"/>
        <v>-89000</v>
      </c>
      <c r="I1077" s="23">
        <f t="shared" si="43"/>
        <v>5.434782608695652</v>
      </c>
      <c r="K1077" t="s">
        <v>0</v>
      </c>
      <c r="M1077" s="2">
        <v>460</v>
      </c>
    </row>
    <row r="1078" spans="2:13" ht="12.75">
      <c r="B1078" s="332">
        <v>2500</v>
      </c>
      <c r="C1078" s="13" t="s">
        <v>0</v>
      </c>
      <c r="D1078" s="1" t="s">
        <v>18</v>
      </c>
      <c r="E1078" s="87" t="s">
        <v>503</v>
      </c>
      <c r="F1078" s="88" t="s">
        <v>509</v>
      </c>
      <c r="G1078" s="28" t="s">
        <v>82</v>
      </c>
      <c r="H1078" s="5">
        <f t="shared" si="42"/>
        <v>-91500</v>
      </c>
      <c r="I1078" s="23">
        <f t="shared" si="43"/>
        <v>5.434782608695652</v>
      </c>
      <c r="K1078" t="s">
        <v>0</v>
      </c>
      <c r="M1078" s="2">
        <v>460</v>
      </c>
    </row>
    <row r="1079" spans="2:13" ht="12.75">
      <c r="B1079" s="327">
        <v>2500</v>
      </c>
      <c r="C1079" s="13" t="s">
        <v>0</v>
      </c>
      <c r="D1079" s="1" t="s">
        <v>18</v>
      </c>
      <c r="E1079" s="87" t="s">
        <v>503</v>
      </c>
      <c r="F1079" s="88" t="s">
        <v>510</v>
      </c>
      <c r="G1079" s="28" t="s">
        <v>84</v>
      </c>
      <c r="H1079" s="5">
        <f t="shared" si="42"/>
        <v>-94000</v>
      </c>
      <c r="I1079" s="23">
        <f t="shared" si="43"/>
        <v>5.434782608695652</v>
      </c>
      <c r="K1079" t="s">
        <v>0</v>
      </c>
      <c r="M1079" s="2">
        <v>460</v>
      </c>
    </row>
    <row r="1080" spans="2:13" ht="12.75">
      <c r="B1080" s="327">
        <v>2500</v>
      </c>
      <c r="C1080" s="13" t="s">
        <v>0</v>
      </c>
      <c r="D1080" s="1" t="s">
        <v>18</v>
      </c>
      <c r="E1080" s="87" t="s">
        <v>503</v>
      </c>
      <c r="F1080" s="88" t="s">
        <v>511</v>
      </c>
      <c r="G1080" s="28" t="s">
        <v>86</v>
      </c>
      <c r="H1080" s="5">
        <f t="shared" si="42"/>
        <v>-96500</v>
      </c>
      <c r="I1080" s="23">
        <f t="shared" si="43"/>
        <v>5.434782608695652</v>
      </c>
      <c r="K1080" t="s">
        <v>0</v>
      </c>
      <c r="M1080" s="2">
        <v>460</v>
      </c>
    </row>
    <row r="1081" spans="2:13" ht="12.75">
      <c r="B1081" s="327">
        <v>2500</v>
      </c>
      <c r="C1081" s="13" t="s">
        <v>0</v>
      </c>
      <c r="D1081" s="1" t="s">
        <v>18</v>
      </c>
      <c r="E1081" s="87" t="s">
        <v>503</v>
      </c>
      <c r="F1081" s="88" t="s">
        <v>512</v>
      </c>
      <c r="G1081" s="28" t="s">
        <v>88</v>
      </c>
      <c r="H1081" s="5">
        <f t="shared" si="42"/>
        <v>-99000</v>
      </c>
      <c r="I1081" s="23">
        <f t="shared" si="43"/>
        <v>5.434782608695652</v>
      </c>
      <c r="K1081" t="s">
        <v>0</v>
      </c>
      <c r="M1081" s="2">
        <v>460</v>
      </c>
    </row>
    <row r="1082" spans="2:13" ht="12.75">
      <c r="B1082" s="327">
        <v>2500</v>
      </c>
      <c r="C1082" s="13" t="s">
        <v>0</v>
      </c>
      <c r="D1082" s="1" t="s">
        <v>18</v>
      </c>
      <c r="E1082" s="87" t="s">
        <v>503</v>
      </c>
      <c r="F1082" s="88" t="s">
        <v>513</v>
      </c>
      <c r="G1082" s="28" t="s">
        <v>146</v>
      </c>
      <c r="H1082" s="5">
        <f t="shared" si="42"/>
        <v>-101500</v>
      </c>
      <c r="I1082" s="23">
        <f t="shared" si="43"/>
        <v>5.434782608695652</v>
      </c>
      <c r="K1082" t="s">
        <v>0</v>
      </c>
      <c r="M1082" s="2">
        <v>460</v>
      </c>
    </row>
    <row r="1083" spans="2:13" ht="12.75">
      <c r="B1083" s="327">
        <v>2500</v>
      </c>
      <c r="C1083" s="13" t="s">
        <v>0</v>
      </c>
      <c r="D1083" s="1" t="s">
        <v>18</v>
      </c>
      <c r="E1083" s="87" t="s">
        <v>503</v>
      </c>
      <c r="F1083" s="88" t="s">
        <v>514</v>
      </c>
      <c r="G1083" s="28" t="s">
        <v>207</v>
      </c>
      <c r="H1083" s="5">
        <f t="shared" si="42"/>
        <v>-104000</v>
      </c>
      <c r="I1083" s="23">
        <f t="shared" si="43"/>
        <v>5.434782608695652</v>
      </c>
      <c r="K1083" t="s">
        <v>0</v>
      </c>
      <c r="M1083" s="2">
        <v>460</v>
      </c>
    </row>
    <row r="1084" spans="2:13" ht="12.75">
      <c r="B1084" s="327">
        <v>2500</v>
      </c>
      <c r="C1084" s="13" t="s">
        <v>0</v>
      </c>
      <c r="D1084" s="1" t="s">
        <v>18</v>
      </c>
      <c r="E1084" s="87" t="s">
        <v>503</v>
      </c>
      <c r="F1084" s="88" t="s">
        <v>515</v>
      </c>
      <c r="G1084" s="28" t="s">
        <v>210</v>
      </c>
      <c r="H1084" s="5">
        <f t="shared" si="42"/>
        <v>-106500</v>
      </c>
      <c r="I1084" s="23">
        <f t="shared" si="43"/>
        <v>5.434782608695652</v>
      </c>
      <c r="K1084" t="s">
        <v>0</v>
      </c>
      <c r="M1084" s="2">
        <v>460</v>
      </c>
    </row>
    <row r="1085" spans="2:13" ht="12.75">
      <c r="B1085" s="327">
        <v>2500</v>
      </c>
      <c r="C1085" s="13" t="s">
        <v>0</v>
      </c>
      <c r="D1085" s="1" t="s">
        <v>18</v>
      </c>
      <c r="E1085" s="87" t="s">
        <v>503</v>
      </c>
      <c r="F1085" s="88" t="s">
        <v>516</v>
      </c>
      <c r="G1085" s="28" t="s">
        <v>212</v>
      </c>
      <c r="H1085" s="5">
        <f t="shared" si="42"/>
        <v>-109000</v>
      </c>
      <c r="I1085" s="23">
        <f t="shared" si="43"/>
        <v>5.434782608695652</v>
      </c>
      <c r="K1085" t="s">
        <v>0</v>
      </c>
      <c r="M1085" s="2">
        <v>460</v>
      </c>
    </row>
    <row r="1086" spans="2:13" ht="12.75">
      <c r="B1086" s="327">
        <v>2500</v>
      </c>
      <c r="C1086" s="13" t="s">
        <v>0</v>
      </c>
      <c r="D1086" s="1" t="s">
        <v>18</v>
      </c>
      <c r="E1086" s="87" t="s">
        <v>481</v>
      </c>
      <c r="F1086" s="88" t="s">
        <v>492</v>
      </c>
      <c r="G1086" s="31" t="s">
        <v>214</v>
      </c>
      <c r="H1086" s="5">
        <f t="shared" si="42"/>
        <v>-111500</v>
      </c>
      <c r="I1086" s="23">
        <f>+B1086/M1086</f>
        <v>5.434782608695652</v>
      </c>
      <c r="K1086" t="s">
        <v>0</v>
      </c>
      <c r="M1086" s="2">
        <v>460</v>
      </c>
    </row>
    <row r="1087" spans="2:13" ht="12.75">
      <c r="B1087" s="327">
        <v>2500</v>
      </c>
      <c r="C1087" s="13" t="s">
        <v>0</v>
      </c>
      <c r="D1087" s="1" t="s">
        <v>18</v>
      </c>
      <c r="E1087" s="87" t="s">
        <v>503</v>
      </c>
      <c r="F1087" s="88" t="s">
        <v>517</v>
      </c>
      <c r="G1087" s="28" t="s">
        <v>278</v>
      </c>
      <c r="H1087" s="5">
        <f t="shared" si="42"/>
        <v>-114000</v>
      </c>
      <c r="I1087" s="23">
        <f t="shared" si="43"/>
        <v>5.434782608695652</v>
      </c>
      <c r="K1087" t="s">
        <v>0</v>
      </c>
      <c r="M1087" s="2">
        <v>460</v>
      </c>
    </row>
    <row r="1088" spans="2:13" ht="12.75">
      <c r="B1088" s="327">
        <v>2500</v>
      </c>
      <c r="C1088" s="13" t="s">
        <v>0</v>
      </c>
      <c r="D1088" s="1" t="s">
        <v>18</v>
      </c>
      <c r="E1088" s="87" t="s">
        <v>503</v>
      </c>
      <c r="F1088" s="88" t="s">
        <v>518</v>
      </c>
      <c r="G1088" s="28" t="s">
        <v>282</v>
      </c>
      <c r="H1088" s="5">
        <f t="shared" si="42"/>
        <v>-116500</v>
      </c>
      <c r="I1088" s="23">
        <f t="shared" si="43"/>
        <v>5.434782608695652</v>
      </c>
      <c r="K1088" t="s">
        <v>0</v>
      </c>
      <c r="M1088" s="2">
        <v>460</v>
      </c>
    </row>
    <row r="1089" spans="2:13" ht="12.75">
      <c r="B1089" s="327">
        <v>2500</v>
      </c>
      <c r="C1089" s="13" t="s">
        <v>0</v>
      </c>
      <c r="D1089" s="1" t="s">
        <v>18</v>
      </c>
      <c r="E1089" s="87" t="s">
        <v>503</v>
      </c>
      <c r="F1089" s="88" t="s">
        <v>519</v>
      </c>
      <c r="G1089" s="28" t="s">
        <v>301</v>
      </c>
      <c r="H1089" s="5">
        <f t="shared" si="42"/>
        <v>-119000</v>
      </c>
      <c r="I1089" s="23">
        <f t="shared" si="43"/>
        <v>5.434782608695652</v>
      </c>
      <c r="K1089" t="s">
        <v>0</v>
      </c>
      <c r="M1089" s="2">
        <v>460</v>
      </c>
    </row>
    <row r="1090" spans="2:13" ht="12.75">
      <c r="B1090" s="332">
        <v>2500</v>
      </c>
      <c r="C1090" s="13" t="s">
        <v>0</v>
      </c>
      <c r="D1090" s="1" t="s">
        <v>18</v>
      </c>
      <c r="E1090" s="87" t="s">
        <v>503</v>
      </c>
      <c r="F1090" s="88" t="s">
        <v>520</v>
      </c>
      <c r="G1090" s="28" t="s">
        <v>339</v>
      </c>
      <c r="H1090" s="5">
        <f t="shared" si="42"/>
        <v>-121500</v>
      </c>
      <c r="I1090" s="23">
        <f t="shared" si="43"/>
        <v>5.434782608695652</v>
      </c>
      <c r="K1090" t="s">
        <v>0</v>
      </c>
      <c r="M1090" s="2">
        <v>460</v>
      </c>
    </row>
    <row r="1091" spans="2:13" ht="12.75">
      <c r="B1091" s="332">
        <v>2500</v>
      </c>
      <c r="C1091" s="13" t="s">
        <v>0</v>
      </c>
      <c r="D1091" s="1" t="s">
        <v>18</v>
      </c>
      <c r="E1091" s="87" t="s">
        <v>503</v>
      </c>
      <c r="F1091" s="88" t="s">
        <v>521</v>
      </c>
      <c r="G1091" s="28" t="s">
        <v>370</v>
      </c>
      <c r="H1091" s="5">
        <f t="shared" si="42"/>
        <v>-124000</v>
      </c>
      <c r="I1091" s="23">
        <f t="shared" si="43"/>
        <v>5.434782608695652</v>
      </c>
      <c r="K1091" t="s">
        <v>0</v>
      </c>
      <c r="M1091" s="2">
        <v>460</v>
      </c>
    </row>
    <row r="1092" spans="2:13" ht="12.75">
      <c r="B1092" s="332">
        <v>2500</v>
      </c>
      <c r="C1092" s="13" t="s">
        <v>0</v>
      </c>
      <c r="D1092" s="1" t="s">
        <v>18</v>
      </c>
      <c r="E1092" s="87" t="s">
        <v>503</v>
      </c>
      <c r="F1092" s="88" t="s">
        <v>522</v>
      </c>
      <c r="G1092" s="28" t="s">
        <v>362</v>
      </c>
      <c r="H1092" s="5">
        <f t="shared" si="42"/>
        <v>-126500</v>
      </c>
      <c r="I1092" s="23">
        <f t="shared" si="43"/>
        <v>5.434782608695652</v>
      </c>
      <c r="K1092" t="s">
        <v>0</v>
      </c>
      <c r="M1092" s="2">
        <v>460</v>
      </c>
    </row>
    <row r="1093" spans="2:13" ht="12.75">
      <c r="B1093" s="332">
        <v>2500</v>
      </c>
      <c r="C1093" s="13" t="s">
        <v>0</v>
      </c>
      <c r="D1093" s="1" t="s">
        <v>18</v>
      </c>
      <c r="E1093" s="87" t="s">
        <v>503</v>
      </c>
      <c r="F1093" s="88" t="s">
        <v>523</v>
      </c>
      <c r="G1093" s="28" t="s">
        <v>377</v>
      </c>
      <c r="H1093" s="5">
        <f t="shared" si="42"/>
        <v>-129000</v>
      </c>
      <c r="I1093" s="23">
        <f t="shared" si="43"/>
        <v>5.434782608695652</v>
      </c>
      <c r="K1093" t="s">
        <v>0</v>
      </c>
      <c r="M1093" s="2">
        <v>460</v>
      </c>
    </row>
    <row r="1094" spans="2:13" ht="12.75">
      <c r="B1094" s="327">
        <v>2500</v>
      </c>
      <c r="C1094" s="13" t="s">
        <v>0</v>
      </c>
      <c r="D1094" s="13" t="s">
        <v>18</v>
      </c>
      <c r="E1094" s="87" t="s">
        <v>524</v>
      </c>
      <c r="F1094" s="88" t="s">
        <v>525</v>
      </c>
      <c r="G1094" s="28" t="s">
        <v>39</v>
      </c>
      <c r="H1094" s="5">
        <f t="shared" si="42"/>
        <v>-131500</v>
      </c>
      <c r="I1094" s="23">
        <f t="shared" si="43"/>
        <v>5.434782608695652</v>
      </c>
      <c r="K1094" t="s">
        <v>0</v>
      </c>
      <c r="M1094" s="2">
        <v>460</v>
      </c>
    </row>
    <row r="1095" spans="2:13" ht="12.75">
      <c r="B1095" s="327">
        <v>2500</v>
      </c>
      <c r="C1095" s="13" t="s">
        <v>0</v>
      </c>
      <c r="D1095" s="13" t="s">
        <v>18</v>
      </c>
      <c r="E1095" s="87" t="s">
        <v>524</v>
      </c>
      <c r="F1095" s="88" t="s">
        <v>526</v>
      </c>
      <c r="G1095" s="28" t="s">
        <v>41</v>
      </c>
      <c r="H1095" s="5">
        <f t="shared" si="42"/>
        <v>-134000</v>
      </c>
      <c r="I1095" s="23">
        <f t="shared" si="43"/>
        <v>5.434782608695652</v>
      </c>
      <c r="K1095" t="s">
        <v>0</v>
      </c>
      <c r="M1095" s="2">
        <v>460</v>
      </c>
    </row>
    <row r="1096" spans="2:13" ht="12.75">
      <c r="B1096" s="327">
        <v>2500</v>
      </c>
      <c r="C1096" s="13" t="s">
        <v>0</v>
      </c>
      <c r="D1096" s="13" t="s">
        <v>18</v>
      </c>
      <c r="E1096" s="87" t="s">
        <v>524</v>
      </c>
      <c r="F1096" s="88" t="s">
        <v>527</v>
      </c>
      <c r="G1096" s="28" t="s">
        <v>71</v>
      </c>
      <c r="H1096" s="5">
        <f t="shared" si="42"/>
        <v>-136500</v>
      </c>
      <c r="I1096" s="23">
        <f t="shared" si="43"/>
        <v>5.434782608695652</v>
      </c>
      <c r="K1096" t="s">
        <v>0</v>
      </c>
      <c r="M1096" s="2">
        <v>460</v>
      </c>
    </row>
    <row r="1097" spans="2:13" ht="12.75">
      <c r="B1097" s="327">
        <v>2500</v>
      </c>
      <c r="C1097" s="13" t="s">
        <v>0</v>
      </c>
      <c r="D1097" s="13" t="s">
        <v>18</v>
      </c>
      <c r="E1097" s="87" t="s">
        <v>524</v>
      </c>
      <c r="F1097" s="88" t="s">
        <v>528</v>
      </c>
      <c r="G1097" s="28" t="s">
        <v>488</v>
      </c>
      <c r="H1097" s="5">
        <f t="shared" si="42"/>
        <v>-139000</v>
      </c>
      <c r="I1097" s="23">
        <f t="shared" si="43"/>
        <v>5.434782608695652</v>
      </c>
      <c r="K1097" t="s">
        <v>0</v>
      </c>
      <c r="M1097" s="2">
        <v>460</v>
      </c>
    </row>
    <row r="1098" spans="2:13" ht="12.75">
      <c r="B1098" s="327">
        <v>2500</v>
      </c>
      <c r="C1098" s="13" t="s">
        <v>0</v>
      </c>
      <c r="D1098" s="13" t="s">
        <v>18</v>
      </c>
      <c r="E1098" s="87" t="s">
        <v>524</v>
      </c>
      <c r="F1098" s="88" t="s">
        <v>529</v>
      </c>
      <c r="G1098" s="28" t="s">
        <v>530</v>
      </c>
      <c r="H1098" s="5">
        <f t="shared" si="42"/>
        <v>-141500</v>
      </c>
      <c r="I1098" s="23">
        <f t="shared" si="43"/>
        <v>5.434782608695652</v>
      </c>
      <c r="K1098" t="s">
        <v>0</v>
      </c>
      <c r="M1098" s="2">
        <v>460</v>
      </c>
    </row>
    <row r="1099" spans="2:13" ht="12.75">
      <c r="B1099" s="327">
        <v>2500</v>
      </c>
      <c r="C1099" s="13" t="s">
        <v>0</v>
      </c>
      <c r="D1099" s="1" t="s">
        <v>18</v>
      </c>
      <c r="E1099" s="87" t="s">
        <v>524</v>
      </c>
      <c r="F1099" s="88" t="s">
        <v>531</v>
      </c>
      <c r="G1099" s="28" t="s">
        <v>77</v>
      </c>
      <c r="H1099" s="5">
        <f t="shared" si="42"/>
        <v>-144000</v>
      </c>
      <c r="I1099" s="23">
        <f t="shared" si="43"/>
        <v>5.434782608695652</v>
      </c>
      <c r="K1099" t="s">
        <v>0</v>
      </c>
      <c r="M1099" s="2">
        <v>460</v>
      </c>
    </row>
    <row r="1100" spans="2:13" ht="12.75">
      <c r="B1100" s="327">
        <v>2500</v>
      </c>
      <c r="C1100" s="13" t="s">
        <v>0</v>
      </c>
      <c r="D1100" s="1" t="s">
        <v>18</v>
      </c>
      <c r="E1100" s="87" t="s">
        <v>524</v>
      </c>
      <c r="F1100" s="88" t="s">
        <v>532</v>
      </c>
      <c r="G1100" s="28" t="s">
        <v>79</v>
      </c>
      <c r="H1100" s="5">
        <f t="shared" si="42"/>
        <v>-146500</v>
      </c>
      <c r="I1100" s="23">
        <f t="shared" si="43"/>
        <v>5.434782608695652</v>
      </c>
      <c r="K1100" t="s">
        <v>0</v>
      </c>
      <c r="M1100" s="2">
        <v>460</v>
      </c>
    </row>
    <row r="1101" spans="2:13" ht="12.75">
      <c r="B1101" s="327">
        <v>2500</v>
      </c>
      <c r="C1101" s="13" t="s">
        <v>0</v>
      </c>
      <c r="D1101" s="1" t="s">
        <v>18</v>
      </c>
      <c r="E1101" s="87" t="s">
        <v>524</v>
      </c>
      <c r="F1101" s="88" t="s">
        <v>533</v>
      </c>
      <c r="G1101" s="28" t="s">
        <v>82</v>
      </c>
      <c r="H1101" s="5">
        <f t="shared" si="42"/>
        <v>-149000</v>
      </c>
      <c r="I1101" s="23">
        <f t="shared" si="43"/>
        <v>5.434782608695652</v>
      </c>
      <c r="K1101" t="s">
        <v>0</v>
      </c>
      <c r="M1101" s="2">
        <v>460</v>
      </c>
    </row>
    <row r="1102" spans="2:13" ht="12.75">
      <c r="B1102" s="327">
        <v>2500</v>
      </c>
      <c r="C1102" s="13" t="s">
        <v>0</v>
      </c>
      <c r="D1102" s="1" t="s">
        <v>18</v>
      </c>
      <c r="E1102" s="87" t="s">
        <v>524</v>
      </c>
      <c r="F1102" s="88" t="s">
        <v>534</v>
      </c>
      <c r="G1102" s="28" t="s">
        <v>84</v>
      </c>
      <c r="H1102" s="5">
        <f t="shared" si="42"/>
        <v>-151500</v>
      </c>
      <c r="I1102" s="23">
        <f t="shared" si="43"/>
        <v>5.434782608695652</v>
      </c>
      <c r="K1102" t="s">
        <v>0</v>
      </c>
      <c r="M1102" s="2">
        <v>460</v>
      </c>
    </row>
    <row r="1103" spans="2:13" ht="12.75">
      <c r="B1103" s="327">
        <v>2500</v>
      </c>
      <c r="C1103" s="13" t="s">
        <v>0</v>
      </c>
      <c r="D1103" s="1" t="s">
        <v>18</v>
      </c>
      <c r="E1103" s="87" t="s">
        <v>524</v>
      </c>
      <c r="F1103" s="88" t="s">
        <v>535</v>
      </c>
      <c r="G1103" s="28" t="s">
        <v>86</v>
      </c>
      <c r="H1103" s="5">
        <f t="shared" si="42"/>
        <v>-154000</v>
      </c>
      <c r="I1103" s="23">
        <f t="shared" si="43"/>
        <v>5.434782608695652</v>
      </c>
      <c r="K1103" t="s">
        <v>0</v>
      </c>
      <c r="M1103" s="2">
        <v>460</v>
      </c>
    </row>
    <row r="1104" spans="1:13" s="44" customFormat="1" ht="12.75">
      <c r="A1104" s="1"/>
      <c r="B1104" s="327">
        <v>2500</v>
      </c>
      <c r="C1104" s="13" t="s">
        <v>0</v>
      </c>
      <c r="D1104" s="1" t="s">
        <v>18</v>
      </c>
      <c r="E1104" s="87" t="s">
        <v>524</v>
      </c>
      <c r="F1104" s="88" t="s">
        <v>536</v>
      </c>
      <c r="G1104" s="28" t="s">
        <v>88</v>
      </c>
      <c r="H1104" s="5">
        <f t="shared" si="42"/>
        <v>-156500</v>
      </c>
      <c r="I1104" s="23">
        <f t="shared" si="43"/>
        <v>5.434782608695652</v>
      </c>
      <c r="J1104"/>
      <c r="K1104" t="s">
        <v>0</v>
      </c>
      <c r="L1104"/>
      <c r="M1104" s="2">
        <v>460</v>
      </c>
    </row>
    <row r="1105" spans="2:13" ht="12.75">
      <c r="B1105" s="327">
        <v>2500</v>
      </c>
      <c r="C1105" s="13" t="s">
        <v>0</v>
      </c>
      <c r="D1105" s="1" t="s">
        <v>18</v>
      </c>
      <c r="E1105" s="87" t="s">
        <v>524</v>
      </c>
      <c r="F1105" s="88" t="s">
        <v>537</v>
      </c>
      <c r="G1105" s="28" t="s">
        <v>146</v>
      </c>
      <c r="H1105" s="5">
        <f t="shared" si="42"/>
        <v>-159000</v>
      </c>
      <c r="I1105" s="23">
        <f t="shared" si="43"/>
        <v>5.434782608695652</v>
      </c>
      <c r="K1105" t="s">
        <v>0</v>
      </c>
      <c r="M1105" s="2">
        <v>460</v>
      </c>
    </row>
    <row r="1106" spans="2:13" ht="12.75">
      <c r="B1106" s="327">
        <v>2500</v>
      </c>
      <c r="C1106" s="13" t="s">
        <v>0</v>
      </c>
      <c r="D1106" s="1" t="s">
        <v>18</v>
      </c>
      <c r="E1106" s="87" t="s">
        <v>524</v>
      </c>
      <c r="F1106" s="88" t="s">
        <v>538</v>
      </c>
      <c r="G1106" s="28" t="s">
        <v>207</v>
      </c>
      <c r="H1106" s="5">
        <f t="shared" si="42"/>
        <v>-161500</v>
      </c>
      <c r="I1106" s="23">
        <f t="shared" si="43"/>
        <v>5.434782608695652</v>
      </c>
      <c r="K1106" t="s">
        <v>0</v>
      </c>
      <c r="M1106" s="2">
        <v>460</v>
      </c>
    </row>
    <row r="1107" spans="2:13" ht="12.75">
      <c r="B1107" s="327">
        <v>2500</v>
      </c>
      <c r="C1107" s="13" t="s">
        <v>0</v>
      </c>
      <c r="D1107" s="1" t="s">
        <v>18</v>
      </c>
      <c r="E1107" s="87" t="s">
        <v>524</v>
      </c>
      <c r="F1107" s="88" t="s">
        <v>539</v>
      </c>
      <c r="G1107" s="28" t="s">
        <v>210</v>
      </c>
      <c r="H1107" s="5">
        <f t="shared" si="42"/>
        <v>-164000</v>
      </c>
      <c r="I1107" s="23">
        <f t="shared" si="43"/>
        <v>5.434782608695652</v>
      </c>
      <c r="K1107" t="s">
        <v>0</v>
      </c>
      <c r="M1107" s="2">
        <v>460</v>
      </c>
    </row>
    <row r="1108" spans="2:13" ht="12.75">
      <c r="B1108" s="327">
        <v>2500</v>
      </c>
      <c r="C1108" s="13" t="s">
        <v>0</v>
      </c>
      <c r="D1108" s="1" t="s">
        <v>18</v>
      </c>
      <c r="E1108" s="87" t="s">
        <v>524</v>
      </c>
      <c r="F1108" s="88" t="s">
        <v>540</v>
      </c>
      <c r="G1108" s="28" t="s">
        <v>212</v>
      </c>
      <c r="H1108" s="5">
        <f t="shared" si="42"/>
        <v>-166500</v>
      </c>
      <c r="I1108" s="23">
        <f t="shared" si="43"/>
        <v>5.434782608695652</v>
      </c>
      <c r="K1108" t="s">
        <v>0</v>
      </c>
      <c r="M1108" s="2">
        <v>460</v>
      </c>
    </row>
    <row r="1109" spans="2:13" ht="12.75">
      <c r="B1109" s="327">
        <v>2500</v>
      </c>
      <c r="C1109" s="13" t="s">
        <v>0</v>
      </c>
      <c r="D1109" s="1" t="s">
        <v>18</v>
      </c>
      <c r="E1109" s="87" t="s">
        <v>524</v>
      </c>
      <c r="F1109" s="88" t="s">
        <v>541</v>
      </c>
      <c r="G1109" s="28" t="s">
        <v>214</v>
      </c>
      <c r="H1109" s="5">
        <f t="shared" si="42"/>
        <v>-169000</v>
      </c>
      <c r="I1109" s="23">
        <f t="shared" si="43"/>
        <v>5.434782608695652</v>
      </c>
      <c r="K1109" t="s">
        <v>0</v>
      </c>
      <c r="M1109" s="2">
        <v>460</v>
      </c>
    </row>
    <row r="1110" spans="2:13" ht="12.75">
      <c r="B1110" s="327">
        <v>2500</v>
      </c>
      <c r="C1110" s="13" t="s">
        <v>0</v>
      </c>
      <c r="D1110" s="1" t="s">
        <v>18</v>
      </c>
      <c r="E1110" s="87" t="s">
        <v>524</v>
      </c>
      <c r="F1110" s="88" t="s">
        <v>542</v>
      </c>
      <c r="G1110" s="28" t="s">
        <v>278</v>
      </c>
      <c r="H1110" s="5">
        <f t="shared" si="42"/>
        <v>-171500</v>
      </c>
      <c r="I1110" s="23">
        <f t="shared" si="43"/>
        <v>5.434782608695652</v>
      </c>
      <c r="K1110" t="s">
        <v>0</v>
      </c>
      <c r="M1110" s="2">
        <v>460</v>
      </c>
    </row>
    <row r="1111" spans="2:13" ht="12.75">
      <c r="B1111" s="327">
        <v>2500</v>
      </c>
      <c r="C1111" s="13" t="s">
        <v>0</v>
      </c>
      <c r="D1111" s="1" t="s">
        <v>18</v>
      </c>
      <c r="E1111" s="87" t="s">
        <v>524</v>
      </c>
      <c r="F1111" s="88" t="s">
        <v>543</v>
      </c>
      <c r="G1111" s="28" t="s">
        <v>282</v>
      </c>
      <c r="H1111" s="5">
        <f t="shared" si="42"/>
        <v>-174000</v>
      </c>
      <c r="I1111" s="23">
        <f t="shared" si="43"/>
        <v>5.434782608695652</v>
      </c>
      <c r="K1111" t="s">
        <v>0</v>
      </c>
      <c r="M1111" s="2">
        <v>460</v>
      </c>
    </row>
    <row r="1112" spans="2:13" ht="12.75">
      <c r="B1112" s="327">
        <v>2500</v>
      </c>
      <c r="C1112" s="13" t="s">
        <v>0</v>
      </c>
      <c r="D1112" s="1" t="s">
        <v>18</v>
      </c>
      <c r="E1112" s="87" t="s">
        <v>524</v>
      </c>
      <c r="F1112" s="88" t="s">
        <v>544</v>
      </c>
      <c r="G1112" s="28" t="s">
        <v>301</v>
      </c>
      <c r="H1112" s="5">
        <f t="shared" si="42"/>
        <v>-176500</v>
      </c>
      <c r="I1112" s="23">
        <f t="shared" si="43"/>
        <v>5.434782608695652</v>
      </c>
      <c r="K1112" t="s">
        <v>0</v>
      </c>
      <c r="M1112" s="2">
        <v>460</v>
      </c>
    </row>
    <row r="1113" spans="2:13" ht="12.75">
      <c r="B1113" s="332">
        <v>2500</v>
      </c>
      <c r="C1113" s="13" t="s">
        <v>0</v>
      </c>
      <c r="D1113" s="1" t="s">
        <v>18</v>
      </c>
      <c r="E1113" s="87" t="s">
        <v>524</v>
      </c>
      <c r="F1113" s="88" t="s">
        <v>545</v>
      </c>
      <c r="G1113" s="28" t="s">
        <v>339</v>
      </c>
      <c r="H1113" s="5">
        <f t="shared" si="42"/>
        <v>-179000</v>
      </c>
      <c r="I1113" s="23">
        <f t="shared" si="43"/>
        <v>5.434782608695652</v>
      </c>
      <c r="K1113" t="s">
        <v>0</v>
      </c>
      <c r="M1113" s="2">
        <v>460</v>
      </c>
    </row>
    <row r="1114" spans="2:13" ht="12.75">
      <c r="B1114" s="332">
        <v>2500</v>
      </c>
      <c r="C1114" s="13" t="s">
        <v>0</v>
      </c>
      <c r="D1114" s="1" t="s">
        <v>18</v>
      </c>
      <c r="E1114" s="87" t="s">
        <v>524</v>
      </c>
      <c r="F1114" s="88" t="s">
        <v>546</v>
      </c>
      <c r="G1114" s="28" t="s">
        <v>370</v>
      </c>
      <c r="H1114" s="5">
        <f t="shared" si="42"/>
        <v>-181500</v>
      </c>
      <c r="I1114" s="23">
        <f t="shared" si="43"/>
        <v>5.434782608695652</v>
      </c>
      <c r="K1114" t="s">
        <v>0</v>
      </c>
      <c r="M1114" s="2">
        <v>460</v>
      </c>
    </row>
    <row r="1115" spans="2:13" ht="12.75">
      <c r="B1115" s="332">
        <v>5000</v>
      </c>
      <c r="C1115" s="13" t="s">
        <v>0</v>
      </c>
      <c r="D1115" s="1" t="s">
        <v>18</v>
      </c>
      <c r="E1115" s="87" t="s">
        <v>524</v>
      </c>
      <c r="F1115" s="88" t="s">
        <v>547</v>
      </c>
      <c r="G1115" s="28" t="s">
        <v>362</v>
      </c>
      <c r="H1115" s="5">
        <f t="shared" si="42"/>
        <v>-186500</v>
      </c>
      <c r="I1115" s="23">
        <f t="shared" si="43"/>
        <v>10.869565217391305</v>
      </c>
      <c r="K1115" t="s">
        <v>0</v>
      </c>
      <c r="M1115" s="2">
        <v>460</v>
      </c>
    </row>
    <row r="1116" spans="2:13" ht="12.75">
      <c r="B1116" s="332">
        <v>2500</v>
      </c>
      <c r="C1116" s="13" t="s">
        <v>0</v>
      </c>
      <c r="D1116" s="1" t="s">
        <v>18</v>
      </c>
      <c r="E1116" s="87" t="s">
        <v>524</v>
      </c>
      <c r="F1116" s="88" t="s">
        <v>548</v>
      </c>
      <c r="G1116" s="28" t="s">
        <v>377</v>
      </c>
      <c r="H1116" s="5">
        <f t="shared" si="42"/>
        <v>-189000</v>
      </c>
      <c r="I1116" s="23">
        <f t="shared" si="43"/>
        <v>5.434782608695652</v>
      </c>
      <c r="K1116" t="s">
        <v>0</v>
      </c>
      <c r="M1116" s="2">
        <v>460</v>
      </c>
    </row>
    <row r="1117" spans="2:13" ht="12.75">
      <c r="B1117" s="332">
        <v>2500</v>
      </c>
      <c r="C1117" s="13" t="s">
        <v>0</v>
      </c>
      <c r="D1117" s="1" t="s">
        <v>18</v>
      </c>
      <c r="E1117" s="87" t="s">
        <v>524</v>
      </c>
      <c r="F1117" s="88" t="s">
        <v>549</v>
      </c>
      <c r="G1117" s="28" t="s">
        <v>444</v>
      </c>
      <c r="H1117" s="5">
        <f t="shared" si="42"/>
        <v>-191500</v>
      </c>
      <c r="I1117" s="23">
        <f t="shared" si="43"/>
        <v>5.434782608695652</v>
      </c>
      <c r="K1117" t="s">
        <v>0</v>
      </c>
      <c r="M1117" s="2">
        <v>460</v>
      </c>
    </row>
    <row r="1118" spans="2:13" ht="12.75">
      <c r="B1118" s="327">
        <v>2500</v>
      </c>
      <c r="C1118" s="13" t="s">
        <v>0</v>
      </c>
      <c r="D1118" s="13" t="s">
        <v>18</v>
      </c>
      <c r="E1118" s="87" t="s">
        <v>550</v>
      </c>
      <c r="F1118" s="88" t="s">
        <v>551</v>
      </c>
      <c r="G1118" s="28" t="s">
        <v>39</v>
      </c>
      <c r="H1118" s="5">
        <f aca="true" t="shared" si="44" ref="H1118:H1140">H1117-B1118</f>
        <v>-194000</v>
      </c>
      <c r="I1118" s="23">
        <f aca="true" t="shared" si="45" ref="I1118:I1140">+B1118/M1118</f>
        <v>5.434782608695652</v>
      </c>
      <c r="K1118" t="s">
        <v>0</v>
      </c>
      <c r="M1118" s="2">
        <v>460</v>
      </c>
    </row>
    <row r="1119" spans="2:13" ht="12.75">
      <c r="B1119" s="327">
        <v>2500</v>
      </c>
      <c r="C1119" s="13" t="s">
        <v>0</v>
      </c>
      <c r="D1119" s="13" t="s">
        <v>18</v>
      </c>
      <c r="E1119" s="87" t="s">
        <v>550</v>
      </c>
      <c r="F1119" s="88" t="s">
        <v>552</v>
      </c>
      <c r="G1119" s="28" t="s">
        <v>41</v>
      </c>
      <c r="H1119" s="5">
        <f t="shared" si="44"/>
        <v>-196500</v>
      </c>
      <c r="I1119" s="23">
        <f t="shared" si="45"/>
        <v>5.434782608695652</v>
      </c>
      <c r="K1119" t="s">
        <v>0</v>
      </c>
      <c r="M1119" s="2">
        <v>460</v>
      </c>
    </row>
    <row r="1120" spans="2:13" ht="12.75">
      <c r="B1120" s="327">
        <v>2500</v>
      </c>
      <c r="C1120" s="13" t="s">
        <v>0</v>
      </c>
      <c r="D1120" s="13" t="s">
        <v>18</v>
      </c>
      <c r="E1120" s="87" t="s">
        <v>550</v>
      </c>
      <c r="F1120" s="88" t="s">
        <v>553</v>
      </c>
      <c r="G1120" s="28" t="s">
        <v>71</v>
      </c>
      <c r="H1120" s="5">
        <f t="shared" si="44"/>
        <v>-199000</v>
      </c>
      <c r="I1120" s="23">
        <f t="shared" si="45"/>
        <v>5.434782608695652</v>
      </c>
      <c r="K1120" t="s">
        <v>0</v>
      </c>
      <c r="M1120" s="2">
        <v>460</v>
      </c>
    </row>
    <row r="1121" spans="2:13" ht="12.75">
      <c r="B1121" s="327">
        <v>2500</v>
      </c>
      <c r="C1121" s="13" t="s">
        <v>0</v>
      </c>
      <c r="D1121" s="1" t="s">
        <v>18</v>
      </c>
      <c r="E1121" s="87" t="s">
        <v>550</v>
      </c>
      <c r="F1121" s="88" t="s">
        <v>554</v>
      </c>
      <c r="G1121" s="28" t="s">
        <v>77</v>
      </c>
      <c r="H1121" s="5">
        <f t="shared" si="44"/>
        <v>-201500</v>
      </c>
      <c r="I1121" s="23">
        <f t="shared" si="45"/>
        <v>5.434782608695652</v>
      </c>
      <c r="K1121" t="s">
        <v>0</v>
      </c>
      <c r="M1121" s="2">
        <v>460</v>
      </c>
    </row>
    <row r="1122" spans="2:13" ht="12.75">
      <c r="B1122" s="327">
        <v>2500</v>
      </c>
      <c r="C1122" s="13" t="s">
        <v>0</v>
      </c>
      <c r="D1122" s="1" t="s">
        <v>18</v>
      </c>
      <c r="E1122" s="87" t="s">
        <v>550</v>
      </c>
      <c r="F1122" s="88" t="s">
        <v>555</v>
      </c>
      <c r="G1122" s="28" t="s">
        <v>79</v>
      </c>
      <c r="H1122" s="5">
        <f t="shared" si="44"/>
        <v>-204000</v>
      </c>
      <c r="I1122" s="23">
        <f t="shared" si="45"/>
        <v>5.434782608695652</v>
      </c>
      <c r="K1122" t="s">
        <v>0</v>
      </c>
      <c r="M1122" s="2">
        <v>460</v>
      </c>
    </row>
    <row r="1123" spans="2:13" ht="12.75">
      <c r="B1123" s="327">
        <v>2500</v>
      </c>
      <c r="C1123" s="13" t="s">
        <v>0</v>
      </c>
      <c r="D1123" s="1" t="s">
        <v>18</v>
      </c>
      <c r="E1123" s="87" t="s">
        <v>550</v>
      </c>
      <c r="F1123" s="88" t="s">
        <v>556</v>
      </c>
      <c r="G1123" s="28" t="s">
        <v>82</v>
      </c>
      <c r="H1123" s="5">
        <f t="shared" si="44"/>
        <v>-206500</v>
      </c>
      <c r="I1123" s="23">
        <f t="shared" si="45"/>
        <v>5.434782608695652</v>
      </c>
      <c r="K1123" t="s">
        <v>0</v>
      </c>
      <c r="M1123" s="2">
        <v>460</v>
      </c>
    </row>
    <row r="1124" spans="2:13" ht="12.75">
      <c r="B1124" s="327">
        <v>2500</v>
      </c>
      <c r="C1124" s="13" t="s">
        <v>0</v>
      </c>
      <c r="D1124" s="1" t="s">
        <v>18</v>
      </c>
      <c r="E1124" s="87" t="s">
        <v>550</v>
      </c>
      <c r="F1124" s="88" t="s">
        <v>557</v>
      </c>
      <c r="G1124" s="28" t="s">
        <v>84</v>
      </c>
      <c r="H1124" s="5">
        <f t="shared" si="44"/>
        <v>-209000</v>
      </c>
      <c r="I1124" s="23">
        <f t="shared" si="45"/>
        <v>5.434782608695652</v>
      </c>
      <c r="K1124" t="s">
        <v>0</v>
      </c>
      <c r="M1124" s="2">
        <v>460</v>
      </c>
    </row>
    <row r="1125" spans="2:13" ht="12.75">
      <c r="B1125" s="327">
        <v>2500</v>
      </c>
      <c r="C1125" s="13" t="s">
        <v>0</v>
      </c>
      <c r="D1125" s="1" t="s">
        <v>18</v>
      </c>
      <c r="E1125" s="87" t="s">
        <v>550</v>
      </c>
      <c r="F1125" s="88" t="s">
        <v>558</v>
      </c>
      <c r="G1125" s="28" t="s">
        <v>86</v>
      </c>
      <c r="H1125" s="5">
        <f t="shared" si="44"/>
        <v>-211500</v>
      </c>
      <c r="I1125" s="23">
        <f t="shared" si="45"/>
        <v>5.434782608695652</v>
      </c>
      <c r="K1125" t="s">
        <v>0</v>
      </c>
      <c r="M1125" s="2">
        <v>460</v>
      </c>
    </row>
    <row r="1126" spans="2:13" ht="12.75">
      <c r="B1126" s="327">
        <v>2500</v>
      </c>
      <c r="C1126" s="13" t="s">
        <v>0</v>
      </c>
      <c r="D1126" s="1" t="s">
        <v>18</v>
      </c>
      <c r="E1126" s="87" t="s">
        <v>550</v>
      </c>
      <c r="F1126" s="88" t="s">
        <v>559</v>
      </c>
      <c r="G1126" s="28" t="s">
        <v>88</v>
      </c>
      <c r="H1126" s="5">
        <f t="shared" si="44"/>
        <v>-214000</v>
      </c>
      <c r="I1126" s="23">
        <f t="shared" si="45"/>
        <v>5.434782608695652</v>
      </c>
      <c r="K1126" t="s">
        <v>0</v>
      </c>
      <c r="M1126" s="2">
        <v>460</v>
      </c>
    </row>
    <row r="1127" spans="2:13" ht="12.75">
      <c r="B1127" s="327">
        <v>2500</v>
      </c>
      <c r="C1127" s="13" t="s">
        <v>0</v>
      </c>
      <c r="D1127" s="1" t="s">
        <v>18</v>
      </c>
      <c r="E1127" s="87" t="s">
        <v>550</v>
      </c>
      <c r="F1127" s="88" t="s">
        <v>560</v>
      </c>
      <c r="G1127" s="28" t="s">
        <v>146</v>
      </c>
      <c r="H1127" s="5">
        <f t="shared" si="44"/>
        <v>-216500</v>
      </c>
      <c r="I1127" s="23">
        <f t="shared" si="45"/>
        <v>5.434782608695652</v>
      </c>
      <c r="K1127" t="s">
        <v>0</v>
      </c>
      <c r="M1127" s="2">
        <v>460</v>
      </c>
    </row>
    <row r="1128" spans="2:13" ht="12.75">
      <c r="B1128" s="327">
        <v>2500</v>
      </c>
      <c r="C1128" s="13" t="s">
        <v>0</v>
      </c>
      <c r="D1128" s="1" t="s">
        <v>18</v>
      </c>
      <c r="E1128" s="87" t="s">
        <v>550</v>
      </c>
      <c r="F1128" s="88" t="s">
        <v>561</v>
      </c>
      <c r="G1128" s="28" t="s">
        <v>210</v>
      </c>
      <c r="H1128" s="5">
        <f t="shared" si="44"/>
        <v>-219000</v>
      </c>
      <c r="I1128" s="23">
        <f t="shared" si="45"/>
        <v>5.434782608695652</v>
      </c>
      <c r="K1128" t="s">
        <v>0</v>
      </c>
      <c r="M1128" s="2">
        <v>460</v>
      </c>
    </row>
    <row r="1129" spans="2:13" ht="12.75">
      <c r="B1129" s="327">
        <v>2500</v>
      </c>
      <c r="C1129" s="13" t="s">
        <v>0</v>
      </c>
      <c r="D1129" s="1" t="s">
        <v>18</v>
      </c>
      <c r="E1129" s="87" t="s">
        <v>550</v>
      </c>
      <c r="F1129" s="88" t="s">
        <v>542</v>
      </c>
      <c r="G1129" s="28" t="s">
        <v>278</v>
      </c>
      <c r="H1129" s="5">
        <f t="shared" si="44"/>
        <v>-221500</v>
      </c>
      <c r="I1129" s="23">
        <f t="shared" si="45"/>
        <v>5.434782608695652</v>
      </c>
      <c r="K1129" t="s">
        <v>0</v>
      </c>
      <c r="M1129" s="2">
        <v>460</v>
      </c>
    </row>
    <row r="1130" spans="2:13" ht="12.75">
      <c r="B1130" s="327">
        <v>2500</v>
      </c>
      <c r="C1130" s="13" t="s">
        <v>0</v>
      </c>
      <c r="D1130" s="1" t="s">
        <v>18</v>
      </c>
      <c r="E1130" s="87" t="s">
        <v>550</v>
      </c>
      <c r="F1130" s="88" t="s">
        <v>562</v>
      </c>
      <c r="G1130" s="28" t="s">
        <v>282</v>
      </c>
      <c r="H1130" s="5">
        <f t="shared" si="44"/>
        <v>-224000</v>
      </c>
      <c r="I1130" s="23">
        <f t="shared" si="45"/>
        <v>5.434782608695652</v>
      </c>
      <c r="K1130" t="s">
        <v>0</v>
      </c>
      <c r="M1130" s="2">
        <v>460</v>
      </c>
    </row>
    <row r="1131" spans="2:13" ht="12.75">
      <c r="B1131" s="327">
        <v>2500</v>
      </c>
      <c r="C1131" s="13" t="s">
        <v>0</v>
      </c>
      <c r="D1131" s="1" t="s">
        <v>18</v>
      </c>
      <c r="E1131" s="87" t="s">
        <v>550</v>
      </c>
      <c r="F1131" s="88" t="s">
        <v>563</v>
      </c>
      <c r="G1131" s="28" t="s">
        <v>301</v>
      </c>
      <c r="H1131" s="5">
        <f t="shared" si="44"/>
        <v>-226500</v>
      </c>
      <c r="I1131" s="23">
        <f t="shared" si="45"/>
        <v>5.434782608695652</v>
      </c>
      <c r="K1131" t="s">
        <v>0</v>
      </c>
      <c r="M1131" s="2">
        <v>460</v>
      </c>
    </row>
    <row r="1132" spans="2:13" ht="12.75">
      <c r="B1132" s="332">
        <v>2500</v>
      </c>
      <c r="C1132" s="13" t="s">
        <v>0</v>
      </c>
      <c r="D1132" s="1" t="s">
        <v>18</v>
      </c>
      <c r="E1132" s="87" t="s">
        <v>550</v>
      </c>
      <c r="F1132" s="88" t="s">
        <v>564</v>
      </c>
      <c r="G1132" s="28" t="s">
        <v>370</v>
      </c>
      <c r="H1132" s="5">
        <f t="shared" si="44"/>
        <v>-229000</v>
      </c>
      <c r="I1132" s="23">
        <f t="shared" si="45"/>
        <v>5.434782608695652</v>
      </c>
      <c r="K1132" t="s">
        <v>0</v>
      </c>
      <c r="M1132" s="2">
        <v>460</v>
      </c>
    </row>
    <row r="1133" spans="2:13" ht="12.75">
      <c r="B1133" s="332">
        <v>2500</v>
      </c>
      <c r="C1133" s="13" t="s">
        <v>0</v>
      </c>
      <c r="D1133" s="1" t="s">
        <v>18</v>
      </c>
      <c r="E1133" s="87" t="s">
        <v>550</v>
      </c>
      <c r="F1133" s="88" t="s">
        <v>565</v>
      </c>
      <c r="G1133" s="28" t="s">
        <v>362</v>
      </c>
      <c r="H1133" s="5">
        <f t="shared" si="44"/>
        <v>-231500</v>
      </c>
      <c r="I1133" s="23">
        <f t="shared" si="45"/>
        <v>5.434782608695652</v>
      </c>
      <c r="K1133" t="s">
        <v>0</v>
      </c>
      <c r="M1133" s="2">
        <v>460</v>
      </c>
    </row>
    <row r="1134" spans="2:13" ht="12.75">
      <c r="B1134" s="332">
        <v>2500</v>
      </c>
      <c r="C1134" s="13" t="s">
        <v>0</v>
      </c>
      <c r="D1134" s="1" t="s">
        <v>18</v>
      </c>
      <c r="E1134" s="87" t="s">
        <v>550</v>
      </c>
      <c r="F1134" s="88" t="s">
        <v>566</v>
      </c>
      <c r="G1134" s="28" t="s">
        <v>377</v>
      </c>
      <c r="H1134" s="5">
        <f t="shared" si="44"/>
        <v>-234000</v>
      </c>
      <c r="I1134" s="23">
        <f t="shared" si="45"/>
        <v>5.434782608695652</v>
      </c>
      <c r="K1134" t="s">
        <v>0</v>
      </c>
      <c r="M1134" s="2">
        <v>460</v>
      </c>
    </row>
    <row r="1135" spans="2:13" ht="12.75">
      <c r="B1135" s="327">
        <v>2500</v>
      </c>
      <c r="C1135" s="13" t="s">
        <v>0</v>
      </c>
      <c r="D1135" s="1" t="s">
        <v>18</v>
      </c>
      <c r="E1135" s="87" t="s">
        <v>567</v>
      </c>
      <c r="F1135" s="88" t="s">
        <v>568</v>
      </c>
      <c r="G1135" s="28" t="s">
        <v>212</v>
      </c>
      <c r="H1135" s="5">
        <f t="shared" si="44"/>
        <v>-236500</v>
      </c>
      <c r="I1135" s="23">
        <f t="shared" si="45"/>
        <v>5.434782608695652</v>
      </c>
      <c r="K1135" t="s">
        <v>0</v>
      </c>
      <c r="M1135" s="2">
        <v>460</v>
      </c>
    </row>
    <row r="1136" spans="2:13" ht="12.75">
      <c r="B1136" s="327">
        <v>2500</v>
      </c>
      <c r="C1136" s="13" t="s">
        <v>0</v>
      </c>
      <c r="D1136" s="1" t="s">
        <v>18</v>
      </c>
      <c r="E1136" s="87" t="s">
        <v>569</v>
      </c>
      <c r="F1136" s="88" t="s">
        <v>570</v>
      </c>
      <c r="G1136" s="28" t="s">
        <v>210</v>
      </c>
      <c r="H1136" s="5">
        <f t="shared" si="44"/>
        <v>-239000</v>
      </c>
      <c r="I1136" s="23">
        <f t="shared" si="45"/>
        <v>5.434782608695652</v>
      </c>
      <c r="K1136" t="s">
        <v>0</v>
      </c>
      <c r="M1136" s="2">
        <v>460</v>
      </c>
    </row>
    <row r="1137" spans="2:13" ht="12.75">
      <c r="B1137" s="327">
        <v>2500</v>
      </c>
      <c r="C1137" s="13" t="s">
        <v>0</v>
      </c>
      <c r="D1137" s="1" t="s">
        <v>18</v>
      </c>
      <c r="E1137" s="87" t="s">
        <v>571</v>
      </c>
      <c r="F1137" s="88" t="s">
        <v>572</v>
      </c>
      <c r="G1137" s="28" t="s">
        <v>82</v>
      </c>
      <c r="H1137" s="5">
        <f t="shared" si="44"/>
        <v>-241500</v>
      </c>
      <c r="I1137" s="23">
        <f t="shared" si="45"/>
        <v>5.434782608695652</v>
      </c>
      <c r="K1137" t="s">
        <v>0</v>
      </c>
      <c r="M1137" s="2">
        <v>460</v>
      </c>
    </row>
    <row r="1138" spans="1:13" s="86" customFormat="1" ht="12.75">
      <c r="A1138" s="12"/>
      <c r="B1138" s="328">
        <f>SUM(B1055:B1137)</f>
        <v>241500</v>
      </c>
      <c r="C1138" s="12" t="s">
        <v>0</v>
      </c>
      <c r="D1138" s="12"/>
      <c r="E1138" s="12"/>
      <c r="F1138" s="19"/>
      <c r="G1138" s="19"/>
      <c r="H1138" s="90">
        <v>0</v>
      </c>
      <c r="I1138" s="85">
        <f t="shared" si="45"/>
        <v>525</v>
      </c>
      <c r="M1138" s="2">
        <v>460</v>
      </c>
    </row>
    <row r="1139" spans="2:13" ht="12.75">
      <c r="B1139" s="327"/>
      <c r="H1139" s="5">
        <f t="shared" si="44"/>
        <v>0</v>
      </c>
      <c r="I1139" s="23">
        <f t="shared" si="45"/>
        <v>0</v>
      </c>
      <c r="M1139" s="2">
        <v>460</v>
      </c>
    </row>
    <row r="1140" spans="2:13" ht="12.75">
      <c r="B1140" s="327"/>
      <c r="H1140" s="5">
        <f t="shared" si="44"/>
        <v>0</v>
      </c>
      <c r="I1140" s="23">
        <f t="shared" si="45"/>
        <v>0</v>
      </c>
      <c r="M1140" s="2">
        <v>460</v>
      </c>
    </row>
    <row r="1141" spans="2:13" ht="12.75">
      <c r="B1141" s="327">
        <v>500</v>
      </c>
      <c r="C1141" s="1" t="s">
        <v>573</v>
      </c>
      <c r="D1141" s="1" t="s">
        <v>18</v>
      </c>
      <c r="E1141" s="1" t="s">
        <v>574</v>
      </c>
      <c r="F1141" s="110" t="s">
        <v>463</v>
      </c>
      <c r="G1141" s="28" t="s">
        <v>576</v>
      </c>
      <c r="H1141" s="5">
        <f>H1140-B1141</f>
        <v>-500</v>
      </c>
      <c r="I1141" s="23">
        <f>+B1141/M1141</f>
        <v>1.0869565217391304</v>
      </c>
      <c r="K1141" t="s">
        <v>457</v>
      </c>
      <c r="M1141" s="2">
        <v>460</v>
      </c>
    </row>
    <row r="1142" spans="1:13" s="86" customFormat="1" ht="12.75">
      <c r="A1142" s="12"/>
      <c r="B1142" s="328">
        <f>SUM(B1141)</f>
        <v>500</v>
      </c>
      <c r="C1142" s="94" t="s">
        <v>1</v>
      </c>
      <c r="D1142" s="12"/>
      <c r="E1142" s="94"/>
      <c r="F1142" s="19"/>
      <c r="G1142" s="114"/>
      <c r="H1142" s="90">
        <v>0</v>
      </c>
      <c r="I1142" s="85">
        <f>+B1142/M1142</f>
        <v>1.0869565217391304</v>
      </c>
      <c r="K1142" s="121"/>
      <c r="M1142" s="2">
        <v>460</v>
      </c>
    </row>
    <row r="1143" spans="1:13" s="16" customFormat="1" ht="12.75">
      <c r="A1143" s="13"/>
      <c r="B1143" s="330"/>
      <c r="C1143" s="13"/>
      <c r="D1143" s="13"/>
      <c r="E1143" s="13"/>
      <c r="F1143" s="31"/>
      <c r="G1143" s="32"/>
      <c r="H1143" s="30">
        <f>H1142-B1143</f>
        <v>0</v>
      </c>
      <c r="I1143" s="92">
        <f>+B1143/M1143</f>
        <v>0</v>
      </c>
      <c r="K1143" s="106"/>
      <c r="M1143" s="2">
        <v>460</v>
      </c>
    </row>
    <row r="1144" spans="1:13" s="16" customFormat="1" ht="12.75">
      <c r="A1144" s="13"/>
      <c r="B1144" s="330"/>
      <c r="C1144" s="34"/>
      <c r="D1144" s="34"/>
      <c r="E1144" s="34"/>
      <c r="F1144" s="32"/>
      <c r="G1144" s="32"/>
      <c r="H1144" s="30">
        <f aca="true" t="shared" si="46" ref="H1144:H1185">H1143-B1144</f>
        <v>0</v>
      </c>
      <c r="I1144" s="92">
        <f aca="true" t="shared" si="47" ref="I1144:I1185">+B1144/M1144</f>
        <v>0</v>
      </c>
      <c r="K1144" s="106"/>
      <c r="M1144" s="2">
        <v>460</v>
      </c>
    </row>
    <row r="1145" spans="1:14" s="16" customFormat="1" ht="12.75">
      <c r="A1145" s="13"/>
      <c r="B1145" s="330">
        <v>4000</v>
      </c>
      <c r="C1145" s="13" t="s">
        <v>577</v>
      </c>
      <c r="D1145" s="13" t="s">
        <v>18</v>
      </c>
      <c r="E1145" s="39" t="s">
        <v>456</v>
      </c>
      <c r="F1145" s="31" t="s">
        <v>578</v>
      </c>
      <c r="G1145" s="31" t="s">
        <v>39</v>
      </c>
      <c r="H1145" s="30">
        <f t="shared" si="46"/>
        <v>-4000</v>
      </c>
      <c r="I1145" s="92">
        <f t="shared" si="47"/>
        <v>8.695652173913043</v>
      </c>
      <c r="J1145" s="39"/>
      <c r="K1145" s="106" t="s">
        <v>579</v>
      </c>
      <c r="L1145" s="39"/>
      <c r="M1145" s="2">
        <v>460</v>
      </c>
      <c r="N1145" s="111">
        <v>500</v>
      </c>
    </row>
    <row r="1146" spans="1:13" s="16" customFormat="1" ht="12.75">
      <c r="A1146" s="13"/>
      <c r="B1146" s="330">
        <v>4000</v>
      </c>
      <c r="C1146" s="13" t="s">
        <v>580</v>
      </c>
      <c r="D1146" s="13" t="s">
        <v>18</v>
      </c>
      <c r="E1146" s="13" t="s">
        <v>456</v>
      </c>
      <c r="F1146" s="31" t="s">
        <v>581</v>
      </c>
      <c r="G1146" s="31" t="s">
        <v>41</v>
      </c>
      <c r="H1146" s="30">
        <f>H1145-B1146</f>
        <v>-8000</v>
      </c>
      <c r="I1146" s="92">
        <f t="shared" si="47"/>
        <v>8.695652173913043</v>
      </c>
      <c r="K1146" s="106" t="s">
        <v>579</v>
      </c>
      <c r="M1146" s="2">
        <v>460</v>
      </c>
    </row>
    <row r="1147" spans="1:13" s="16" customFormat="1" ht="12.75">
      <c r="A1147" s="13"/>
      <c r="B1147" s="330">
        <v>6000</v>
      </c>
      <c r="C1147" s="13" t="s">
        <v>582</v>
      </c>
      <c r="D1147" s="13" t="s">
        <v>18</v>
      </c>
      <c r="E1147" s="13" t="s">
        <v>456</v>
      </c>
      <c r="F1147" s="31" t="s">
        <v>583</v>
      </c>
      <c r="G1147" s="31" t="s">
        <v>77</v>
      </c>
      <c r="H1147" s="30">
        <f t="shared" si="46"/>
        <v>-14000</v>
      </c>
      <c r="I1147" s="92">
        <f t="shared" si="47"/>
        <v>13.043478260869565</v>
      </c>
      <c r="K1147" s="106" t="s">
        <v>579</v>
      </c>
      <c r="M1147" s="2">
        <v>460</v>
      </c>
    </row>
    <row r="1148" spans="1:13" s="16" customFormat="1" ht="12.75">
      <c r="A1148" s="13"/>
      <c r="B1148" s="330">
        <v>10000</v>
      </c>
      <c r="C1148" s="13" t="s">
        <v>584</v>
      </c>
      <c r="D1148" s="13" t="s">
        <v>18</v>
      </c>
      <c r="E1148" s="13" t="s">
        <v>456</v>
      </c>
      <c r="F1148" s="31" t="s">
        <v>585</v>
      </c>
      <c r="G1148" s="31" t="s">
        <v>79</v>
      </c>
      <c r="H1148" s="30">
        <f t="shared" si="46"/>
        <v>-24000</v>
      </c>
      <c r="I1148" s="92">
        <f t="shared" si="47"/>
        <v>21.73913043478261</v>
      </c>
      <c r="K1148" s="106" t="s">
        <v>579</v>
      </c>
      <c r="M1148" s="2">
        <v>460</v>
      </c>
    </row>
    <row r="1149" spans="1:13" s="16" customFormat="1" ht="12.75">
      <c r="A1149" s="13"/>
      <c r="B1149" s="330">
        <v>10000</v>
      </c>
      <c r="C1149" s="34" t="s">
        <v>586</v>
      </c>
      <c r="D1149" s="34" t="s">
        <v>18</v>
      </c>
      <c r="E1149" s="34" t="s">
        <v>456</v>
      </c>
      <c r="F1149" s="32" t="s">
        <v>587</v>
      </c>
      <c r="G1149" s="32" t="s">
        <v>84</v>
      </c>
      <c r="H1149" s="30">
        <f t="shared" si="46"/>
        <v>-34000</v>
      </c>
      <c r="I1149" s="92">
        <f t="shared" si="47"/>
        <v>21.73913043478261</v>
      </c>
      <c r="K1149" s="106" t="s">
        <v>579</v>
      </c>
      <c r="M1149" s="2">
        <v>460</v>
      </c>
    </row>
    <row r="1150" spans="1:13" s="16" customFormat="1" ht="12.75">
      <c r="A1150" s="13"/>
      <c r="B1150" s="330">
        <v>6000</v>
      </c>
      <c r="C1150" s="34" t="s">
        <v>588</v>
      </c>
      <c r="D1150" s="34" t="s">
        <v>18</v>
      </c>
      <c r="E1150" s="34" t="s">
        <v>456</v>
      </c>
      <c r="F1150" s="32" t="s">
        <v>589</v>
      </c>
      <c r="G1150" s="32" t="s">
        <v>86</v>
      </c>
      <c r="H1150" s="30">
        <f t="shared" si="46"/>
        <v>-40000</v>
      </c>
      <c r="I1150" s="92">
        <f t="shared" si="47"/>
        <v>13.043478260869565</v>
      </c>
      <c r="K1150" s="106" t="s">
        <v>579</v>
      </c>
      <c r="M1150" s="2">
        <v>460</v>
      </c>
    </row>
    <row r="1151" spans="1:13" s="16" customFormat="1" ht="12.75">
      <c r="A1151" s="13"/>
      <c r="B1151" s="330">
        <v>3500</v>
      </c>
      <c r="C1151" s="34" t="s">
        <v>590</v>
      </c>
      <c r="D1151" s="13" t="s">
        <v>18</v>
      </c>
      <c r="E1151" s="13" t="s">
        <v>456</v>
      </c>
      <c r="F1151" s="31" t="s">
        <v>591</v>
      </c>
      <c r="G1151" s="31" t="s">
        <v>280</v>
      </c>
      <c r="H1151" s="30">
        <f t="shared" si="46"/>
        <v>-43500</v>
      </c>
      <c r="I1151" s="92">
        <f t="shared" si="47"/>
        <v>7.608695652173913</v>
      </c>
      <c r="K1151" s="106" t="s">
        <v>579</v>
      </c>
      <c r="M1151" s="2">
        <v>460</v>
      </c>
    </row>
    <row r="1152" spans="1:13" s="16" customFormat="1" ht="12.75">
      <c r="A1152" s="13"/>
      <c r="B1152" s="330">
        <v>4000</v>
      </c>
      <c r="C1152" s="13" t="s">
        <v>580</v>
      </c>
      <c r="D1152" s="13" t="s">
        <v>18</v>
      </c>
      <c r="E1152" s="13" t="s">
        <v>456</v>
      </c>
      <c r="F1152" s="32" t="s">
        <v>592</v>
      </c>
      <c r="G1152" s="31" t="s">
        <v>282</v>
      </c>
      <c r="H1152" s="30">
        <f t="shared" si="46"/>
        <v>-47500</v>
      </c>
      <c r="I1152" s="92">
        <f t="shared" si="47"/>
        <v>8.695652173913043</v>
      </c>
      <c r="K1152" s="106" t="s">
        <v>579</v>
      </c>
      <c r="M1152" s="2">
        <v>460</v>
      </c>
    </row>
    <row r="1153" spans="1:13" s="16" customFormat="1" ht="12.75">
      <c r="A1153" s="13"/>
      <c r="B1153" s="330">
        <v>15000</v>
      </c>
      <c r="C1153" s="34" t="s">
        <v>593</v>
      </c>
      <c r="D1153" s="13" t="s">
        <v>18</v>
      </c>
      <c r="E1153" s="34" t="s">
        <v>456</v>
      </c>
      <c r="F1153" s="32" t="s">
        <v>594</v>
      </c>
      <c r="G1153" s="31" t="s">
        <v>370</v>
      </c>
      <c r="H1153" s="30">
        <f t="shared" si="46"/>
        <v>-62500</v>
      </c>
      <c r="I1153" s="92">
        <f t="shared" si="47"/>
        <v>32.608695652173914</v>
      </c>
      <c r="K1153" s="106" t="s">
        <v>579</v>
      </c>
      <c r="M1153" s="2">
        <v>460</v>
      </c>
    </row>
    <row r="1154" spans="1:13" s="16" customFormat="1" ht="12.75">
      <c r="A1154" s="13"/>
      <c r="B1154" s="330">
        <v>4000</v>
      </c>
      <c r="C1154" s="34" t="s">
        <v>590</v>
      </c>
      <c r="D1154" s="13" t="s">
        <v>18</v>
      </c>
      <c r="E1154" s="13" t="s">
        <v>456</v>
      </c>
      <c r="F1154" s="32" t="s">
        <v>595</v>
      </c>
      <c r="G1154" s="31" t="s">
        <v>370</v>
      </c>
      <c r="H1154" s="30">
        <f t="shared" si="46"/>
        <v>-66500</v>
      </c>
      <c r="I1154" s="92">
        <f t="shared" si="47"/>
        <v>8.695652173913043</v>
      </c>
      <c r="K1154" s="106" t="s">
        <v>579</v>
      </c>
      <c r="M1154" s="2">
        <v>460</v>
      </c>
    </row>
    <row r="1155" spans="1:13" s="16" customFormat="1" ht="12.75">
      <c r="A1155" s="13"/>
      <c r="B1155" s="330">
        <v>1000</v>
      </c>
      <c r="C1155" s="34" t="s">
        <v>596</v>
      </c>
      <c r="D1155" s="34" t="s">
        <v>18</v>
      </c>
      <c r="E1155" s="34" t="s">
        <v>456</v>
      </c>
      <c r="F1155" s="32" t="s">
        <v>597</v>
      </c>
      <c r="G1155" s="32" t="s">
        <v>362</v>
      </c>
      <c r="H1155" s="30">
        <f t="shared" si="46"/>
        <v>-67500</v>
      </c>
      <c r="I1155" s="92">
        <f t="shared" si="47"/>
        <v>2.1739130434782608</v>
      </c>
      <c r="K1155" s="106" t="s">
        <v>579</v>
      </c>
      <c r="M1155" s="2">
        <v>460</v>
      </c>
    </row>
    <row r="1156" spans="1:13" s="16" customFormat="1" ht="12.75">
      <c r="A1156" s="13"/>
      <c r="B1156" s="330">
        <v>1000</v>
      </c>
      <c r="C1156" s="34" t="s">
        <v>598</v>
      </c>
      <c r="D1156" s="34" t="s">
        <v>18</v>
      </c>
      <c r="E1156" s="34" t="s">
        <v>456</v>
      </c>
      <c r="F1156" s="32" t="s">
        <v>599</v>
      </c>
      <c r="G1156" s="32" t="s">
        <v>362</v>
      </c>
      <c r="H1156" s="30">
        <f t="shared" si="46"/>
        <v>-68500</v>
      </c>
      <c r="I1156" s="92">
        <f t="shared" si="47"/>
        <v>2.1739130434782608</v>
      </c>
      <c r="K1156" s="106" t="s">
        <v>579</v>
      </c>
      <c r="M1156" s="2">
        <v>460</v>
      </c>
    </row>
    <row r="1157" spans="1:13" s="16" customFormat="1" ht="12.75">
      <c r="A1157" s="13"/>
      <c r="B1157" s="330">
        <v>4000</v>
      </c>
      <c r="C1157" s="34" t="s">
        <v>580</v>
      </c>
      <c r="D1157" s="13" t="s">
        <v>18</v>
      </c>
      <c r="E1157" s="13" t="s">
        <v>456</v>
      </c>
      <c r="F1157" s="32" t="s">
        <v>600</v>
      </c>
      <c r="G1157" s="32" t="s">
        <v>362</v>
      </c>
      <c r="H1157" s="30">
        <f t="shared" si="46"/>
        <v>-72500</v>
      </c>
      <c r="I1157" s="92">
        <f t="shared" si="47"/>
        <v>8.695652173913043</v>
      </c>
      <c r="K1157" s="106" t="s">
        <v>579</v>
      </c>
      <c r="M1157" s="2">
        <v>460</v>
      </c>
    </row>
    <row r="1158" spans="2:13" ht="12.75">
      <c r="B1158" s="330">
        <v>5000</v>
      </c>
      <c r="C1158" s="13" t="s">
        <v>601</v>
      </c>
      <c r="D1158" s="13" t="s">
        <v>602</v>
      </c>
      <c r="E1158" s="13" t="s">
        <v>456</v>
      </c>
      <c r="F1158" s="28" t="s">
        <v>603</v>
      </c>
      <c r="G1158" s="31" t="s">
        <v>530</v>
      </c>
      <c r="H1158" s="30">
        <f t="shared" si="46"/>
        <v>-77500</v>
      </c>
      <c r="I1158" s="92">
        <f t="shared" si="47"/>
        <v>10.869565217391305</v>
      </c>
      <c r="K1158" t="s">
        <v>604</v>
      </c>
      <c r="M1158" s="2">
        <v>460</v>
      </c>
    </row>
    <row r="1159" spans="2:13" ht="12.75">
      <c r="B1159" s="327">
        <v>5000</v>
      </c>
      <c r="C1159" s="1" t="s">
        <v>605</v>
      </c>
      <c r="D1159" s="13" t="s">
        <v>602</v>
      </c>
      <c r="E1159" s="1" t="s">
        <v>456</v>
      </c>
      <c r="F1159" s="28" t="s">
        <v>606</v>
      </c>
      <c r="G1159" s="28" t="s">
        <v>77</v>
      </c>
      <c r="H1159" s="30">
        <f t="shared" si="46"/>
        <v>-82500</v>
      </c>
      <c r="I1159" s="92">
        <f t="shared" si="47"/>
        <v>10.869565217391305</v>
      </c>
      <c r="K1159" t="s">
        <v>604</v>
      </c>
      <c r="M1159" s="2">
        <v>460</v>
      </c>
    </row>
    <row r="1160" spans="1:14" s="106" customFormat="1" ht="12.75">
      <c r="A1160" s="34"/>
      <c r="B1160" s="330">
        <v>5000</v>
      </c>
      <c r="C1160" s="91" t="s">
        <v>601</v>
      </c>
      <c r="D1160" s="34" t="s">
        <v>602</v>
      </c>
      <c r="E1160" s="91" t="s">
        <v>456</v>
      </c>
      <c r="F1160" s="32" t="s">
        <v>607</v>
      </c>
      <c r="G1160" s="32" t="s">
        <v>84</v>
      </c>
      <c r="H1160" s="30">
        <f t="shared" si="46"/>
        <v>-87500</v>
      </c>
      <c r="I1160" s="92">
        <f t="shared" si="47"/>
        <v>10.869565217391305</v>
      </c>
      <c r="J1160" s="91"/>
      <c r="K1160" t="s">
        <v>604</v>
      </c>
      <c r="L1160" s="91"/>
      <c r="M1160" s="2">
        <v>460</v>
      </c>
      <c r="N1160" s="122">
        <v>500</v>
      </c>
    </row>
    <row r="1161" spans="1:13" s="147" customFormat="1" ht="12.75">
      <c r="A1161" s="36"/>
      <c r="B1161" s="330">
        <v>5000</v>
      </c>
      <c r="C1161" s="36" t="s">
        <v>605</v>
      </c>
      <c r="D1161" s="36" t="s">
        <v>602</v>
      </c>
      <c r="E1161" s="36" t="s">
        <v>456</v>
      </c>
      <c r="F1161" s="37" t="s">
        <v>608</v>
      </c>
      <c r="G1161" s="37" t="s">
        <v>86</v>
      </c>
      <c r="H1161" s="35">
        <f t="shared" si="46"/>
        <v>-92500</v>
      </c>
      <c r="I1161" s="313">
        <f t="shared" si="47"/>
        <v>10.869565217391305</v>
      </c>
      <c r="K1161" s="147" t="s">
        <v>604</v>
      </c>
      <c r="M1161" s="314">
        <v>460</v>
      </c>
    </row>
    <row r="1162" spans="2:13" ht="12.75">
      <c r="B1162" s="327">
        <v>3500</v>
      </c>
      <c r="C1162" s="1" t="s">
        <v>609</v>
      </c>
      <c r="D1162" s="1" t="s">
        <v>602</v>
      </c>
      <c r="E1162" s="1" t="s">
        <v>456</v>
      </c>
      <c r="F1162" s="28" t="s">
        <v>610</v>
      </c>
      <c r="G1162" s="28" t="s">
        <v>394</v>
      </c>
      <c r="H1162" s="30">
        <f t="shared" si="46"/>
        <v>-96000</v>
      </c>
      <c r="I1162" s="92">
        <f t="shared" si="47"/>
        <v>7.608695652173913</v>
      </c>
      <c r="K1162" t="s">
        <v>604</v>
      </c>
      <c r="M1162" s="2">
        <v>460</v>
      </c>
    </row>
    <row r="1163" spans="2:13" ht="12.75">
      <c r="B1163" s="327">
        <v>2000</v>
      </c>
      <c r="C1163" s="1" t="s">
        <v>611</v>
      </c>
      <c r="D1163" s="1" t="s">
        <v>602</v>
      </c>
      <c r="E1163" s="1" t="s">
        <v>456</v>
      </c>
      <c r="F1163" s="28" t="s">
        <v>612</v>
      </c>
      <c r="G1163" s="28" t="s">
        <v>452</v>
      </c>
      <c r="H1163" s="30">
        <f t="shared" si="46"/>
        <v>-98000</v>
      </c>
      <c r="I1163" s="92">
        <f t="shared" si="47"/>
        <v>4.3478260869565215</v>
      </c>
      <c r="K1163" t="s">
        <v>604</v>
      </c>
      <c r="M1163" s="2">
        <v>460</v>
      </c>
    </row>
    <row r="1164" spans="2:13" ht="12.75">
      <c r="B1164" s="327">
        <v>500</v>
      </c>
      <c r="C1164" s="1" t="s">
        <v>613</v>
      </c>
      <c r="D1164" s="1" t="s">
        <v>602</v>
      </c>
      <c r="E1164" s="1" t="s">
        <v>456</v>
      </c>
      <c r="F1164" s="28" t="s">
        <v>612</v>
      </c>
      <c r="G1164" s="28" t="s">
        <v>427</v>
      </c>
      <c r="H1164" s="30">
        <f t="shared" si="46"/>
        <v>-98500</v>
      </c>
      <c r="I1164" s="92">
        <f t="shared" si="47"/>
        <v>1.0869565217391304</v>
      </c>
      <c r="K1164" t="s">
        <v>604</v>
      </c>
      <c r="M1164" s="2">
        <v>460</v>
      </c>
    </row>
    <row r="1165" spans="2:13" ht="12.75">
      <c r="B1165" s="327">
        <v>2000</v>
      </c>
      <c r="C1165" s="1" t="s">
        <v>1102</v>
      </c>
      <c r="D1165" s="1" t="s">
        <v>602</v>
      </c>
      <c r="E1165" s="1" t="s">
        <v>456</v>
      </c>
      <c r="F1165" s="28" t="s">
        <v>612</v>
      </c>
      <c r="G1165" s="28" t="s">
        <v>427</v>
      </c>
      <c r="H1165" s="30">
        <f t="shared" si="46"/>
        <v>-100500</v>
      </c>
      <c r="I1165" s="92">
        <f t="shared" si="47"/>
        <v>4.3478260869565215</v>
      </c>
      <c r="K1165" t="s">
        <v>604</v>
      </c>
      <c r="M1165" s="2">
        <v>460</v>
      </c>
    </row>
    <row r="1166" spans="2:13" ht="12.75">
      <c r="B1166" s="327">
        <v>3500</v>
      </c>
      <c r="C1166" s="1" t="s">
        <v>614</v>
      </c>
      <c r="D1166" s="1" t="s">
        <v>602</v>
      </c>
      <c r="E1166" s="1" t="s">
        <v>456</v>
      </c>
      <c r="F1166" s="28" t="s">
        <v>615</v>
      </c>
      <c r="G1166" s="28" t="s">
        <v>427</v>
      </c>
      <c r="H1166" s="30">
        <f t="shared" si="46"/>
        <v>-104000</v>
      </c>
      <c r="I1166" s="92">
        <f t="shared" si="47"/>
        <v>7.608695652173913</v>
      </c>
      <c r="K1166" t="s">
        <v>604</v>
      </c>
      <c r="M1166" s="2">
        <v>460</v>
      </c>
    </row>
    <row r="1167" spans="2:13" ht="12.75">
      <c r="B1167" s="327">
        <v>3000</v>
      </c>
      <c r="C1167" s="1" t="s">
        <v>616</v>
      </c>
      <c r="D1167" s="1" t="s">
        <v>18</v>
      </c>
      <c r="E1167" s="1" t="s">
        <v>456</v>
      </c>
      <c r="F1167" s="110" t="s">
        <v>617</v>
      </c>
      <c r="G1167" s="28" t="s">
        <v>75</v>
      </c>
      <c r="H1167" s="30">
        <f t="shared" si="46"/>
        <v>-107000</v>
      </c>
      <c r="I1167" s="92">
        <f t="shared" si="47"/>
        <v>6.521739130434782</v>
      </c>
      <c r="K1167" t="s">
        <v>457</v>
      </c>
      <c r="M1167" s="2">
        <v>460</v>
      </c>
    </row>
    <row r="1168" spans="2:13" ht="12.75">
      <c r="B1168" s="327">
        <v>3500</v>
      </c>
      <c r="C1168" s="109" t="s">
        <v>614</v>
      </c>
      <c r="D1168" s="109" t="s">
        <v>18</v>
      </c>
      <c r="E1168" s="109" t="s">
        <v>456</v>
      </c>
      <c r="F1168" s="110" t="s">
        <v>618</v>
      </c>
      <c r="G1168" s="110" t="s">
        <v>210</v>
      </c>
      <c r="H1168" s="30">
        <f t="shared" si="46"/>
        <v>-110500</v>
      </c>
      <c r="I1168" s="92">
        <f t="shared" si="47"/>
        <v>7.608695652173913</v>
      </c>
      <c r="K1168" s="107" t="s">
        <v>457</v>
      </c>
      <c r="M1168" s="2">
        <v>460</v>
      </c>
    </row>
    <row r="1169" spans="1:14" s="16" customFormat="1" ht="12.75">
      <c r="A1169" s="13"/>
      <c r="B1169" s="327">
        <v>3500</v>
      </c>
      <c r="C1169" s="1" t="s">
        <v>616</v>
      </c>
      <c r="D1169" s="1" t="s">
        <v>18</v>
      </c>
      <c r="E1169" s="1" t="s">
        <v>456</v>
      </c>
      <c r="F1169" s="28" t="s">
        <v>619</v>
      </c>
      <c r="G1169" s="28" t="s">
        <v>278</v>
      </c>
      <c r="H1169" s="30">
        <f t="shared" si="46"/>
        <v>-114000</v>
      </c>
      <c r="I1169" s="92">
        <f t="shared" si="47"/>
        <v>7.608695652173913</v>
      </c>
      <c r="K1169" s="16" t="s">
        <v>457</v>
      </c>
      <c r="L1169" s="39"/>
      <c r="M1169" s="2">
        <v>460</v>
      </c>
      <c r="N1169" s="111"/>
    </row>
    <row r="1170" spans="2:14" ht="12.75">
      <c r="B1170" s="327">
        <v>3500</v>
      </c>
      <c r="C1170" s="1" t="s">
        <v>614</v>
      </c>
      <c r="D1170" s="1" t="s">
        <v>18</v>
      </c>
      <c r="E1170" s="1" t="s">
        <v>456</v>
      </c>
      <c r="F1170" s="28" t="s">
        <v>620</v>
      </c>
      <c r="G1170" s="28" t="s">
        <v>280</v>
      </c>
      <c r="H1170" s="30">
        <f t="shared" si="46"/>
        <v>-117500</v>
      </c>
      <c r="I1170" s="92">
        <f t="shared" si="47"/>
        <v>7.608695652173913</v>
      </c>
      <c r="K1170" t="s">
        <v>457</v>
      </c>
      <c r="L1170" s="38"/>
      <c r="M1170" s="2">
        <v>460</v>
      </c>
      <c r="N1170" s="40"/>
    </row>
    <row r="1171" spans="2:14" ht="12.75">
      <c r="B1171" s="330">
        <v>2500</v>
      </c>
      <c r="C1171" s="1" t="s">
        <v>614</v>
      </c>
      <c r="D1171" s="1" t="s">
        <v>18</v>
      </c>
      <c r="E1171" s="1" t="s">
        <v>456</v>
      </c>
      <c r="F1171" s="28" t="s">
        <v>463</v>
      </c>
      <c r="G1171" s="28" t="s">
        <v>280</v>
      </c>
      <c r="H1171" s="30">
        <f t="shared" si="46"/>
        <v>-120000</v>
      </c>
      <c r="I1171" s="92">
        <f t="shared" si="47"/>
        <v>5.434782608695652</v>
      </c>
      <c r="K1171" t="s">
        <v>457</v>
      </c>
      <c r="L1171" s="38"/>
      <c r="M1171" s="2">
        <v>460</v>
      </c>
      <c r="N1171" s="40"/>
    </row>
    <row r="1172" spans="2:13" ht="12.75">
      <c r="B1172" s="327">
        <v>3000</v>
      </c>
      <c r="C1172" s="1" t="s">
        <v>616</v>
      </c>
      <c r="D1172" s="1" t="s">
        <v>18</v>
      </c>
      <c r="E1172" s="1" t="s">
        <v>456</v>
      </c>
      <c r="F1172" s="110" t="s">
        <v>621</v>
      </c>
      <c r="G1172" s="28" t="s">
        <v>362</v>
      </c>
      <c r="H1172" s="30">
        <f t="shared" si="46"/>
        <v>-123000</v>
      </c>
      <c r="I1172" s="92">
        <f t="shared" si="47"/>
        <v>6.521739130434782</v>
      </c>
      <c r="K1172" t="s">
        <v>457</v>
      </c>
      <c r="M1172" s="2">
        <v>460</v>
      </c>
    </row>
    <row r="1173" spans="1:13" s="16" customFormat="1" ht="12.75">
      <c r="A1173" s="13"/>
      <c r="B1173" s="327">
        <v>2000</v>
      </c>
      <c r="C1173" s="1" t="s">
        <v>611</v>
      </c>
      <c r="D1173" s="1" t="s">
        <v>18</v>
      </c>
      <c r="E1173" s="1" t="s">
        <v>456</v>
      </c>
      <c r="F1173" s="28" t="s">
        <v>463</v>
      </c>
      <c r="G1173" s="28" t="s">
        <v>377</v>
      </c>
      <c r="H1173" s="30">
        <f t="shared" si="46"/>
        <v>-125000</v>
      </c>
      <c r="I1173" s="92">
        <f t="shared" si="47"/>
        <v>4.3478260869565215</v>
      </c>
      <c r="K1173" t="s">
        <v>457</v>
      </c>
      <c r="M1173" s="2">
        <v>460</v>
      </c>
    </row>
    <row r="1174" spans="2:13" ht="12.75">
      <c r="B1174" s="327">
        <v>2000</v>
      </c>
      <c r="C1174" s="1" t="s">
        <v>622</v>
      </c>
      <c r="D1174" s="1" t="s">
        <v>18</v>
      </c>
      <c r="E1174" s="1" t="s">
        <v>456</v>
      </c>
      <c r="F1174" s="28" t="s">
        <v>463</v>
      </c>
      <c r="G1174" s="28" t="s">
        <v>377</v>
      </c>
      <c r="H1174" s="30">
        <f t="shared" si="46"/>
        <v>-127000</v>
      </c>
      <c r="I1174" s="92">
        <f t="shared" si="47"/>
        <v>4.3478260869565215</v>
      </c>
      <c r="K1174" t="s">
        <v>457</v>
      </c>
      <c r="M1174" s="2">
        <v>460</v>
      </c>
    </row>
    <row r="1175" spans="2:13" ht="12.75">
      <c r="B1175" s="327">
        <v>3000</v>
      </c>
      <c r="C1175" s="1" t="s">
        <v>614</v>
      </c>
      <c r="D1175" s="1" t="s">
        <v>18</v>
      </c>
      <c r="E1175" s="1" t="s">
        <v>456</v>
      </c>
      <c r="F1175" s="110" t="s">
        <v>623</v>
      </c>
      <c r="G1175" s="28" t="s">
        <v>427</v>
      </c>
      <c r="H1175" s="30">
        <f t="shared" si="46"/>
        <v>-130000</v>
      </c>
      <c r="I1175" s="92">
        <f t="shared" si="47"/>
        <v>6.521739130434782</v>
      </c>
      <c r="K1175" t="s">
        <v>457</v>
      </c>
      <c r="M1175" s="2">
        <v>460</v>
      </c>
    </row>
    <row r="1176" spans="1:13" s="16" customFormat="1" ht="12.75">
      <c r="A1176" s="13"/>
      <c r="B1176" s="330">
        <v>1700</v>
      </c>
      <c r="C1176" s="34" t="s">
        <v>624</v>
      </c>
      <c r="D1176" s="34" t="s">
        <v>18</v>
      </c>
      <c r="E1176" s="34" t="s">
        <v>456</v>
      </c>
      <c r="F1176" s="32" t="s">
        <v>625</v>
      </c>
      <c r="G1176" s="32" t="s">
        <v>82</v>
      </c>
      <c r="H1176" s="30">
        <f t="shared" si="46"/>
        <v>-131700</v>
      </c>
      <c r="I1176" s="92">
        <f t="shared" si="47"/>
        <v>3.6956521739130435</v>
      </c>
      <c r="K1176" s="16" t="s">
        <v>626</v>
      </c>
      <c r="M1176" s="2">
        <v>460</v>
      </c>
    </row>
    <row r="1177" spans="1:13" s="16" customFormat="1" ht="12.75">
      <c r="A1177" s="13"/>
      <c r="B1177" s="330">
        <v>1700</v>
      </c>
      <c r="C1177" s="34" t="s">
        <v>627</v>
      </c>
      <c r="D1177" s="34" t="s">
        <v>18</v>
      </c>
      <c r="E1177" s="34" t="s">
        <v>456</v>
      </c>
      <c r="F1177" s="32" t="s">
        <v>628</v>
      </c>
      <c r="G1177" s="32" t="s">
        <v>84</v>
      </c>
      <c r="H1177" s="30">
        <f t="shared" si="46"/>
        <v>-133400</v>
      </c>
      <c r="I1177" s="92">
        <f t="shared" si="47"/>
        <v>3.6956521739130435</v>
      </c>
      <c r="K1177" s="16" t="s">
        <v>626</v>
      </c>
      <c r="M1177" s="2">
        <v>460</v>
      </c>
    </row>
    <row r="1178" spans="2:13" ht="12.75">
      <c r="B1178" s="327">
        <v>2000</v>
      </c>
      <c r="C1178" s="109" t="s">
        <v>629</v>
      </c>
      <c r="D1178" s="109" t="s">
        <v>18</v>
      </c>
      <c r="E1178" s="109" t="s">
        <v>456</v>
      </c>
      <c r="F1178" s="110" t="s">
        <v>630</v>
      </c>
      <c r="G1178" s="110" t="s">
        <v>146</v>
      </c>
      <c r="H1178" s="30">
        <f t="shared" si="46"/>
        <v>-135400</v>
      </c>
      <c r="I1178" s="92">
        <f t="shared" si="47"/>
        <v>4.3478260869565215</v>
      </c>
      <c r="K1178" s="16" t="s">
        <v>626</v>
      </c>
      <c r="M1178" s="2">
        <v>460</v>
      </c>
    </row>
    <row r="1179" spans="2:13" ht="12.75">
      <c r="B1179" s="327">
        <v>2500</v>
      </c>
      <c r="C1179" s="109" t="s">
        <v>631</v>
      </c>
      <c r="D1179" s="109" t="s">
        <v>18</v>
      </c>
      <c r="E1179" s="109" t="s">
        <v>456</v>
      </c>
      <c r="F1179" s="110" t="s">
        <v>632</v>
      </c>
      <c r="G1179" s="110" t="s">
        <v>146</v>
      </c>
      <c r="H1179" s="30">
        <f t="shared" si="46"/>
        <v>-137900</v>
      </c>
      <c r="I1179" s="92">
        <f t="shared" si="47"/>
        <v>5.434782608695652</v>
      </c>
      <c r="K1179" s="16" t="s">
        <v>626</v>
      </c>
      <c r="M1179" s="2">
        <v>460</v>
      </c>
    </row>
    <row r="1180" spans="2:13" ht="12.75">
      <c r="B1180" s="327">
        <v>2500</v>
      </c>
      <c r="C1180" s="109" t="s">
        <v>633</v>
      </c>
      <c r="D1180" s="109" t="s">
        <v>18</v>
      </c>
      <c r="E1180" s="109" t="s">
        <v>456</v>
      </c>
      <c r="F1180" s="110" t="s">
        <v>634</v>
      </c>
      <c r="G1180" s="110" t="s">
        <v>207</v>
      </c>
      <c r="H1180" s="30">
        <f t="shared" si="46"/>
        <v>-140400</v>
      </c>
      <c r="I1180" s="92">
        <f t="shared" si="47"/>
        <v>5.434782608695652</v>
      </c>
      <c r="K1180" s="16" t="s">
        <v>626</v>
      </c>
      <c r="M1180" s="2">
        <v>460</v>
      </c>
    </row>
    <row r="1181" spans="2:13" ht="12.75">
      <c r="B1181" s="327">
        <v>2000</v>
      </c>
      <c r="C1181" s="109" t="s">
        <v>635</v>
      </c>
      <c r="D1181" s="109" t="s">
        <v>18</v>
      </c>
      <c r="E1181" s="109" t="s">
        <v>456</v>
      </c>
      <c r="F1181" s="110" t="s">
        <v>636</v>
      </c>
      <c r="G1181" s="110" t="s">
        <v>207</v>
      </c>
      <c r="H1181" s="30">
        <f t="shared" si="46"/>
        <v>-142400</v>
      </c>
      <c r="I1181" s="92">
        <f t="shared" si="47"/>
        <v>4.3478260869565215</v>
      </c>
      <c r="K1181" s="16" t="s">
        <v>626</v>
      </c>
      <c r="M1181" s="2">
        <v>460</v>
      </c>
    </row>
    <row r="1182" spans="1:13" s="16" customFormat="1" ht="12.75">
      <c r="A1182" s="13"/>
      <c r="B1182" s="330">
        <v>1700</v>
      </c>
      <c r="C1182" s="34" t="s">
        <v>624</v>
      </c>
      <c r="D1182" s="13" t="s">
        <v>18</v>
      </c>
      <c r="E1182" s="34" t="s">
        <v>456</v>
      </c>
      <c r="F1182" s="31" t="s">
        <v>637</v>
      </c>
      <c r="G1182" s="32" t="s">
        <v>82</v>
      </c>
      <c r="H1182" s="30">
        <f t="shared" si="46"/>
        <v>-144100</v>
      </c>
      <c r="I1182" s="92">
        <f t="shared" si="47"/>
        <v>3.6956521739130435</v>
      </c>
      <c r="K1182" s="107" t="s">
        <v>638</v>
      </c>
      <c r="M1182" s="2">
        <v>460</v>
      </c>
    </row>
    <row r="1183" spans="1:13" s="16" customFormat="1" ht="12.75">
      <c r="A1183" s="13"/>
      <c r="B1183" s="330">
        <v>1700</v>
      </c>
      <c r="C1183" s="39" t="s">
        <v>627</v>
      </c>
      <c r="D1183" s="13" t="s">
        <v>18</v>
      </c>
      <c r="E1183" s="13" t="s">
        <v>456</v>
      </c>
      <c r="F1183" s="31" t="s">
        <v>639</v>
      </c>
      <c r="G1183" s="32" t="s">
        <v>84</v>
      </c>
      <c r="H1183" s="30">
        <f t="shared" si="46"/>
        <v>-145800</v>
      </c>
      <c r="I1183" s="92">
        <f t="shared" si="47"/>
        <v>3.6956521739130435</v>
      </c>
      <c r="K1183" s="106" t="s">
        <v>638</v>
      </c>
      <c r="M1183" s="2">
        <v>460</v>
      </c>
    </row>
    <row r="1184" spans="1:14" s="16" customFormat="1" ht="12.75">
      <c r="A1184" s="13"/>
      <c r="B1184" s="330">
        <v>4000</v>
      </c>
      <c r="C1184" s="34" t="s">
        <v>640</v>
      </c>
      <c r="D1184" s="34" t="s">
        <v>18</v>
      </c>
      <c r="E1184" s="91" t="s">
        <v>456</v>
      </c>
      <c r="F1184" s="32" t="s">
        <v>641</v>
      </c>
      <c r="G1184" s="32" t="s">
        <v>280</v>
      </c>
      <c r="H1184" s="30">
        <f t="shared" si="46"/>
        <v>-149800</v>
      </c>
      <c r="I1184" s="92">
        <f t="shared" si="47"/>
        <v>8.695652173913043</v>
      </c>
      <c r="J1184" s="39"/>
      <c r="K1184" s="106" t="s">
        <v>638</v>
      </c>
      <c r="L1184" s="39"/>
      <c r="M1184" s="2">
        <v>460</v>
      </c>
      <c r="N1184" s="111">
        <v>500</v>
      </c>
    </row>
    <row r="1185" spans="1:13" s="16" customFormat="1" ht="12.75">
      <c r="A1185" s="13"/>
      <c r="B1185" s="330">
        <v>4000</v>
      </c>
      <c r="C1185" s="34" t="s">
        <v>580</v>
      </c>
      <c r="D1185" s="34" t="s">
        <v>18</v>
      </c>
      <c r="E1185" s="34" t="s">
        <v>456</v>
      </c>
      <c r="F1185" s="32" t="s">
        <v>642</v>
      </c>
      <c r="G1185" s="32" t="s">
        <v>282</v>
      </c>
      <c r="H1185" s="30">
        <f t="shared" si="46"/>
        <v>-153800</v>
      </c>
      <c r="I1185" s="92">
        <f t="shared" si="47"/>
        <v>8.695652173913043</v>
      </c>
      <c r="K1185" s="106" t="s">
        <v>638</v>
      </c>
      <c r="M1185" s="2">
        <v>460</v>
      </c>
    </row>
    <row r="1186" spans="1:13" s="86" customFormat="1" ht="12.75">
      <c r="A1186" s="12"/>
      <c r="B1186" s="328">
        <f>SUM(B1145:B1185)</f>
        <v>153800</v>
      </c>
      <c r="C1186" s="94" t="s">
        <v>643</v>
      </c>
      <c r="D1186" s="12"/>
      <c r="E1186" s="12"/>
      <c r="F1186" s="19"/>
      <c r="G1186" s="19"/>
      <c r="H1186" s="90">
        <v>0</v>
      </c>
      <c r="I1186" s="85">
        <f>+B1186/M1186</f>
        <v>334.3478260869565</v>
      </c>
      <c r="K1186" s="121"/>
      <c r="M1186" s="2">
        <v>460</v>
      </c>
    </row>
    <row r="1187" spans="1:13" s="16" customFormat="1" ht="12.75">
      <c r="A1187" s="13"/>
      <c r="B1187" s="330"/>
      <c r="C1187" s="13"/>
      <c r="D1187" s="13"/>
      <c r="E1187" s="13"/>
      <c r="F1187" s="123"/>
      <c r="G1187" s="31"/>
      <c r="H1187" s="30">
        <f>H1186-B1187</f>
        <v>0</v>
      </c>
      <c r="I1187" s="92">
        <f>+B1187/M1187</f>
        <v>0</v>
      </c>
      <c r="K1187" s="106"/>
      <c r="M1187" s="2">
        <v>460</v>
      </c>
    </row>
    <row r="1188" spans="1:13" s="16" customFormat="1" ht="12.75">
      <c r="A1188" s="13"/>
      <c r="B1188" s="330"/>
      <c r="C1188" s="13"/>
      <c r="D1188" s="13"/>
      <c r="E1188" s="13"/>
      <c r="F1188" s="32"/>
      <c r="G1188" s="31"/>
      <c r="H1188" s="30">
        <f aca="true" t="shared" si="48" ref="H1188:H1249">H1187-B1188</f>
        <v>0</v>
      </c>
      <c r="I1188" s="92">
        <f aca="true" t="shared" si="49" ref="I1188:I1249">+B1188/M1188</f>
        <v>0</v>
      </c>
      <c r="K1188" s="106"/>
      <c r="M1188" s="2">
        <v>460</v>
      </c>
    </row>
    <row r="1189" spans="1:13" s="16" customFormat="1" ht="12.75">
      <c r="A1189" s="13"/>
      <c r="B1189" s="330">
        <v>1300</v>
      </c>
      <c r="C1189" s="13" t="s">
        <v>461</v>
      </c>
      <c r="D1189" s="13" t="s">
        <v>18</v>
      </c>
      <c r="E1189" s="13" t="s">
        <v>462</v>
      </c>
      <c r="F1189" s="31" t="s">
        <v>644</v>
      </c>
      <c r="G1189" s="31" t="s">
        <v>39</v>
      </c>
      <c r="H1189" s="30">
        <f t="shared" si="48"/>
        <v>-1300</v>
      </c>
      <c r="I1189" s="92">
        <f t="shared" si="49"/>
        <v>2.8260869565217392</v>
      </c>
      <c r="K1189" s="106" t="s">
        <v>579</v>
      </c>
      <c r="M1189" s="2">
        <v>460</v>
      </c>
    </row>
    <row r="1190" spans="1:13" s="16" customFormat="1" ht="12.75">
      <c r="A1190" s="13"/>
      <c r="B1190" s="330">
        <v>1400</v>
      </c>
      <c r="C1190" s="13" t="s">
        <v>461</v>
      </c>
      <c r="D1190" s="13" t="s">
        <v>18</v>
      </c>
      <c r="E1190" s="13" t="s">
        <v>462</v>
      </c>
      <c r="F1190" s="31" t="s">
        <v>644</v>
      </c>
      <c r="G1190" s="31" t="s">
        <v>41</v>
      </c>
      <c r="H1190" s="30">
        <f t="shared" si="48"/>
        <v>-2700</v>
      </c>
      <c r="I1190" s="92">
        <f t="shared" si="49"/>
        <v>3.0434782608695654</v>
      </c>
      <c r="K1190" s="106" t="s">
        <v>579</v>
      </c>
      <c r="M1190" s="2">
        <v>460</v>
      </c>
    </row>
    <row r="1191" spans="1:13" s="16" customFormat="1" ht="12.75">
      <c r="A1191" s="13"/>
      <c r="B1191" s="330">
        <v>1200</v>
      </c>
      <c r="C1191" s="13" t="s">
        <v>461</v>
      </c>
      <c r="D1191" s="13" t="s">
        <v>18</v>
      </c>
      <c r="E1191" s="13" t="s">
        <v>462</v>
      </c>
      <c r="F1191" s="31" t="s">
        <v>644</v>
      </c>
      <c r="G1191" s="31" t="s">
        <v>71</v>
      </c>
      <c r="H1191" s="30">
        <f t="shared" si="48"/>
        <v>-3900</v>
      </c>
      <c r="I1191" s="92">
        <f t="shared" si="49"/>
        <v>2.608695652173913</v>
      </c>
      <c r="K1191" s="106" t="s">
        <v>579</v>
      </c>
      <c r="M1191" s="2">
        <v>460</v>
      </c>
    </row>
    <row r="1192" spans="1:13" s="16" customFormat="1" ht="12.75">
      <c r="A1192" s="13"/>
      <c r="B1192" s="330">
        <v>1000</v>
      </c>
      <c r="C1192" s="13" t="s">
        <v>461</v>
      </c>
      <c r="D1192" s="13" t="s">
        <v>18</v>
      </c>
      <c r="E1192" s="13" t="s">
        <v>462</v>
      </c>
      <c r="F1192" s="31" t="s">
        <v>644</v>
      </c>
      <c r="G1192" s="31" t="s">
        <v>75</v>
      </c>
      <c r="H1192" s="30">
        <f t="shared" si="48"/>
        <v>-4900</v>
      </c>
      <c r="I1192" s="92">
        <f t="shared" si="49"/>
        <v>2.1739130434782608</v>
      </c>
      <c r="K1192" s="106" t="s">
        <v>579</v>
      </c>
      <c r="M1192" s="2">
        <v>460</v>
      </c>
    </row>
    <row r="1193" spans="1:13" s="16" customFormat="1" ht="12.75">
      <c r="A1193" s="13"/>
      <c r="B1193" s="330">
        <v>1300</v>
      </c>
      <c r="C1193" s="34" t="s">
        <v>461</v>
      </c>
      <c r="D1193" s="13" t="s">
        <v>18</v>
      </c>
      <c r="E1193" s="13" t="s">
        <v>462</v>
      </c>
      <c r="F1193" s="31" t="s">
        <v>644</v>
      </c>
      <c r="G1193" s="31" t="s">
        <v>488</v>
      </c>
      <c r="H1193" s="30">
        <f t="shared" si="48"/>
        <v>-6200</v>
      </c>
      <c r="I1193" s="92">
        <f t="shared" si="49"/>
        <v>2.8260869565217392</v>
      </c>
      <c r="K1193" s="106" t="s">
        <v>579</v>
      </c>
      <c r="M1193" s="2">
        <v>460</v>
      </c>
    </row>
    <row r="1194" spans="1:13" s="16" customFormat="1" ht="12.75">
      <c r="A1194" s="13"/>
      <c r="B1194" s="330">
        <v>1600</v>
      </c>
      <c r="C1194" s="13" t="s">
        <v>461</v>
      </c>
      <c r="D1194" s="13" t="s">
        <v>18</v>
      </c>
      <c r="E1194" s="13" t="s">
        <v>462</v>
      </c>
      <c r="F1194" s="31" t="s">
        <v>644</v>
      </c>
      <c r="G1194" s="31" t="s">
        <v>77</v>
      </c>
      <c r="H1194" s="30">
        <f t="shared" si="48"/>
        <v>-7800</v>
      </c>
      <c r="I1194" s="92">
        <f t="shared" si="49"/>
        <v>3.4782608695652173</v>
      </c>
      <c r="K1194" s="106" t="s">
        <v>579</v>
      </c>
      <c r="M1194" s="2">
        <v>460</v>
      </c>
    </row>
    <row r="1195" spans="1:13" s="16" customFormat="1" ht="12.75">
      <c r="A1195" s="13"/>
      <c r="B1195" s="330">
        <v>1200</v>
      </c>
      <c r="C1195" s="13" t="s">
        <v>461</v>
      </c>
      <c r="D1195" s="13" t="s">
        <v>18</v>
      </c>
      <c r="E1195" s="13" t="s">
        <v>462</v>
      </c>
      <c r="F1195" s="31" t="s">
        <v>644</v>
      </c>
      <c r="G1195" s="31" t="s">
        <v>79</v>
      </c>
      <c r="H1195" s="30">
        <f t="shared" si="48"/>
        <v>-9000</v>
      </c>
      <c r="I1195" s="92">
        <f t="shared" si="49"/>
        <v>2.608695652173913</v>
      </c>
      <c r="K1195" s="106" t="s">
        <v>579</v>
      </c>
      <c r="M1195" s="2">
        <v>460</v>
      </c>
    </row>
    <row r="1196" spans="1:13" s="16" customFormat="1" ht="12.75">
      <c r="A1196" s="13"/>
      <c r="B1196" s="330">
        <v>1400</v>
      </c>
      <c r="C1196" s="13" t="s">
        <v>461</v>
      </c>
      <c r="D1196" s="13" t="s">
        <v>18</v>
      </c>
      <c r="E1196" s="13" t="s">
        <v>462</v>
      </c>
      <c r="F1196" s="31" t="s">
        <v>644</v>
      </c>
      <c r="G1196" s="31" t="s">
        <v>82</v>
      </c>
      <c r="H1196" s="30">
        <f t="shared" si="48"/>
        <v>-10400</v>
      </c>
      <c r="I1196" s="92">
        <f t="shared" si="49"/>
        <v>3.0434782608695654</v>
      </c>
      <c r="K1196" s="106" t="s">
        <v>579</v>
      </c>
      <c r="M1196" s="2">
        <v>460</v>
      </c>
    </row>
    <row r="1197" spans="1:13" s="16" customFormat="1" ht="12.75">
      <c r="A1197" s="13"/>
      <c r="B1197" s="330">
        <v>1300</v>
      </c>
      <c r="C1197" s="13" t="s">
        <v>461</v>
      </c>
      <c r="D1197" s="13" t="s">
        <v>18</v>
      </c>
      <c r="E1197" s="13" t="s">
        <v>462</v>
      </c>
      <c r="F1197" s="31" t="s">
        <v>644</v>
      </c>
      <c r="G1197" s="31" t="s">
        <v>84</v>
      </c>
      <c r="H1197" s="30">
        <f t="shared" si="48"/>
        <v>-11700</v>
      </c>
      <c r="I1197" s="92">
        <f t="shared" si="49"/>
        <v>2.8260869565217392</v>
      </c>
      <c r="K1197" s="106" t="s">
        <v>579</v>
      </c>
      <c r="M1197" s="2">
        <v>460</v>
      </c>
    </row>
    <row r="1198" spans="1:13" s="16" customFormat="1" ht="12.75">
      <c r="A1198" s="13"/>
      <c r="B1198" s="330">
        <v>1400</v>
      </c>
      <c r="C1198" s="13" t="s">
        <v>461</v>
      </c>
      <c r="D1198" s="13" t="s">
        <v>18</v>
      </c>
      <c r="E1198" s="13" t="s">
        <v>462</v>
      </c>
      <c r="F1198" s="31" t="s">
        <v>644</v>
      </c>
      <c r="G1198" s="32" t="s">
        <v>86</v>
      </c>
      <c r="H1198" s="30">
        <f t="shared" si="48"/>
        <v>-13100</v>
      </c>
      <c r="I1198" s="92">
        <f t="shared" si="49"/>
        <v>3.0434782608695654</v>
      </c>
      <c r="K1198" s="106" t="s">
        <v>579</v>
      </c>
      <c r="M1198" s="2">
        <v>460</v>
      </c>
    </row>
    <row r="1199" spans="1:13" s="16" customFormat="1" ht="12.75">
      <c r="A1199" s="13"/>
      <c r="B1199" s="330">
        <v>1200</v>
      </c>
      <c r="C1199" s="13" t="s">
        <v>461</v>
      </c>
      <c r="D1199" s="13" t="s">
        <v>18</v>
      </c>
      <c r="E1199" s="13" t="s">
        <v>462</v>
      </c>
      <c r="F1199" s="31" t="s">
        <v>644</v>
      </c>
      <c r="G1199" s="32" t="s">
        <v>88</v>
      </c>
      <c r="H1199" s="30">
        <f t="shared" si="48"/>
        <v>-14300</v>
      </c>
      <c r="I1199" s="92">
        <f t="shared" si="49"/>
        <v>2.608695652173913</v>
      </c>
      <c r="K1199" s="106" t="s">
        <v>579</v>
      </c>
      <c r="M1199" s="2">
        <v>460</v>
      </c>
    </row>
    <row r="1200" spans="1:13" s="16" customFormat="1" ht="12.75">
      <c r="A1200" s="13"/>
      <c r="B1200" s="330">
        <v>1400</v>
      </c>
      <c r="C1200" s="13" t="s">
        <v>461</v>
      </c>
      <c r="D1200" s="13" t="s">
        <v>18</v>
      </c>
      <c r="E1200" s="13" t="s">
        <v>462</v>
      </c>
      <c r="F1200" s="31" t="s">
        <v>644</v>
      </c>
      <c r="G1200" s="31" t="s">
        <v>146</v>
      </c>
      <c r="H1200" s="30">
        <f t="shared" si="48"/>
        <v>-15700</v>
      </c>
      <c r="I1200" s="92">
        <f t="shared" si="49"/>
        <v>3.0434782608695654</v>
      </c>
      <c r="K1200" s="106" t="s">
        <v>579</v>
      </c>
      <c r="M1200" s="2">
        <v>460</v>
      </c>
    </row>
    <row r="1201" spans="1:13" s="16" customFormat="1" ht="12.75">
      <c r="A1201" s="13"/>
      <c r="B1201" s="330">
        <v>1200</v>
      </c>
      <c r="C1201" s="13" t="s">
        <v>461</v>
      </c>
      <c r="D1201" s="13" t="s">
        <v>18</v>
      </c>
      <c r="E1201" s="13" t="s">
        <v>462</v>
      </c>
      <c r="F1201" s="31" t="s">
        <v>644</v>
      </c>
      <c r="G1201" s="31" t="s">
        <v>207</v>
      </c>
      <c r="H1201" s="30">
        <f t="shared" si="48"/>
        <v>-16900</v>
      </c>
      <c r="I1201" s="92">
        <f t="shared" si="49"/>
        <v>2.608695652173913</v>
      </c>
      <c r="K1201" s="106" t="s">
        <v>579</v>
      </c>
      <c r="M1201" s="2">
        <v>460</v>
      </c>
    </row>
    <row r="1202" spans="1:13" s="16" customFormat="1" ht="12.75">
      <c r="A1202" s="13"/>
      <c r="B1202" s="330">
        <v>1400</v>
      </c>
      <c r="C1202" s="13" t="s">
        <v>461</v>
      </c>
      <c r="D1202" s="13" t="s">
        <v>18</v>
      </c>
      <c r="E1202" s="13" t="s">
        <v>462</v>
      </c>
      <c r="F1202" s="31" t="s">
        <v>644</v>
      </c>
      <c r="G1202" s="31" t="s">
        <v>210</v>
      </c>
      <c r="H1202" s="30">
        <f t="shared" si="48"/>
        <v>-18300</v>
      </c>
      <c r="I1202" s="92">
        <f t="shared" si="49"/>
        <v>3.0434782608695654</v>
      </c>
      <c r="K1202" s="106" t="s">
        <v>579</v>
      </c>
      <c r="M1202" s="2">
        <v>460</v>
      </c>
    </row>
    <row r="1203" spans="1:13" s="16" customFormat="1" ht="12.75">
      <c r="A1203" s="13"/>
      <c r="B1203" s="330">
        <v>1200</v>
      </c>
      <c r="C1203" s="13" t="s">
        <v>461</v>
      </c>
      <c r="D1203" s="13" t="s">
        <v>18</v>
      </c>
      <c r="E1203" s="13" t="s">
        <v>462</v>
      </c>
      <c r="F1203" s="31" t="s">
        <v>644</v>
      </c>
      <c r="G1203" s="31" t="s">
        <v>212</v>
      </c>
      <c r="H1203" s="30">
        <f t="shared" si="48"/>
        <v>-19500</v>
      </c>
      <c r="I1203" s="92">
        <f t="shared" si="49"/>
        <v>2.608695652173913</v>
      </c>
      <c r="K1203" s="106" t="s">
        <v>579</v>
      </c>
      <c r="M1203" s="2">
        <v>460</v>
      </c>
    </row>
    <row r="1204" spans="1:13" s="16" customFormat="1" ht="12.75">
      <c r="A1204" s="13"/>
      <c r="B1204" s="330">
        <v>1300</v>
      </c>
      <c r="C1204" s="13" t="s">
        <v>461</v>
      </c>
      <c r="D1204" s="13" t="s">
        <v>18</v>
      </c>
      <c r="E1204" s="13" t="s">
        <v>462</v>
      </c>
      <c r="F1204" s="31" t="s">
        <v>644</v>
      </c>
      <c r="G1204" s="31" t="s">
        <v>214</v>
      </c>
      <c r="H1204" s="30">
        <f t="shared" si="48"/>
        <v>-20800</v>
      </c>
      <c r="I1204" s="92">
        <f t="shared" si="49"/>
        <v>2.8260869565217392</v>
      </c>
      <c r="K1204" s="106" t="s">
        <v>579</v>
      </c>
      <c r="M1204" s="2">
        <v>460</v>
      </c>
    </row>
    <row r="1205" spans="1:13" s="16" customFormat="1" ht="12.75">
      <c r="A1205" s="13"/>
      <c r="B1205" s="330">
        <v>1200</v>
      </c>
      <c r="C1205" s="13" t="s">
        <v>461</v>
      </c>
      <c r="D1205" s="13" t="s">
        <v>18</v>
      </c>
      <c r="E1205" s="13" t="s">
        <v>462</v>
      </c>
      <c r="F1205" s="31" t="s">
        <v>644</v>
      </c>
      <c r="G1205" s="31" t="s">
        <v>278</v>
      </c>
      <c r="H1205" s="30">
        <f t="shared" si="48"/>
        <v>-22000</v>
      </c>
      <c r="I1205" s="92">
        <f t="shared" si="49"/>
        <v>2.608695652173913</v>
      </c>
      <c r="K1205" s="106" t="s">
        <v>579</v>
      </c>
      <c r="M1205" s="2">
        <v>460</v>
      </c>
    </row>
    <row r="1206" spans="1:13" s="16" customFormat="1" ht="12.75">
      <c r="A1206" s="13"/>
      <c r="B1206" s="330">
        <v>1300</v>
      </c>
      <c r="C1206" s="13" t="s">
        <v>461</v>
      </c>
      <c r="D1206" s="13" t="s">
        <v>18</v>
      </c>
      <c r="E1206" s="13" t="s">
        <v>462</v>
      </c>
      <c r="F1206" s="31" t="s">
        <v>644</v>
      </c>
      <c r="G1206" s="31" t="s">
        <v>280</v>
      </c>
      <c r="H1206" s="30">
        <f t="shared" si="48"/>
        <v>-23300</v>
      </c>
      <c r="I1206" s="92">
        <f t="shared" si="49"/>
        <v>2.8260869565217392</v>
      </c>
      <c r="K1206" s="106" t="s">
        <v>579</v>
      </c>
      <c r="M1206" s="2">
        <v>460</v>
      </c>
    </row>
    <row r="1207" spans="1:13" s="16" customFormat="1" ht="12.75">
      <c r="A1207" s="13"/>
      <c r="B1207" s="330">
        <v>1400</v>
      </c>
      <c r="C1207" s="13" t="s">
        <v>461</v>
      </c>
      <c r="D1207" s="13" t="s">
        <v>18</v>
      </c>
      <c r="E1207" s="13" t="s">
        <v>462</v>
      </c>
      <c r="F1207" s="32" t="s">
        <v>644</v>
      </c>
      <c r="G1207" s="31" t="s">
        <v>282</v>
      </c>
      <c r="H1207" s="30">
        <f t="shared" si="48"/>
        <v>-24700</v>
      </c>
      <c r="I1207" s="92">
        <f t="shared" si="49"/>
        <v>3.0434782608695654</v>
      </c>
      <c r="K1207" s="106" t="s">
        <v>579</v>
      </c>
      <c r="M1207" s="2">
        <v>460</v>
      </c>
    </row>
    <row r="1208" spans="1:13" s="16" customFormat="1" ht="12.75">
      <c r="A1208" s="13"/>
      <c r="B1208" s="330">
        <v>1400</v>
      </c>
      <c r="C1208" s="13" t="s">
        <v>461</v>
      </c>
      <c r="D1208" s="13" t="s">
        <v>18</v>
      </c>
      <c r="E1208" s="13" t="s">
        <v>462</v>
      </c>
      <c r="F1208" s="32" t="s">
        <v>644</v>
      </c>
      <c r="G1208" s="31" t="s">
        <v>301</v>
      </c>
      <c r="H1208" s="30">
        <f t="shared" si="48"/>
        <v>-26100</v>
      </c>
      <c r="I1208" s="92">
        <f t="shared" si="49"/>
        <v>3.0434782608695654</v>
      </c>
      <c r="K1208" s="106" t="s">
        <v>579</v>
      </c>
      <c r="M1208" s="2">
        <v>460</v>
      </c>
    </row>
    <row r="1209" spans="1:13" s="16" customFormat="1" ht="12.75">
      <c r="A1209" s="13"/>
      <c r="B1209" s="330">
        <v>1200</v>
      </c>
      <c r="C1209" s="34" t="s">
        <v>461</v>
      </c>
      <c r="D1209" s="13" t="s">
        <v>18</v>
      </c>
      <c r="E1209" s="34" t="s">
        <v>462</v>
      </c>
      <c r="F1209" s="32" t="s">
        <v>644</v>
      </c>
      <c r="G1209" s="31" t="s">
        <v>339</v>
      </c>
      <c r="H1209" s="30">
        <f t="shared" si="48"/>
        <v>-27300</v>
      </c>
      <c r="I1209" s="92">
        <f t="shared" si="49"/>
        <v>2.608695652173913</v>
      </c>
      <c r="K1209" s="106" t="s">
        <v>579</v>
      </c>
      <c r="M1209" s="2">
        <v>460</v>
      </c>
    </row>
    <row r="1210" spans="1:13" s="16" customFormat="1" ht="12.75">
      <c r="A1210" s="13"/>
      <c r="B1210" s="330">
        <v>1400</v>
      </c>
      <c r="C1210" s="34" t="s">
        <v>461</v>
      </c>
      <c r="D1210" s="13" t="s">
        <v>18</v>
      </c>
      <c r="E1210" s="34" t="s">
        <v>462</v>
      </c>
      <c r="F1210" s="32" t="s">
        <v>644</v>
      </c>
      <c r="G1210" s="31" t="s">
        <v>370</v>
      </c>
      <c r="H1210" s="30">
        <f t="shared" si="48"/>
        <v>-28700</v>
      </c>
      <c r="I1210" s="92">
        <f t="shared" si="49"/>
        <v>3.0434782608695654</v>
      </c>
      <c r="K1210" s="106" t="s">
        <v>579</v>
      </c>
      <c r="M1210" s="2">
        <v>460</v>
      </c>
    </row>
    <row r="1211" spans="1:13" s="16" customFormat="1" ht="12.75">
      <c r="A1211" s="13"/>
      <c r="B1211" s="330">
        <v>1500</v>
      </c>
      <c r="C1211" s="13" t="s">
        <v>461</v>
      </c>
      <c r="D1211" s="13" t="s">
        <v>18</v>
      </c>
      <c r="E1211" s="13" t="s">
        <v>462</v>
      </c>
      <c r="F1211" s="31" t="s">
        <v>644</v>
      </c>
      <c r="G1211" s="31" t="s">
        <v>362</v>
      </c>
      <c r="H1211" s="30">
        <f t="shared" si="48"/>
        <v>-30200</v>
      </c>
      <c r="I1211" s="92">
        <f t="shared" si="49"/>
        <v>3.260869565217391</v>
      </c>
      <c r="K1211" s="106" t="s">
        <v>579</v>
      </c>
      <c r="M1211" s="2">
        <v>460</v>
      </c>
    </row>
    <row r="1212" spans="1:13" s="16" customFormat="1" ht="12.75">
      <c r="A1212" s="13"/>
      <c r="B1212" s="330">
        <v>1000</v>
      </c>
      <c r="C1212" s="34" t="s">
        <v>461</v>
      </c>
      <c r="D1212" s="13" t="s">
        <v>18</v>
      </c>
      <c r="E1212" s="13" t="s">
        <v>462</v>
      </c>
      <c r="F1212" s="31" t="s">
        <v>644</v>
      </c>
      <c r="G1212" s="32" t="s">
        <v>377</v>
      </c>
      <c r="H1212" s="30">
        <f t="shared" si="48"/>
        <v>-31200</v>
      </c>
      <c r="I1212" s="92">
        <f t="shared" si="49"/>
        <v>2.1739130434782608</v>
      </c>
      <c r="K1212" s="106" t="s">
        <v>579</v>
      </c>
      <c r="M1212" s="2">
        <v>460</v>
      </c>
    </row>
    <row r="1213" spans="1:13" s="16" customFormat="1" ht="12.75">
      <c r="A1213" s="1"/>
      <c r="B1213" s="327">
        <v>1800</v>
      </c>
      <c r="C1213" s="1" t="s">
        <v>461</v>
      </c>
      <c r="D1213" s="13" t="s">
        <v>602</v>
      </c>
      <c r="E1213" s="1" t="s">
        <v>462</v>
      </c>
      <c r="F1213" s="28" t="s">
        <v>612</v>
      </c>
      <c r="G1213" s="28" t="s">
        <v>39</v>
      </c>
      <c r="H1213" s="30">
        <f t="shared" si="48"/>
        <v>-33000</v>
      </c>
      <c r="I1213" s="92">
        <f t="shared" si="49"/>
        <v>3.9130434782608696</v>
      </c>
      <c r="J1213"/>
      <c r="K1213" t="s">
        <v>604</v>
      </c>
      <c r="L1213"/>
      <c r="M1213" s="2">
        <v>460</v>
      </c>
    </row>
    <row r="1214" spans="1:13" s="16" customFormat="1" ht="12.75">
      <c r="A1214" s="1"/>
      <c r="B1214" s="330">
        <v>1600</v>
      </c>
      <c r="C1214" s="1" t="s">
        <v>461</v>
      </c>
      <c r="D1214" s="13" t="s">
        <v>602</v>
      </c>
      <c r="E1214" s="1" t="s">
        <v>462</v>
      </c>
      <c r="F1214" s="28" t="s">
        <v>612</v>
      </c>
      <c r="G1214" s="32" t="s">
        <v>41</v>
      </c>
      <c r="H1214" s="30">
        <f t="shared" si="48"/>
        <v>-34600</v>
      </c>
      <c r="I1214" s="92">
        <f t="shared" si="49"/>
        <v>3.4782608695652173</v>
      </c>
      <c r="J1214"/>
      <c r="K1214" t="s">
        <v>604</v>
      </c>
      <c r="L1214"/>
      <c r="M1214" s="2">
        <v>460</v>
      </c>
    </row>
    <row r="1215" spans="1:13" s="16" customFormat="1" ht="12.75">
      <c r="A1215" s="1"/>
      <c r="B1215" s="330">
        <v>1750</v>
      </c>
      <c r="C1215" s="34" t="s">
        <v>461</v>
      </c>
      <c r="D1215" s="13" t="s">
        <v>602</v>
      </c>
      <c r="E1215" s="34" t="s">
        <v>462</v>
      </c>
      <c r="F1215" s="28" t="s">
        <v>612</v>
      </c>
      <c r="G1215" s="32" t="s">
        <v>71</v>
      </c>
      <c r="H1215" s="30">
        <f t="shared" si="48"/>
        <v>-36350</v>
      </c>
      <c r="I1215" s="92">
        <f t="shared" si="49"/>
        <v>3.8043478260869565</v>
      </c>
      <c r="J1215"/>
      <c r="K1215" t="s">
        <v>604</v>
      </c>
      <c r="L1215"/>
      <c r="M1215" s="2">
        <v>460</v>
      </c>
    </row>
    <row r="1216" spans="1:13" s="16" customFormat="1" ht="12.75">
      <c r="A1216" s="1"/>
      <c r="B1216" s="330">
        <v>1800</v>
      </c>
      <c r="C1216" s="34" t="s">
        <v>461</v>
      </c>
      <c r="D1216" s="13" t="s">
        <v>602</v>
      </c>
      <c r="E1216" s="34" t="s">
        <v>462</v>
      </c>
      <c r="F1216" s="28" t="s">
        <v>612</v>
      </c>
      <c r="G1216" s="32" t="s">
        <v>75</v>
      </c>
      <c r="H1216" s="30">
        <f t="shared" si="48"/>
        <v>-38150</v>
      </c>
      <c r="I1216" s="92">
        <f t="shared" si="49"/>
        <v>3.9130434782608696</v>
      </c>
      <c r="J1216"/>
      <c r="K1216" t="s">
        <v>604</v>
      </c>
      <c r="L1216"/>
      <c r="M1216" s="2">
        <v>460</v>
      </c>
    </row>
    <row r="1217" spans="1:13" s="16" customFormat="1" ht="12.75">
      <c r="A1217" s="1"/>
      <c r="B1217" s="330">
        <v>1500</v>
      </c>
      <c r="C1217" s="13" t="s">
        <v>461</v>
      </c>
      <c r="D1217" s="13" t="s">
        <v>602</v>
      </c>
      <c r="E1217" s="13" t="s">
        <v>462</v>
      </c>
      <c r="F1217" s="28" t="s">
        <v>612</v>
      </c>
      <c r="G1217" s="31" t="s">
        <v>488</v>
      </c>
      <c r="H1217" s="30">
        <f t="shared" si="48"/>
        <v>-39650</v>
      </c>
      <c r="I1217" s="92">
        <f t="shared" si="49"/>
        <v>3.260869565217391</v>
      </c>
      <c r="J1217"/>
      <c r="K1217" t="s">
        <v>604</v>
      </c>
      <c r="L1217"/>
      <c r="M1217" s="2">
        <v>460</v>
      </c>
    </row>
    <row r="1218" spans="1:13" s="16" customFormat="1" ht="12.75">
      <c r="A1218" s="1"/>
      <c r="B1218" s="330">
        <v>1500</v>
      </c>
      <c r="C1218" s="13" t="s">
        <v>461</v>
      </c>
      <c r="D1218" s="13" t="s">
        <v>602</v>
      </c>
      <c r="E1218" s="13" t="s">
        <v>462</v>
      </c>
      <c r="F1218" s="28" t="s">
        <v>612</v>
      </c>
      <c r="G1218" s="31" t="s">
        <v>530</v>
      </c>
      <c r="H1218" s="30">
        <f t="shared" si="48"/>
        <v>-41150</v>
      </c>
      <c r="I1218" s="92">
        <f t="shared" si="49"/>
        <v>3.260869565217391</v>
      </c>
      <c r="J1218"/>
      <c r="K1218" t="s">
        <v>604</v>
      </c>
      <c r="L1218"/>
      <c r="M1218" s="2">
        <v>460</v>
      </c>
    </row>
    <row r="1219" spans="1:13" s="16" customFormat="1" ht="12.75">
      <c r="A1219" s="1"/>
      <c r="B1219" s="327">
        <v>1600</v>
      </c>
      <c r="C1219" s="34" t="s">
        <v>461</v>
      </c>
      <c r="D1219" s="13" t="s">
        <v>602</v>
      </c>
      <c r="E1219" s="1" t="s">
        <v>462</v>
      </c>
      <c r="F1219" s="28" t="s">
        <v>612</v>
      </c>
      <c r="G1219" s="28" t="s">
        <v>77</v>
      </c>
      <c r="H1219" s="30">
        <f t="shared" si="48"/>
        <v>-42750</v>
      </c>
      <c r="I1219" s="92">
        <f t="shared" si="49"/>
        <v>3.4782608695652173</v>
      </c>
      <c r="J1219"/>
      <c r="K1219" t="s">
        <v>604</v>
      </c>
      <c r="L1219"/>
      <c r="M1219" s="2">
        <v>460</v>
      </c>
    </row>
    <row r="1220" spans="1:13" s="16" customFormat="1" ht="12.75">
      <c r="A1220" s="1"/>
      <c r="B1220" s="327">
        <v>1900</v>
      </c>
      <c r="C1220" s="109" t="s">
        <v>461</v>
      </c>
      <c r="D1220" s="34" t="s">
        <v>602</v>
      </c>
      <c r="E1220" s="109" t="s">
        <v>462</v>
      </c>
      <c r="F1220" s="110" t="s">
        <v>612</v>
      </c>
      <c r="G1220" s="110" t="s">
        <v>79</v>
      </c>
      <c r="H1220" s="30">
        <f t="shared" si="48"/>
        <v>-44650</v>
      </c>
      <c r="I1220" s="92">
        <f t="shared" si="49"/>
        <v>4.130434782608695</v>
      </c>
      <c r="J1220"/>
      <c r="K1220" t="s">
        <v>604</v>
      </c>
      <c r="L1220"/>
      <c r="M1220" s="2">
        <v>460</v>
      </c>
    </row>
    <row r="1221" spans="1:13" s="16" customFormat="1" ht="12.75">
      <c r="A1221" s="1"/>
      <c r="B1221" s="327">
        <v>1700</v>
      </c>
      <c r="C1221" s="109" t="s">
        <v>461</v>
      </c>
      <c r="D1221" s="34" t="s">
        <v>602</v>
      </c>
      <c r="E1221" s="109" t="s">
        <v>462</v>
      </c>
      <c r="F1221" s="110" t="s">
        <v>612</v>
      </c>
      <c r="G1221" s="110" t="s">
        <v>82</v>
      </c>
      <c r="H1221" s="30">
        <f t="shared" si="48"/>
        <v>-46350</v>
      </c>
      <c r="I1221" s="92">
        <f t="shared" si="49"/>
        <v>3.6956521739130435</v>
      </c>
      <c r="J1221"/>
      <c r="K1221" t="s">
        <v>604</v>
      </c>
      <c r="L1221"/>
      <c r="M1221" s="2">
        <v>460</v>
      </c>
    </row>
    <row r="1222" spans="1:13" s="16" customFormat="1" ht="12.75">
      <c r="A1222" s="1"/>
      <c r="B1222" s="327">
        <v>1500</v>
      </c>
      <c r="C1222" s="109" t="s">
        <v>461</v>
      </c>
      <c r="D1222" s="34" t="s">
        <v>602</v>
      </c>
      <c r="E1222" s="109" t="s">
        <v>462</v>
      </c>
      <c r="F1222" s="110" t="s">
        <v>612</v>
      </c>
      <c r="G1222" s="110" t="s">
        <v>84</v>
      </c>
      <c r="H1222" s="30">
        <f t="shared" si="48"/>
        <v>-47850</v>
      </c>
      <c r="I1222" s="92">
        <f t="shared" si="49"/>
        <v>3.260869565217391</v>
      </c>
      <c r="J1222"/>
      <c r="K1222" t="s">
        <v>604</v>
      </c>
      <c r="L1222"/>
      <c r="M1222" s="2">
        <v>460</v>
      </c>
    </row>
    <row r="1223" spans="1:13" s="16" customFormat="1" ht="12.75">
      <c r="A1223" s="1"/>
      <c r="B1223" s="327">
        <v>1700</v>
      </c>
      <c r="C1223" s="109" t="s">
        <v>461</v>
      </c>
      <c r="D1223" s="34" t="s">
        <v>602</v>
      </c>
      <c r="E1223" s="109" t="s">
        <v>462</v>
      </c>
      <c r="F1223" s="110" t="s">
        <v>612</v>
      </c>
      <c r="G1223" s="110" t="s">
        <v>86</v>
      </c>
      <c r="H1223" s="30">
        <f t="shared" si="48"/>
        <v>-49550</v>
      </c>
      <c r="I1223" s="92">
        <f t="shared" si="49"/>
        <v>3.6956521739130435</v>
      </c>
      <c r="J1223"/>
      <c r="K1223" t="s">
        <v>604</v>
      </c>
      <c r="L1223"/>
      <c r="M1223" s="2">
        <v>460</v>
      </c>
    </row>
    <row r="1224" spans="1:13" s="16" customFormat="1" ht="12.75">
      <c r="A1224" s="1"/>
      <c r="B1224" s="327">
        <v>1800</v>
      </c>
      <c r="C1224" s="109" t="s">
        <v>461</v>
      </c>
      <c r="D1224" s="34" t="s">
        <v>602</v>
      </c>
      <c r="E1224" s="109" t="s">
        <v>462</v>
      </c>
      <c r="F1224" s="110" t="s">
        <v>612</v>
      </c>
      <c r="G1224" s="110" t="s">
        <v>207</v>
      </c>
      <c r="H1224" s="30">
        <f t="shared" si="48"/>
        <v>-51350</v>
      </c>
      <c r="I1224" s="92">
        <f t="shared" si="49"/>
        <v>3.9130434782608696</v>
      </c>
      <c r="J1224"/>
      <c r="K1224" t="s">
        <v>604</v>
      </c>
      <c r="L1224"/>
      <c r="M1224" s="2">
        <v>460</v>
      </c>
    </row>
    <row r="1225" spans="1:13" s="16" customFormat="1" ht="12.75">
      <c r="A1225" s="1"/>
      <c r="B1225" s="327">
        <v>1850</v>
      </c>
      <c r="C1225" s="109" t="s">
        <v>461</v>
      </c>
      <c r="D1225" s="34" t="s">
        <v>602</v>
      </c>
      <c r="E1225" s="109" t="s">
        <v>462</v>
      </c>
      <c r="F1225" s="110" t="s">
        <v>612</v>
      </c>
      <c r="G1225" s="110" t="s">
        <v>210</v>
      </c>
      <c r="H1225" s="30">
        <f t="shared" si="48"/>
        <v>-53200</v>
      </c>
      <c r="I1225" s="92">
        <f t="shared" si="49"/>
        <v>4.021739130434782</v>
      </c>
      <c r="J1225"/>
      <c r="K1225" t="s">
        <v>604</v>
      </c>
      <c r="L1225"/>
      <c r="M1225" s="2">
        <v>460</v>
      </c>
    </row>
    <row r="1226" spans="1:13" s="16" customFormat="1" ht="12.75">
      <c r="A1226" s="1"/>
      <c r="B1226" s="327">
        <v>1700</v>
      </c>
      <c r="C1226" s="109" t="s">
        <v>461</v>
      </c>
      <c r="D1226" s="34" t="s">
        <v>602</v>
      </c>
      <c r="E1226" s="109" t="s">
        <v>462</v>
      </c>
      <c r="F1226" s="110" t="s">
        <v>612</v>
      </c>
      <c r="G1226" s="110" t="s">
        <v>212</v>
      </c>
      <c r="H1226" s="30">
        <f t="shared" si="48"/>
        <v>-54900</v>
      </c>
      <c r="I1226" s="92">
        <f t="shared" si="49"/>
        <v>3.6956521739130435</v>
      </c>
      <c r="J1226"/>
      <c r="K1226" t="s">
        <v>604</v>
      </c>
      <c r="L1226"/>
      <c r="M1226" s="2">
        <v>460</v>
      </c>
    </row>
    <row r="1227" spans="1:13" s="16" customFormat="1" ht="12.75">
      <c r="A1227" s="1"/>
      <c r="B1227" s="327">
        <v>1900</v>
      </c>
      <c r="C1227" s="109" t="s">
        <v>461</v>
      </c>
      <c r="D1227" s="34" t="s">
        <v>602</v>
      </c>
      <c r="E1227" s="109" t="s">
        <v>462</v>
      </c>
      <c r="F1227" s="110" t="s">
        <v>612</v>
      </c>
      <c r="G1227" s="110" t="s">
        <v>645</v>
      </c>
      <c r="H1227" s="30">
        <f t="shared" si="48"/>
        <v>-56800</v>
      </c>
      <c r="I1227" s="92">
        <f t="shared" si="49"/>
        <v>4.130434782608695</v>
      </c>
      <c r="J1227"/>
      <c r="K1227" t="s">
        <v>604</v>
      </c>
      <c r="L1227"/>
      <c r="M1227" s="2">
        <v>460</v>
      </c>
    </row>
    <row r="1228" spans="1:13" s="16" customFormat="1" ht="12.75">
      <c r="A1228" s="1"/>
      <c r="B1228" s="327">
        <v>1400</v>
      </c>
      <c r="C1228" s="109" t="s">
        <v>461</v>
      </c>
      <c r="D1228" s="34" t="s">
        <v>602</v>
      </c>
      <c r="E1228" s="109" t="s">
        <v>462</v>
      </c>
      <c r="F1228" s="110" t="s">
        <v>612</v>
      </c>
      <c r="G1228" s="110" t="s">
        <v>278</v>
      </c>
      <c r="H1228" s="30">
        <f t="shared" si="48"/>
        <v>-58200</v>
      </c>
      <c r="I1228" s="92">
        <f t="shared" si="49"/>
        <v>3.0434782608695654</v>
      </c>
      <c r="J1228"/>
      <c r="K1228" t="s">
        <v>604</v>
      </c>
      <c r="L1228"/>
      <c r="M1228" s="2">
        <v>460</v>
      </c>
    </row>
    <row r="1229" spans="1:13" s="16" customFormat="1" ht="12.75">
      <c r="A1229" s="1"/>
      <c r="B1229" s="327">
        <v>1800</v>
      </c>
      <c r="C1229" s="109" t="s">
        <v>461</v>
      </c>
      <c r="D1229" s="109" t="s">
        <v>602</v>
      </c>
      <c r="E1229" s="109" t="s">
        <v>462</v>
      </c>
      <c r="F1229" s="110" t="s">
        <v>612</v>
      </c>
      <c r="G1229" s="110" t="s">
        <v>282</v>
      </c>
      <c r="H1229" s="30">
        <f t="shared" si="48"/>
        <v>-60000</v>
      </c>
      <c r="I1229" s="92">
        <f t="shared" si="49"/>
        <v>3.9130434782608696</v>
      </c>
      <c r="J1229"/>
      <c r="K1229" t="s">
        <v>604</v>
      </c>
      <c r="L1229"/>
      <c r="M1229" s="2">
        <v>460</v>
      </c>
    </row>
    <row r="1230" spans="1:13" s="16" customFormat="1" ht="12.75">
      <c r="A1230" s="1"/>
      <c r="B1230" s="327">
        <v>1600</v>
      </c>
      <c r="C1230" s="109" t="s">
        <v>461</v>
      </c>
      <c r="D1230" s="109" t="s">
        <v>602</v>
      </c>
      <c r="E1230" s="109" t="s">
        <v>462</v>
      </c>
      <c r="F1230" s="110" t="s">
        <v>612</v>
      </c>
      <c r="G1230" s="110" t="s">
        <v>301</v>
      </c>
      <c r="H1230" s="30">
        <f t="shared" si="48"/>
        <v>-61600</v>
      </c>
      <c r="I1230" s="92">
        <f t="shared" si="49"/>
        <v>3.4782608695652173</v>
      </c>
      <c r="J1230"/>
      <c r="K1230" t="s">
        <v>604</v>
      </c>
      <c r="L1230"/>
      <c r="M1230" s="2">
        <v>460</v>
      </c>
    </row>
    <row r="1231" spans="1:13" s="16" customFormat="1" ht="12.75">
      <c r="A1231" s="1"/>
      <c r="B1231" s="327">
        <v>1650</v>
      </c>
      <c r="C1231" s="109" t="s">
        <v>461</v>
      </c>
      <c r="D1231" s="109" t="s">
        <v>602</v>
      </c>
      <c r="E1231" s="109" t="s">
        <v>462</v>
      </c>
      <c r="F1231" s="110" t="s">
        <v>612</v>
      </c>
      <c r="G1231" s="110" t="s">
        <v>339</v>
      </c>
      <c r="H1231" s="30">
        <f t="shared" si="48"/>
        <v>-63250</v>
      </c>
      <c r="I1231" s="92">
        <f t="shared" si="49"/>
        <v>3.5869565217391304</v>
      </c>
      <c r="J1231"/>
      <c r="K1231" t="s">
        <v>604</v>
      </c>
      <c r="L1231"/>
      <c r="M1231" s="2">
        <v>460</v>
      </c>
    </row>
    <row r="1232" spans="1:13" s="16" customFormat="1" ht="12.75">
      <c r="A1232" s="1"/>
      <c r="B1232" s="327">
        <v>1800</v>
      </c>
      <c r="C1232" s="1" t="s">
        <v>461</v>
      </c>
      <c r="D1232" s="1" t="s">
        <v>602</v>
      </c>
      <c r="E1232" s="1" t="s">
        <v>462</v>
      </c>
      <c r="F1232" s="28" t="s">
        <v>612</v>
      </c>
      <c r="G1232" s="28" t="s">
        <v>370</v>
      </c>
      <c r="H1232" s="30">
        <f t="shared" si="48"/>
        <v>-65050</v>
      </c>
      <c r="I1232" s="92">
        <f t="shared" si="49"/>
        <v>3.9130434782608696</v>
      </c>
      <c r="J1232"/>
      <c r="K1232" t="s">
        <v>604</v>
      </c>
      <c r="L1232"/>
      <c r="M1232" s="2">
        <v>460</v>
      </c>
    </row>
    <row r="1233" spans="1:13" s="16" customFormat="1" ht="12.75">
      <c r="A1233" s="1"/>
      <c r="B1233" s="327">
        <v>1500</v>
      </c>
      <c r="C1233" s="1" t="s">
        <v>461</v>
      </c>
      <c r="D1233" s="1" t="s">
        <v>602</v>
      </c>
      <c r="E1233" s="1" t="s">
        <v>462</v>
      </c>
      <c r="F1233" s="28" t="s">
        <v>612</v>
      </c>
      <c r="G1233" s="28" t="s">
        <v>362</v>
      </c>
      <c r="H1233" s="30">
        <f t="shared" si="48"/>
        <v>-66550</v>
      </c>
      <c r="I1233" s="92">
        <f t="shared" si="49"/>
        <v>3.260869565217391</v>
      </c>
      <c r="J1233"/>
      <c r="K1233" t="s">
        <v>604</v>
      </c>
      <c r="L1233"/>
      <c r="M1233" s="2">
        <v>460</v>
      </c>
    </row>
    <row r="1234" spans="1:13" s="16" customFormat="1" ht="12.75">
      <c r="A1234" s="1"/>
      <c r="B1234" s="327">
        <v>1700</v>
      </c>
      <c r="C1234" s="1" t="s">
        <v>461</v>
      </c>
      <c r="D1234" s="1" t="s">
        <v>602</v>
      </c>
      <c r="E1234" s="1" t="s">
        <v>462</v>
      </c>
      <c r="F1234" s="28" t="s">
        <v>612</v>
      </c>
      <c r="G1234" s="28" t="s">
        <v>377</v>
      </c>
      <c r="H1234" s="30">
        <f t="shared" si="48"/>
        <v>-68250</v>
      </c>
      <c r="I1234" s="92">
        <f t="shared" si="49"/>
        <v>3.6956521739130435</v>
      </c>
      <c r="J1234"/>
      <c r="K1234" t="s">
        <v>604</v>
      </c>
      <c r="L1234"/>
      <c r="M1234" s="2">
        <v>460</v>
      </c>
    </row>
    <row r="1235" spans="1:13" s="16" customFormat="1" ht="12.75">
      <c r="A1235" s="1"/>
      <c r="B1235" s="327">
        <v>2000</v>
      </c>
      <c r="C1235" s="1" t="s">
        <v>461</v>
      </c>
      <c r="D1235" s="1" t="s">
        <v>602</v>
      </c>
      <c r="E1235" s="1" t="s">
        <v>462</v>
      </c>
      <c r="F1235" s="28" t="s">
        <v>612</v>
      </c>
      <c r="G1235" s="28" t="s">
        <v>394</v>
      </c>
      <c r="H1235" s="30">
        <f t="shared" si="48"/>
        <v>-70250</v>
      </c>
      <c r="I1235" s="92">
        <f t="shared" si="49"/>
        <v>4.3478260869565215</v>
      </c>
      <c r="J1235"/>
      <c r="K1235" t="s">
        <v>604</v>
      </c>
      <c r="L1235"/>
      <c r="M1235" s="2">
        <v>460</v>
      </c>
    </row>
    <row r="1236" spans="1:13" s="16" customFormat="1" ht="12.75">
      <c r="A1236" s="1"/>
      <c r="B1236" s="327">
        <v>1700</v>
      </c>
      <c r="C1236" s="1" t="s">
        <v>461</v>
      </c>
      <c r="D1236" s="1" t="s">
        <v>602</v>
      </c>
      <c r="E1236" s="1" t="s">
        <v>462</v>
      </c>
      <c r="F1236" s="28" t="s">
        <v>612</v>
      </c>
      <c r="G1236" s="28" t="s">
        <v>452</v>
      </c>
      <c r="H1236" s="30">
        <f t="shared" si="48"/>
        <v>-71950</v>
      </c>
      <c r="I1236" s="92">
        <f t="shared" si="49"/>
        <v>3.6956521739130435</v>
      </c>
      <c r="J1236"/>
      <c r="K1236" t="s">
        <v>604</v>
      </c>
      <c r="L1236"/>
      <c r="M1236" s="2">
        <v>460</v>
      </c>
    </row>
    <row r="1237" spans="1:13" s="16" customFormat="1" ht="12.75">
      <c r="A1237" s="1"/>
      <c r="B1237" s="330">
        <v>1500</v>
      </c>
      <c r="C1237" s="109" t="s">
        <v>461</v>
      </c>
      <c r="D1237" s="1" t="s">
        <v>602</v>
      </c>
      <c r="E1237" s="109" t="s">
        <v>462</v>
      </c>
      <c r="F1237" s="28" t="s">
        <v>612</v>
      </c>
      <c r="G1237" s="28" t="s">
        <v>452</v>
      </c>
      <c r="H1237" s="30">
        <f t="shared" si="48"/>
        <v>-73450</v>
      </c>
      <c r="I1237" s="92">
        <f t="shared" si="49"/>
        <v>3.260869565217391</v>
      </c>
      <c r="J1237"/>
      <c r="K1237" t="s">
        <v>604</v>
      </c>
      <c r="L1237"/>
      <c r="M1237" s="2">
        <v>460</v>
      </c>
    </row>
    <row r="1238" spans="1:13" s="16" customFormat="1" ht="12.75">
      <c r="A1238" s="13"/>
      <c r="B1238" s="330">
        <v>1500</v>
      </c>
      <c r="C1238" s="34" t="s">
        <v>461</v>
      </c>
      <c r="D1238" s="13" t="s">
        <v>602</v>
      </c>
      <c r="E1238" s="34" t="s">
        <v>462</v>
      </c>
      <c r="F1238" s="31" t="s">
        <v>612</v>
      </c>
      <c r="G1238" s="31" t="s">
        <v>427</v>
      </c>
      <c r="H1238" s="30">
        <f t="shared" si="48"/>
        <v>-74950</v>
      </c>
      <c r="I1238" s="92">
        <f t="shared" si="49"/>
        <v>3.260869565217391</v>
      </c>
      <c r="K1238" s="106" t="s">
        <v>604</v>
      </c>
      <c r="M1238" s="2">
        <v>460</v>
      </c>
    </row>
    <row r="1239" spans="1:13" s="16" customFormat="1" ht="12.75">
      <c r="A1239" s="1"/>
      <c r="B1239" s="330">
        <v>1600</v>
      </c>
      <c r="C1239" s="1" t="s">
        <v>461</v>
      </c>
      <c r="D1239" s="1" t="s">
        <v>602</v>
      </c>
      <c r="E1239" s="1" t="s">
        <v>462</v>
      </c>
      <c r="F1239" s="28" t="s">
        <v>612</v>
      </c>
      <c r="G1239" s="28" t="s">
        <v>427</v>
      </c>
      <c r="H1239" s="30">
        <f t="shared" si="48"/>
        <v>-76550</v>
      </c>
      <c r="I1239" s="92">
        <f>+B1239/M1239</f>
        <v>3.4782608695652173</v>
      </c>
      <c r="J1239"/>
      <c r="K1239" t="s">
        <v>604</v>
      </c>
      <c r="L1239"/>
      <c r="M1239" s="2">
        <v>460</v>
      </c>
    </row>
    <row r="1240" spans="1:13" s="16" customFormat="1" ht="12.75">
      <c r="A1240" s="1"/>
      <c r="B1240" s="330">
        <v>1000</v>
      </c>
      <c r="C1240" s="109" t="s">
        <v>461</v>
      </c>
      <c r="D1240" s="1" t="s">
        <v>602</v>
      </c>
      <c r="E1240" s="1" t="s">
        <v>462</v>
      </c>
      <c r="F1240" s="28" t="s">
        <v>612</v>
      </c>
      <c r="G1240" s="28" t="s">
        <v>427</v>
      </c>
      <c r="H1240" s="30">
        <f t="shared" si="48"/>
        <v>-77550</v>
      </c>
      <c r="I1240" s="92">
        <f t="shared" si="49"/>
        <v>2.1739130434782608</v>
      </c>
      <c r="J1240"/>
      <c r="K1240" t="s">
        <v>604</v>
      </c>
      <c r="L1240"/>
      <c r="M1240" s="2">
        <v>460</v>
      </c>
    </row>
    <row r="1241" spans="1:13" s="16" customFormat="1" ht="12.75">
      <c r="A1241" s="1"/>
      <c r="B1241" s="327">
        <v>1400</v>
      </c>
      <c r="C1241" s="1" t="s">
        <v>461</v>
      </c>
      <c r="D1241" s="1" t="s">
        <v>18</v>
      </c>
      <c r="E1241" s="1" t="s">
        <v>462</v>
      </c>
      <c r="F1241" s="28" t="s">
        <v>463</v>
      </c>
      <c r="G1241" s="28" t="s">
        <v>39</v>
      </c>
      <c r="H1241" s="30">
        <f t="shared" si="48"/>
        <v>-78950</v>
      </c>
      <c r="I1241" s="92">
        <f>+B1241/M1241</f>
        <v>3.0434782608695654</v>
      </c>
      <c r="J1241"/>
      <c r="K1241" t="s">
        <v>457</v>
      </c>
      <c r="L1241"/>
      <c r="M1241" s="2">
        <v>460</v>
      </c>
    </row>
    <row r="1242" spans="1:13" s="16" customFormat="1" ht="12.75">
      <c r="A1242" s="13"/>
      <c r="B1242" s="330">
        <v>1200</v>
      </c>
      <c r="C1242" s="13" t="s">
        <v>461</v>
      </c>
      <c r="D1242" s="13" t="s">
        <v>18</v>
      </c>
      <c r="E1242" s="13" t="s">
        <v>462</v>
      </c>
      <c r="F1242" s="31" t="s">
        <v>463</v>
      </c>
      <c r="G1242" s="31" t="s">
        <v>41</v>
      </c>
      <c r="H1242" s="30">
        <f t="shared" si="48"/>
        <v>-80150</v>
      </c>
      <c r="I1242" s="92">
        <f>+B1242/M1242</f>
        <v>2.608695652173913</v>
      </c>
      <c r="K1242" s="16" t="s">
        <v>457</v>
      </c>
      <c r="M1242" s="2">
        <v>460</v>
      </c>
    </row>
    <row r="1243" spans="1:13" s="16" customFormat="1" ht="12.75">
      <c r="A1243" s="1"/>
      <c r="B1243" s="327">
        <v>1500</v>
      </c>
      <c r="C1243" s="1" t="s">
        <v>461</v>
      </c>
      <c r="D1243" s="1" t="s">
        <v>18</v>
      </c>
      <c r="E1243" s="1" t="s">
        <v>462</v>
      </c>
      <c r="F1243" s="28" t="s">
        <v>463</v>
      </c>
      <c r="G1243" s="28" t="s">
        <v>71</v>
      </c>
      <c r="H1243" s="30">
        <f t="shared" si="48"/>
        <v>-81650</v>
      </c>
      <c r="I1243" s="92">
        <f t="shared" si="49"/>
        <v>3.260869565217391</v>
      </c>
      <c r="J1243"/>
      <c r="K1243" t="s">
        <v>457</v>
      </c>
      <c r="L1243"/>
      <c r="M1243" s="2">
        <v>460</v>
      </c>
    </row>
    <row r="1244" spans="1:13" s="16" customFormat="1" ht="12.75">
      <c r="A1244" s="1"/>
      <c r="B1244" s="327">
        <v>1200</v>
      </c>
      <c r="C1244" s="1" t="s">
        <v>461</v>
      </c>
      <c r="D1244" s="1" t="s">
        <v>18</v>
      </c>
      <c r="E1244" s="1" t="s">
        <v>462</v>
      </c>
      <c r="F1244" s="28" t="s">
        <v>463</v>
      </c>
      <c r="G1244" s="28" t="s">
        <v>75</v>
      </c>
      <c r="H1244" s="30">
        <f t="shared" si="48"/>
        <v>-82850</v>
      </c>
      <c r="I1244" s="92">
        <f t="shared" si="49"/>
        <v>2.608695652173913</v>
      </c>
      <c r="J1244"/>
      <c r="K1244" t="s">
        <v>457</v>
      </c>
      <c r="L1244"/>
      <c r="M1244" s="2">
        <v>460</v>
      </c>
    </row>
    <row r="1245" spans="1:13" s="16" customFormat="1" ht="12.75">
      <c r="A1245" s="1"/>
      <c r="B1245" s="327">
        <v>1500</v>
      </c>
      <c r="C1245" s="1" t="s">
        <v>461</v>
      </c>
      <c r="D1245" s="1" t="s">
        <v>18</v>
      </c>
      <c r="E1245" s="1" t="s">
        <v>462</v>
      </c>
      <c r="F1245" s="28" t="s">
        <v>463</v>
      </c>
      <c r="G1245" s="28" t="s">
        <v>75</v>
      </c>
      <c r="H1245" s="30">
        <f t="shared" si="48"/>
        <v>-84350</v>
      </c>
      <c r="I1245" s="92">
        <f t="shared" si="49"/>
        <v>3.260869565217391</v>
      </c>
      <c r="J1245"/>
      <c r="K1245" t="s">
        <v>457</v>
      </c>
      <c r="L1245"/>
      <c r="M1245" s="2">
        <v>460</v>
      </c>
    </row>
    <row r="1246" spans="1:13" s="16" customFormat="1" ht="12.75">
      <c r="A1246" s="1"/>
      <c r="B1246" s="327">
        <v>1900</v>
      </c>
      <c r="C1246" s="1" t="s">
        <v>461</v>
      </c>
      <c r="D1246" s="1" t="s">
        <v>18</v>
      </c>
      <c r="E1246" s="1" t="s">
        <v>462</v>
      </c>
      <c r="F1246" s="28" t="s">
        <v>463</v>
      </c>
      <c r="G1246" s="28" t="s">
        <v>488</v>
      </c>
      <c r="H1246" s="30">
        <f t="shared" si="48"/>
        <v>-86250</v>
      </c>
      <c r="I1246" s="92">
        <f t="shared" si="49"/>
        <v>4.130434782608695</v>
      </c>
      <c r="J1246"/>
      <c r="K1246" t="s">
        <v>457</v>
      </c>
      <c r="L1246"/>
      <c r="M1246" s="2">
        <v>460</v>
      </c>
    </row>
    <row r="1247" spans="1:13" s="16" customFormat="1" ht="12.75">
      <c r="A1247" s="1"/>
      <c r="B1247" s="327">
        <v>1600</v>
      </c>
      <c r="C1247" s="1" t="s">
        <v>461</v>
      </c>
      <c r="D1247" s="1" t="s">
        <v>18</v>
      </c>
      <c r="E1247" s="1" t="s">
        <v>462</v>
      </c>
      <c r="F1247" s="28" t="s">
        <v>463</v>
      </c>
      <c r="G1247" s="28" t="s">
        <v>576</v>
      </c>
      <c r="H1247" s="30">
        <f t="shared" si="48"/>
        <v>-87850</v>
      </c>
      <c r="I1247" s="92">
        <f t="shared" si="49"/>
        <v>3.4782608695652173</v>
      </c>
      <c r="J1247"/>
      <c r="K1247" t="s">
        <v>457</v>
      </c>
      <c r="L1247"/>
      <c r="M1247" s="2">
        <v>460</v>
      </c>
    </row>
    <row r="1248" spans="1:13" s="16" customFormat="1" ht="12.75">
      <c r="A1248" s="1"/>
      <c r="B1248" s="327">
        <v>2000</v>
      </c>
      <c r="C1248" s="1" t="s">
        <v>461</v>
      </c>
      <c r="D1248" s="1" t="s">
        <v>18</v>
      </c>
      <c r="E1248" s="1" t="s">
        <v>462</v>
      </c>
      <c r="F1248" s="28" t="s">
        <v>463</v>
      </c>
      <c r="G1248" s="28" t="s">
        <v>530</v>
      </c>
      <c r="H1248" s="30">
        <f t="shared" si="48"/>
        <v>-89850</v>
      </c>
      <c r="I1248" s="92">
        <f t="shared" si="49"/>
        <v>4.3478260869565215</v>
      </c>
      <c r="J1248"/>
      <c r="K1248" t="s">
        <v>457</v>
      </c>
      <c r="L1248"/>
      <c r="M1248" s="2">
        <v>460</v>
      </c>
    </row>
    <row r="1249" spans="1:13" s="16" customFormat="1" ht="12.75">
      <c r="A1249" s="1"/>
      <c r="B1249" s="327">
        <v>1300</v>
      </c>
      <c r="C1249" s="1" t="s">
        <v>461</v>
      </c>
      <c r="D1249" s="1" t="s">
        <v>18</v>
      </c>
      <c r="E1249" s="1" t="s">
        <v>462</v>
      </c>
      <c r="F1249" s="28" t="s">
        <v>463</v>
      </c>
      <c r="G1249" s="28" t="s">
        <v>212</v>
      </c>
      <c r="H1249" s="30">
        <f t="shared" si="48"/>
        <v>-91150</v>
      </c>
      <c r="I1249" s="92">
        <f t="shared" si="49"/>
        <v>2.8260869565217392</v>
      </c>
      <c r="J1249"/>
      <c r="K1249" t="s">
        <v>457</v>
      </c>
      <c r="L1249"/>
      <c r="M1249" s="2">
        <v>460</v>
      </c>
    </row>
    <row r="1250" spans="1:13" s="16" customFormat="1" ht="12.75">
      <c r="A1250" s="1"/>
      <c r="B1250" s="327">
        <v>1200</v>
      </c>
      <c r="C1250" s="1" t="s">
        <v>461</v>
      </c>
      <c r="D1250" s="1" t="s">
        <v>18</v>
      </c>
      <c r="E1250" s="1" t="s">
        <v>462</v>
      </c>
      <c r="F1250" s="28" t="s">
        <v>463</v>
      </c>
      <c r="G1250" s="28" t="s">
        <v>214</v>
      </c>
      <c r="H1250" s="30">
        <f aca="true" t="shared" si="50" ref="H1250:H1308">H1249-B1250</f>
        <v>-92350</v>
      </c>
      <c r="I1250" s="92">
        <f aca="true" t="shared" si="51" ref="I1250:I1308">+B1250/M1250</f>
        <v>2.608695652173913</v>
      </c>
      <c r="J1250"/>
      <c r="K1250" t="s">
        <v>457</v>
      </c>
      <c r="L1250"/>
      <c r="M1250" s="2">
        <v>460</v>
      </c>
    </row>
    <row r="1251" spans="1:13" s="16" customFormat="1" ht="12.75">
      <c r="A1251" s="1"/>
      <c r="B1251" s="327">
        <v>1800</v>
      </c>
      <c r="C1251" s="1" t="s">
        <v>461</v>
      </c>
      <c r="D1251" s="1" t="s">
        <v>18</v>
      </c>
      <c r="E1251" s="1" t="s">
        <v>462</v>
      </c>
      <c r="F1251" s="28" t="s">
        <v>463</v>
      </c>
      <c r="G1251" s="28" t="s">
        <v>278</v>
      </c>
      <c r="H1251" s="30">
        <f t="shared" si="50"/>
        <v>-94150</v>
      </c>
      <c r="I1251" s="92">
        <f t="shared" si="51"/>
        <v>3.9130434782608696</v>
      </c>
      <c r="J1251"/>
      <c r="K1251" t="s">
        <v>457</v>
      </c>
      <c r="L1251" s="38"/>
      <c r="M1251" s="2">
        <v>460</v>
      </c>
    </row>
    <row r="1252" spans="1:13" s="16" customFormat="1" ht="12.75">
      <c r="A1252" s="1"/>
      <c r="B1252" s="327">
        <v>1000</v>
      </c>
      <c r="C1252" s="1" t="s">
        <v>461</v>
      </c>
      <c r="D1252" s="1" t="s">
        <v>18</v>
      </c>
      <c r="E1252" s="1" t="s">
        <v>462</v>
      </c>
      <c r="F1252" s="28" t="s">
        <v>463</v>
      </c>
      <c r="G1252" s="28" t="s">
        <v>280</v>
      </c>
      <c r="H1252" s="30">
        <f t="shared" si="50"/>
        <v>-95150</v>
      </c>
      <c r="I1252" s="92">
        <f t="shared" si="51"/>
        <v>2.1739130434782608</v>
      </c>
      <c r="J1252"/>
      <c r="K1252" t="s">
        <v>457</v>
      </c>
      <c r="L1252" s="38"/>
      <c r="M1252" s="2">
        <v>460</v>
      </c>
    </row>
    <row r="1253" spans="1:13" s="16" customFormat="1" ht="12.75">
      <c r="A1253" s="1"/>
      <c r="B1253" s="327">
        <v>1500</v>
      </c>
      <c r="C1253" s="1" t="s">
        <v>461</v>
      </c>
      <c r="D1253" s="1" t="s">
        <v>18</v>
      </c>
      <c r="E1253" s="1" t="s">
        <v>462</v>
      </c>
      <c r="F1253" s="28" t="s">
        <v>463</v>
      </c>
      <c r="G1253" s="28" t="s">
        <v>280</v>
      </c>
      <c r="H1253" s="30">
        <f t="shared" si="50"/>
        <v>-96650</v>
      </c>
      <c r="I1253" s="92">
        <f t="shared" si="51"/>
        <v>3.260869565217391</v>
      </c>
      <c r="J1253"/>
      <c r="K1253" t="s">
        <v>457</v>
      </c>
      <c r="L1253"/>
      <c r="M1253" s="2">
        <v>460</v>
      </c>
    </row>
    <row r="1254" spans="1:13" s="16" customFormat="1" ht="12.75">
      <c r="A1254" s="1"/>
      <c r="B1254" s="327">
        <v>1400</v>
      </c>
      <c r="C1254" s="1" t="s">
        <v>461</v>
      </c>
      <c r="D1254" s="1" t="s">
        <v>18</v>
      </c>
      <c r="E1254" s="1" t="s">
        <v>462</v>
      </c>
      <c r="F1254" s="28" t="s">
        <v>463</v>
      </c>
      <c r="G1254" s="28" t="s">
        <v>282</v>
      </c>
      <c r="H1254" s="30">
        <f t="shared" si="50"/>
        <v>-98050</v>
      </c>
      <c r="I1254" s="92">
        <f t="shared" si="51"/>
        <v>3.0434782608695654</v>
      </c>
      <c r="J1254"/>
      <c r="K1254" t="s">
        <v>457</v>
      </c>
      <c r="L1254"/>
      <c r="M1254" s="2">
        <v>460</v>
      </c>
    </row>
    <row r="1255" spans="1:13" s="16" customFormat="1" ht="12.75">
      <c r="A1255" s="1"/>
      <c r="B1255" s="327">
        <v>1250</v>
      </c>
      <c r="C1255" s="1" t="s">
        <v>461</v>
      </c>
      <c r="D1255" s="1" t="s">
        <v>18</v>
      </c>
      <c r="E1255" s="1" t="s">
        <v>462</v>
      </c>
      <c r="F1255" s="28" t="s">
        <v>463</v>
      </c>
      <c r="G1255" s="28" t="s">
        <v>301</v>
      </c>
      <c r="H1255" s="30">
        <f t="shared" si="50"/>
        <v>-99300</v>
      </c>
      <c r="I1255" s="92">
        <f t="shared" si="51"/>
        <v>2.717391304347826</v>
      </c>
      <c r="J1255"/>
      <c r="K1255" t="s">
        <v>457</v>
      </c>
      <c r="L1255"/>
      <c r="M1255" s="2">
        <v>460</v>
      </c>
    </row>
    <row r="1256" spans="1:13" s="16" customFormat="1" ht="12.75">
      <c r="A1256" s="1"/>
      <c r="B1256" s="327">
        <v>1400</v>
      </c>
      <c r="C1256" s="1" t="s">
        <v>461</v>
      </c>
      <c r="D1256" s="1" t="s">
        <v>18</v>
      </c>
      <c r="E1256" s="1" t="s">
        <v>462</v>
      </c>
      <c r="F1256" s="28" t="s">
        <v>463</v>
      </c>
      <c r="G1256" s="28" t="s">
        <v>339</v>
      </c>
      <c r="H1256" s="30">
        <f t="shared" si="50"/>
        <v>-100700</v>
      </c>
      <c r="I1256" s="92">
        <f t="shared" si="51"/>
        <v>3.0434782608695654</v>
      </c>
      <c r="J1256"/>
      <c r="K1256" t="s">
        <v>457</v>
      </c>
      <c r="L1256"/>
      <c r="M1256" s="2">
        <v>460</v>
      </c>
    </row>
    <row r="1257" spans="1:13" s="16" customFormat="1" ht="12.75">
      <c r="A1257" s="1"/>
      <c r="B1257" s="327">
        <v>1450</v>
      </c>
      <c r="C1257" s="1" t="s">
        <v>461</v>
      </c>
      <c r="D1257" s="1" t="s">
        <v>18</v>
      </c>
      <c r="E1257" s="1" t="s">
        <v>462</v>
      </c>
      <c r="F1257" s="28" t="s">
        <v>463</v>
      </c>
      <c r="G1257" s="28" t="s">
        <v>370</v>
      </c>
      <c r="H1257" s="30">
        <f t="shared" si="50"/>
        <v>-102150</v>
      </c>
      <c r="I1257" s="92">
        <f t="shared" si="51"/>
        <v>3.152173913043478</v>
      </c>
      <c r="J1257"/>
      <c r="K1257" t="s">
        <v>457</v>
      </c>
      <c r="L1257"/>
      <c r="M1257" s="2">
        <v>460</v>
      </c>
    </row>
    <row r="1258" spans="1:13" s="16" customFormat="1" ht="12.75">
      <c r="A1258" s="13"/>
      <c r="B1258" s="330">
        <v>1400</v>
      </c>
      <c r="C1258" s="13" t="s">
        <v>461</v>
      </c>
      <c r="D1258" s="13" t="s">
        <v>18</v>
      </c>
      <c r="E1258" s="13" t="s">
        <v>462</v>
      </c>
      <c r="F1258" s="31" t="s">
        <v>463</v>
      </c>
      <c r="G1258" s="31" t="s">
        <v>362</v>
      </c>
      <c r="H1258" s="30">
        <f t="shared" si="50"/>
        <v>-103550</v>
      </c>
      <c r="I1258" s="92">
        <f t="shared" si="51"/>
        <v>3.0434782608695654</v>
      </c>
      <c r="K1258" s="16" t="s">
        <v>457</v>
      </c>
      <c r="M1258" s="2">
        <v>460</v>
      </c>
    </row>
    <row r="1259" spans="1:13" s="16" customFormat="1" ht="12.75">
      <c r="A1259" s="1"/>
      <c r="B1259" s="327">
        <v>1500</v>
      </c>
      <c r="C1259" s="1" t="s">
        <v>461</v>
      </c>
      <c r="D1259" s="1" t="s">
        <v>18</v>
      </c>
      <c r="E1259" s="1" t="s">
        <v>462</v>
      </c>
      <c r="F1259" s="28" t="s">
        <v>463</v>
      </c>
      <c r="G1259" s="28" t="s">
        <v>362</v>
      </c>
      <c r="H1259" s="30">
        <f t="shared" si="50"/>
        <v>-105050</v>
      </c>
      <c r="I1259" s="92">
        <f t="shared" si="51"/>
        <v>3.260869565217391</v>
      </c>
      <c r="J1259"/>
      <c r="K1259" t="s">
        <v>457</v>
      </c>
      <c r="L1259"/>
      <c r="M1259" s="2">
        <v>460</v>
      </c>
    </row>
    <row r="1260" spans="1:13" s="16" customFormat="1" ht="12.75">
      <c r="A1260" s="13"/>
      <c r="B1260" s="327">
        <v>1800</v>
      </c>
      <c r="C1260" s="1" t="s">
        <v>461</v>
      </c>
      <c r="D1260" s="1" t="s">
        <v>18</v>
      </c>
      <c r="E1260" s="1" t="s">
        <v>462</v>
      </c>
      <c r="F1260" s="28" t="s">
        <v>463</v>
      </c>
      <c r="G1260" s="28" t="s">
        <v>377</v>
      </c>
      <c r="H1260" s="30">
        <f t="shared" si="50"/>
        <v>-106850</v>
      </c>
      <c r="I1260" s="92">
        <f t="shared" si="51"/>
        <v>3.9130434782608696</v>
      </c>
      <c r="K1260" t="s">
        <v>457</v>
      </c>
      <c r="M1260" s="2">
        <v>460</v>
      </c>
    </row>
    <row r="1261" spans="1:13" s="16" customFormat="1" ht="12.75">
      <c r="A1261" s="1"/>
      <c r="B1261" s="327">
        <v>1700</v>
      </c>
      <c r="C1261" s="1" t="s">
        <v>461</v>
      </c>
      <c r="D1261" s="1" t="s">
        <v>18</v>
      </c>
      <c r="E1261" s="1" t="s">
        <v>462</v>
      </c>
      <c r="F1261" s="28" t="s">
        <v>463</v>
      </c>
      <c r="G1261" s="28" t="s">
        <v>394</v>
      </c>
      <c r="H1261" s="30">
        <f t="shared" si="50"/>
        <v>-108550</v>
      </c>
      <c r="I1261" s="92">
        <f t="shared" si="51"/>
        <v>3.6956521739130435</v>
      </c>
      <c r="J1261"/>
      <c r="K1261" t="s">
        <v>457</v>
      </c>
      <c r="L1261"/>
      <c r="M1261" s="2">
        <v>460</v>
      </c>
    </row>
    <row r="1262" spans="1:13" s="16" customFormat="1" ht="12.75">
      <c r="A1262" s="1"/>
      <c r="B1262" s="327">
        <v>2000</v>
      </c>
      <c r="C1262" s="1" t="s">
        <v>461</v>
      </c>
      <c r="D1262" s="1" t="s">
        <v>18</v>
      </c>
      <c r="E1262" s="1" t="s">
        <v>462</v>
      </c>
      <c r="F1262" s="28" t="s">
        <v>463</v>
      </c>
      <c r="G1262" s="28" t="s">
        <v>452</v>
      </c>
      <c r="H1262" s="30">
        <f t="shared" si="50"/>
        <v>-110550</v>
      </c>
      <c r="I1262" s="92">
        <f t="shared" si="51"/>
        <v>4.3478260869565215</v>
      </c>
      <c r="J1262"/>
      <c r="K1262" t="s">
        <v>457</v>
      </c>
      <c r="L1262"/>
      <c r="M1262" s="2">
        <v>460</v>
      </c>
    </row>
    <row r="1263" spans="1:13" s="16" customFormat="1" ht="12.75">
      <c r="A1263" s="13"/>
      <c r="B1263" s="327">
        <v>1500</v>
      </c>
      <c r="C1263" s="1" t="s">
        <v>461</v>
      </c>
      <c r="D1263" s="1" t="s">
        <v>18</v>
      </c>
      <c r="E1263" s="1" t="s">
        <v>462</v>
      </c>
      <c r="F1263" s="28" t="s">
        <v>463</v>
      </c>
      <c r="G1263" s="28" t="s">
        <v>427</v>
      </c>
      <c r="H1263" s="30">
        <f t="shared" si="50"/>
        <v>-112050</v>
      </c>
      <c r="I1263" s="92">
        <f t="shared" si="51"/>
        <v>3.260869565217391</v>
      </c>
      <c r="K1263" s="16" t="s">
        <v>457</v>
      </c>
      <c r="M1263" s="2">
        <v>460</v>
      </c>
    </row>
    <row r="1264" spans="1:13" s="16" customFormat="1" ht="12.75">
      <c r="A1264" s="13"/>
      <c r="B1264" s="330">
        <v>1500</v>
      </c>
      <c r="C1264" s="13" t="s">
        <v>461</v>
      </c>
      <c r="D1264" s="13" t="s">
        <v>18</v>
      </c>
      <c r="E1264" s="13" t="s">
        <v>462</v>
      </c>
      <c r="F1264" s="31" t="s">
        <v>636</v>
      </c>
      <c r="G1264" s="31" t="s">
        <v>39</v>
      </c>
      <c r="H1264" s="30">
        <f t="shared" si="50"/>
        <v>-113550</v>
      </c>
      <c r="I1264" s="92">
        <f t="shared" si="51"/>
        <v>3.260869565217391</v>
      </c>
      <c r="K1264" s="16" t="s">
        <v>626</v>
      </c>
      <c r="M1264" s="2">
        <v>460</v>
      </c>
    </row>
    <row r="1265" spans="1:13" s="16" customFormat="1" ht="12.75">
      <c r="A1265" s="13"/>
      <c r="B1265" s="330">
        <v>1400</v>
      </c>
      <c r="C1265" s="34" t="s">
        <v>461</v>
      </c>
      <c r="D1265" s="13" t="s">
        <v>18</v>
      </c>
      <c r="E1265" s="13" t="s">
        <v>462</v>
      </c>
      <c r="F1265" s="31" t="s">
        <v>636</v>
      </c>
      <c r="G1265" s="31" t="s">
        <v>41</v>
      </c>
      <c r="H1265" s="30">
        <f t="shared" si="50"/>
        <v>-114950</v>
      </c>
      <c r="I1265" s="92">
        <f t="shared" si="51"/>
        <v>3.0434782608695654</v>
      </c>
      <c r="K1265" s="16" t="s">
        <v>626</v>
      </c>
      <c r="M1265" s="2">
        <v>460</v>
      </c>
    </row>
    <row r="1266" spans="1:13" s="16" customFormat="1" ht="12.75">
      <c r="A1266" s="13"/>
      <c r="B1266" s="330">
        <v>1000</v>
      </c>
      <c r="C1266" s="34" t="s">
        <v>461</v>
      </c>
      <c r="D1266" s="34" t="s">
        <v>18</v>
      </c>
      <c r="E1266" s="34" t="s">
        <v>462</v>
      </c>
      <c r="F1266" s="32" t="s">
        <v>636</v>
      </c>
      <c r="G1266" s="32" t="s">
        <v>71</v>
      </c>
      <c r="H1266" s="30">
        <f t="shared" si="50"/>
        <v>-115950</v>
      </c>
      <c r="I1266" s="92">
        <f t="shared" si="51"/>
        <v>2.1739130434782608</v>
      </c>
      <c r="K1266" s="16" t="s">
        <v>626</v>
      </c>
      <c r="M1266" s="2">
        <v>460</v>
      </c>
    </row>
    <row r="1267" spans="1:13" s="16" customFormat="1" ht="12.75">
      <c r="A1267" s="13"/>
      <c r="B1267" s="330">
        <v>1500</v>
      </c>
      <c r="C1267" s="34" t="s">
        <v>461</v>
      </c>
      <c r="D1267" s="34" t="s">
        <v>18</v>
      </c>
      <c r="E1267" s="34" t="s">
        <v>462</v>
      </c>
      <c r="F1267" s="32" t="s">
        <v>636</v>
      </c>
      <c r="G1267" s="32" t="s">
        <v>75</v>
      </c>
      <c r="H1267" s="30">
        <f t="shared" si="50"/>
        <v>-117450</v>
      </c>
      <c r="I1267" s="92">
        <f t="shared" si="51"/>
        <v>3.260869565217391</v>
      </c>
      <c r="K1267" s="16" t="s">
        <v>626</v>
      </c>
      <c r="M1267" s="2">
        <v>460</v>
      </c>
    </row>
    <row r="1268" spans="1:13" s="16" customFormat="1" ht="12.75">
      <c r="A1268" s="13"/>
      <c r="B1268" s="330">
        <v>1400</v>
      </c>
      <c r="C1268" s="34" t="s">
        <v>461</v>
      </c>
      <c r="D1268" s="34" t="s">
        <v>18</v>
      </c>
      <c r="E1268" s="34" t="s">
        <v>462</v>
      </c>
      <c r="F1268" s="32" t="s">
        <v>636</v>
      </c>
      <c r="G1268" s="32" t="s">
        <v>488</v>
      </c>
      <c r="H1268" s="30">
        <f t="shared" si="50"/>
        <v>-118850</v>
      </c>
      <c r="I1268" s="92">
        <f t="shared" si="51"/>
        <v>3.0434782608695654</v>
      </c>
      <c r="K1268" s="16" t="s">
        <v>626</v>
      </c>
      <c r="M1268" s="2">
        <v>460</v>
      </c>
    </row>
    <row r="1269" spans="1:13" s="16" customFormat="1" ht="12.75">
      <c r="A1269" s="13"/>
      <c r="B1269" s="333">
        <v>1400</v>
      </c>
      <c r="C1269" s="34" t="s">
        <v>461</v>
      </c>
      <c r="D1269" s="34" t="s">
        <v>18</v>
      </c>
      <c r="E1269" s="34" t="s">
        <v>462</v>
      </c>
      <c r="F1269" s="32" t="s">
        <v>636</v>
      </c>
      <c r="G1269" s="32" t="s">
        <v>77</v>
      </c>
      <c r="H1269" s="30">
        <f t="shared" si="50"/>
        <v>-120250</v>
      </c>
      <c r="I1269" s="92">
        <f t="shared" si="51"/>
        <v>3.0434782608695654</v>
      </c>
      <c r="K1269" s="16" t="s">
        <v>626</v>
      </c>
      <c r="M1269" s="2">
        <v>460</v>
      </c>
    </row>
    <row r="1270" spans="1:13" s="16" customFormat="1" ht="12.75">
      <c r="A1270" s="13"/>
      <c r="B1270" s="330">
        <v>1000</v>
      </c>
      <c r="C1270" s="34" t="s">
        <v>461</v>
      </c>
      <c r="D1270" s="34" t="s">
        <v>18</v>
      </c>
      <c r="E1270" s="34" t="s">
        <v>462</v>
      </c>
      <c r="F1270" s="32" t="s">
        <v>636</v>
      </c>
      <c r="G1270" s="32" t="s">
        <v>79</v>
      </c>
      <c r="H1270" s="30">
        <f t="shared" si="50"/>
        <v>-121250</v>
      </c>
      <c r="I1270" s="92">
        <f t="shared" si="51"/>
        <v>2.1739130434782608</v>
      </c>
      <c r="K1270" s="16" t="s">
        <v>626</v>
      </c>
      <c r="M1270" s="2">
        <v>460</v>
      </c>
    </row>
    <row r="1271" spans="1:13" ht="12.75">
      <c r="A1271" s="13"/>
      <c r="B1271" s="330">
        <v>1400</v>
      </c>
      <c r="C1271" s="34" t="s">
        <v>461</v>
      </c>
      <c r="D1271" s="34" t="s">
        <v>18</v>
      </c>
      <c r="E1271" s="34" t="s">
        <v>462</v>
      </c>
      <c r="F1271" s="32" t="s">
        <v>636</v>
      </c>
      <c r="G1271" s="32" t="s">
        <v>82</v>
      </c>
      <c r="H1271" s="30">
        <f t="shared" si="50"/>
        <v>-122650</v>
      </c>
      <c r="I1271" s="92">
        <f t="shared" si="51"/>
        <v>3.0434782608695654</v>
      </c>
      <c r="J1271" s="16"/>
      <c r="K1271" s="16" t="s">
        <v>626</v>
      </c>
      <c r="L1271" s="16"/>
      <c r="M1271" s="2">
        <v>460</v>
      </c>
    </row>
    <row r="1272" spans="1:13" ht="12.75">
      <c r="A1272" s="13"/>
      <c r="B1272" s="330">
        <v>1500</v>
      </c>
      <c r="C1272" s="34" t="s">
        <v>461</v>
      </c>
      <c r="D1272" s="34" t="s">
        <v>18</v>
      </c>
      <c r="E1272" s="34" t="s">
        <v>462</v>
      </c>
      <c r="F1272" s="32" t="s">
        <v>636</v>
      </c>
      <c r="G1272" s="32" t="s">
        <v>84</v>
      </c>
      <c r="H1272" s="30">
        <f t="shared" si="50"/>
        <v>-124150</v>
      </c>
      <c r="I1272" s="92">
        <f t="shared" si="51"/>
        <v>3.260869565217391</v>
      </c>
      <c r="J1272" s="16"/>
      <c r="K1272" s="16" t="s">
        <v>626</v>
      </c>
      <c r="L1272" s="16"/>
      <c r="M1272" s="2">
        <v>460</v>
      </c>
    </row>
    <row r="1273" spans="2:13" ht="12.75">
      <c r="B1273" s="327">
        <v>1400</v>
      </c>
      <c r="C1273" s="109" t="s">
        <v>461</v>
      </c>
      <c r="D1273" s="109" t="s">
        <v>18</v>
      </c>
      <c r="E1273" s="109" t="s">
        <v>462</v>
      </c>
      <c r="F1273" s="110" t="s">
        <v>636</v>
      </c>
      <c r="G1273" s="110" t="s">
        <v>86</v>
      </c>
      <c r="H1273" s="30">
        <f t="shared" si="50"/>
        <v>-125550</v>
      </c>
      <c r="I1273" s="92">
        <f t="shared" si="51"/>
        <v>3.0434782608695654</v>
      </c>
      <c r="K1273" s="16" t="s">
        <v>626</v>
      </c>
      <c r="M1273" s="2">
        <v>460</v>
      </c>
    </row>
    <row r="1274" spans="2:13" ht="12.75">
      <c r="B1274" s="327">
        <v>1000</v>
      </c>
      <c r="C1274" s="109" t="s">
        <v>461</v>
      </c>
      <c r="D1274" s="109" t="s">
        <v>18</v>
      </c>
      <c r="E1274" s="109" t="s">
        <v>462</v>
      </c>
      <c r="F1274" s="110" t="s">
        <v>636</v>
      </c>
      <c r="G1274" s="110" t="s">
        <v>88</v>
      </c>
      <c r="H1274" s="30">
        <f t="shared" si="50"/>
        <v>-126550</v>
      </c>
      <c r="I1274" s="92">
        <f t="shared" si="51"/>
        <v>2.1739130434782608</v>
      </c>
      <c r="K1274" s="16" t="s">
        <v>626</v>
      </c>
      <c r="M1274" s="2">
        <v>460</v>
      </c>
    </row>
    <row r="1275" spans="2:13" ht="12.75">
      <c r="B1275" s="327">
        <v>1500</v>
      </c>
      <c r="C1275" s="109" t="s">
        <v>461</v>
      </c>
      <c r="D1275" s="109" t="s">
        <v>18</v>
      </c>
      <c r="E1275" s="109" t="s">
        <v>462</v>
      </c>
      <c r="F1275" s="110" t="s">
        <v>636</v>
      </c>
      <c r="G1275" s="110" t="s">
        <v>146</v>
      </c>
      <c r="H1275" s="30">
        <f t="shared" si="50"/>
        <v>-128050</v>
      </c>
      <c r="I1275" s="92">
        <f t="shared" si="51"/>
        <v>3.260869565217391</v>
      </c>
      <c r="K1275" s="16" t="s">
        <v>626</v>
      </c>
      <c r="M1275" s="2">
        <v>460</v>
      </c>
    </row>
    <row r="1276" spans="2:13" ht="12.75">
      <c r="B1276" s="332">
        <v>700</v>
      </c>
      <c r="C1276" s="109" t="s">
        <v>461</v>
      </c>
      <c r="D1276" s="109" t="s">
        <v>18</v>
      </c>
      <c r="E1276" s="109" t="s">
        <v>462</v>
      </c>
      <c r="F1276" s="110" t="s">
        <v>636</v>
      </c>
      <c r="G1276" s="110" t="s">
        <v>207</v>
      </c>
      <c r="H1276" s="30">
        <f t="shared" si="50"/>
        <v>-128750</v>
      </c>
      <c r="I1276" s="92">
        <f t="shared" si="51"/>
        <v>1.5217391304347827</v>
      </c>
      <c r="K1276" s="16" t="s">
        <v>626</v>
      </c>
      <c r="M1276" s="2">
        <v>460</v>
      </c>
    </row>
    <row r="1277" spans="2:13" ht="12.75">
      <c r="B1277" s="327">
        <v>1500</v>
      </c>
      <c r="C1277" s="109" t="s">
        <v>461</v>
      </c>
      <c r="D1277" s="109" t="s">
        <v>18</v>
      </c>
      <c r="E1277" s="109" t="s">
        <v>462</v>
      </c>
      <c r="F1277" s="110" t="s">
        <v>636</v>
      </c>
      <c r="G1277" s="110" t="s">
        <v>207</v>
      </c>
      <c r="H1277" s="30">
        <f t="shared" si="50"/>
        <v>-130250</v>
      </c>
      <c r="I1277" s="92">
        <f t="shared" si="51"/>
        <v>3.260869565217391</v>
      </c>
      <c r="K1277" s="16" t="s">
        <v>626</v>
      </c>
      <c r="M1277" s="2">
        <v>460</v>
      </c>
    </row>
    <row r="1278" spans="2:13" ht="12.75">
      <c r="B1278" s="327">
        <v>1400</v>
      </c>
      <c r="C1278" s="109" t="s">
        <v>461</v>
      </c>
      <c r="D1278" s="109" t="s">
        <v>18</v>
      </c>
      <c r="E1278" s="109" t="s">
        <v>462</v>
      </c>
      <c r="F1278" s="110" t="s">
        <v>636</v>
      </c>
      <c r="G1278" s="110" t="s">
        <v>210</v>
      </c>
      <c r="H1278" s="30">
        <f t="shared" si="50"/>
        <v>-131650</v>
      </c>
      <c r="I1278" s="92">
        <f t="shared" si="51"/>
        <v>3.0434782608695654</v>
      </c>
      <c r="K1278" s="16" t="s">
        <v>626</v>
      </c>
      <c r="M1278" s="2">
        <v>460</v>
      </c>
    </row>
    <row r="1279" spans="2:13" ht="12.75">
      <c r="B1279" s="327">
        <v>1000</v>
      </c>
      <c r="C1279" s="109" t="s">
        <v>461</v>
      </c>
      <c r="D1279" s="109" t="s">
        <v>18</v>
      </c>
      <c r="E1279" s="109" t="s">
        <v>462</v>
      </c>
      <c r="F1279" s="110" t="s">
        <v>636</v>
      </c>
      <c r="G1279" s="110" t="s">
        <v>212</v>
      </c>
      <c r="H1279" s="30">
        <f t="shared" si="50"/>
        <v>-132650</v>
      </c>
      <c r="I1279" s="92">
        <f t="shared" si="51"/>
        <v>2.1739130434782608</v>
      </c>
      <c r="K1279" s="16" t="s">
        <v>626</v>
      </c>
      <c r="M1279" s="2">
        <v>460</v>
      </c>
    </row>
    <row r="1280" spans="2:13" ht="12.75">
      <c r="B1280" s="327">
        <v>1400</v>
      </c>
      <c r="C1280" s="109" t="s">
        <v>461</v>
      </c>
      <c r="D1280" s="109" t="s">
        <v>18</v>
      </c>
      <c r="E1280" s="109" t="s">
        <v>462</v>
      </c>
      <c r="F1280" s="110" t="s">
        <v>636</v>
      </c>
      <c r="G1280" s="110" t="s">
        <v>214</v>
      </c>
      <c r="H1280" s="30">
        <f t="shared" si="50"/>
        <v>-134050</v>
      </c>
      <c r="I1280" s="92">
        <f t="shared" si="51"/>
        <v>3.0434782608695654</v>
      </c>
      <c r="K1280" s="16" t="s">
        <v>626</v>
      </c>
      <c r="M1280" s="2">
        <v>460</v>
      </c>
    </row>
    <row r="1281" spans="2:13" ht="12.75">
      <c r="B1281" s="327">
        <v>1200</v>
      </c>
      <c r="C1281" s="109" t="s">
        <v>461</v>
      </c>
      <c r="D1281" s="109" t="s">
        <v>18</v>
      </c>
      <c r="E1281" s="109" t="s">
        <v>462</v>
      </c>
      <c r="F1281" s="110" t="s">
        <v>636</v>
      </c>
      <c r="G1281" s="110" t="s">
        <v>278</v>
      </c>
      <c r="H1281" s="30">
        <f t="shared" si="50"/>
        <v>-135250</v>
      </c>
      <c r="I1281" s="92">
        <f t="shared" si="51"/>
        <v>2.608695652173913</v>
      </c>
      <c r="K1281" s="16" t="s">
        <v>626</v>
      </c>
      <c r="M1281" s="2">
        <v>460</v>
      </c>
    </row>
    <row r="1282" spans="2:13" ht="12.75">
      <c r="B1282" s="327">
        <v>1400</v>
      </c>
      <c r="C1282" s="109" t="s">
        <v>461</v>
      </c>
      <c r="D1282" s="109" t="s">
        <v>18</v>
      </c>
      <c r="E1282" s="109" t="s">
        <v>462</v>
      </c>
      <c r="F1282" s="110" t="s">
        <v>636</v>
      </c>
      <c r="G1282" s="110" t="s">
        <v>282</v>
      </c>
      <c r="H1282" s="30">
        <f t="shared" si="50"/>
        <v>-136650</v>
      </c>
      <c r="I1282" s="92">
        <f t="shared" si="51"/>
        <v>3.0434782608695654</v>
      </c>
      <c r="K1282" s="16" t="s">
        <v>626</v>
      </c>
      <c r="M1282" s="2">
        <v>460</v>
      </c>
    </row>
    <row r="1283" spans="2:13" ht="12.75">
      <c r="B1283" s="327">
        <v>1800</v>
      </c>
      <c r="C1283" s="109" t="s">
        <v>461</v>
      </c>
      <c r="D1283" s="109" t="s">
        <v>18</v>
      </c>
      <c r="E1283" s="109" t="s">
        <v>462</v>
      </c>
      <c r="F1283" s="110" t="s">
        <v>636</v>
      </c>
      <c r="G1283" s="110" t="s">
        <v>301</v>
      </c>
      <c r="H1283" s="30">
        <f t="shared" si="50"/>
        <v>-138450</v>
      </c>
      <c r="I1283" s="92">
        <f t="shared" si="51"/>
        <v>3.9130434782608696</v>
      </c>
      <c r="K1283" s="16" t="s">
        <v>626</v>
      </c>
      <c r="M1283" s="2">
        <v>460</v>
      </c>
    </row>
    <row r="1284" spans="2:13" ht="12.75">
      <c r="B1284" s="327">
        <v>1400</v>
      </c>
      <c r="C1284" s="109" t="s">
        <v>461</v>
      </c>
      <c r="D1284" s="109" t="s">
        <v>18</v>
      </c>
      <c r="E1284" s="109" t="s">
        <v>462</v>
      </c>
      <c r="F1284" s="110" t="s">
        <v>636</v>
      </c>
      <c r="G1284" s="110" t="s">
        <v>339</v>
      </c>
      <c r="H1284" s="30">
        <f t="shared" si="50"/>
        <v>-139850</v>
      </c>
      <c r="I1284" s="92">
        <f t="shared" si="51"/>
        <v>3.0434782608695654</v>
      </c>
      <c r="K1284" s="16" t="s">
        <v>626</v>
      </c>
      <c r="M1284" s="2">
        <v>460</v>
      </c>
    </row>
    <row r="1285" spans="2:13" ht="12.75">
      <c r="B1285" s="327">
        <v>1500</v>
      </c>
      <c r="C1285" s="109" t="s">
        <v>461</v>
      </c>
      <c r="D1285" s="109" t="s">
        <v>18</v>
      </c>
      <c r="E1285" s="109" t="s">
        <v>462</v>
      </c>
      <c r="F1285" s="110" t="s">
        <v>636</v>
      </c>
      <c r="G1285" s="110" t="s">
        <v>370</v>
      </c>
      <c r="H1285" s="30">
        <f t="shared" si="50"/>
        <v>-141350</v>
      </c>
      <c r="I1285" s="92">
        <f t="shared" si="51"/>
        <v>3.260869565217391</v>
      </c>
      <c r="K1285" s="16" t="s">
        <v>626</v>
      </c>
      <c r="M1285" s="2">
        <v>460</v>
      </c>
    </row>
    <row r="1286" spans="2:13" ht="12.75">
      <c r="B1286" s="327">
        <v>1400</v>
      </c>
      <c r="C1286" s="109" t="s">
        <v>461</v>
      </c>
      <c r="D1286" s="109" t="s">
        <v>18</v>
      </c>
      <c r="E1286" s="109" t="s">
        <v>462</v>
      </c>
      <c r="F1286" s="110" t="s">
        <v>636</v>
      </c>
      <c r="G1286" s="110" t="s">
        <v>362</v>
      </c>
      <c r="H1286" s="30">
        <f t="shared" si="50"/>
        <v>-142750</v>
      </c>
      <c r="I1286" s="92">
        <f t="shared" si="51"/>
        <v>3.0434782608695654</v>
      </c>
      <c r="K1286" s="16" t="s">
        <v>626</v>
      </c>
      <c r="M1286" s="2">
        <v>460</v>
      </c>
    </row>
    <row r="1287" spans="2:13" ht="12.75">
      <c r="B1287" s="327">
        <v>1000</v>
      </c>
      <c r="C1287" s="109" t="s">
        <v>461</v>
      </c>
      <c r="D1287" s="109" t="s">
        <v>18</v>
      </c>
      <c r="E1287" s="109" t="s">
        <v>462</v>
      </c>
      <c r="F1287" s="110" t="s">
        <v>636</v>
      </c>
      <c r="G1287" s="110" t="s">
        <v>377</v>
      </c>
      <c r="H1287" s="30">
        <f t="shared" si="50"/>
        <v>-143750</v>
      </c>
      <c r="I1287" s="92">
        <f t="shared" si="51"/>
        <v>2.1739130434782608</v>
      </c>
      <c r="K1287" s="16" t="s">
        <v>626</v>
      </c>
      <c r="M1287" s="2">
        <v>460</v>
      </c>
    </row>
    <row r="1288" spans="2:13" ht="12.75">
      <c r="B1288" s="330">
        <v>1500</v>
      </c>
      <c r="C1288" s="1" t="s">
        <v>461</v>
      </c>
      <c r="D1288" s="13" t="s">
        <v>18</v>
      </c>
      <c r="E1288" s="1" t="s">
        <v>462</v>
      </c>
      <c r="F1288" s="28" t="s">
        <v>646</v>
      </c>
      <c r="G1288" s="32" t="s">
        <v>82</v>
      </c>
      <c r="H1288" s="30">
        <f t="shared" si="50"/>
        <v>-145250</v>
      </c>
      <c r="I1288" s="92">
        <f t="shared" si="51"/>
        <v>3.260869565217391</v>
      </c>
      <c r="K1288" s="107" t="s">
        <v>638</v>
      </c>
      <c r="M1288" s="2">
        <v>460</v>
      </c>
    </row>
    <row r="1289" spans="1:13" ht="12.75">
      <c r="A1289" s="13"/>
      <c r="B1289" s="330">
        <v>1500</v>
      </c>
      <c r="C1289" s="13" t="s">
        <v>461</v>
      </c>
      <c r="D1289" s="13" t="s">
        <v>18</v>
      </c>
      <c r="E1289" s="13" t="s">
        <v>462</v>
      </c>
      <c r="F1289" s="31" t="s">
        <v>646</v>
      </c>
      <c r="G1289" s="32" t="s">
        <v>84</v>
      </c>
      <c r="H1289" s="30">
        <f t="shared" si="50"/>
        <v>-146750</v>
      </c>
      <c r="I1289" s="92">
        <f t="shared" si="51"/>
        <v>3.260869565217391</v>
      </c>
      <c r="J1289" s="16"/>
      <c r="K1289" s="106" t="s">
        <v>638</v>
      </c>
      <c r="L1289" s="16"/>
      <c r="M1289" s="2">
        <v>460</v>
      </c>
    </row>
    <row r="1290" spans="1:13" ht="12.75">
      <c r="A1290" s="13"/>
      <c r="B1290" s="330">
        <v>1500</v>
      </c>
      <c r="C1290" s="34" t="s">
        <v>461</v>
      </c>
      <c r="D1290" s="34" t="s">
        <v>18</v>
      </c>
      <c r="E1290" s="34" t="s">
        <v>462</v>
      </c>
      <c r="F1290" s="32" t="s">
        <v>646</v>
      </c>
      <c r="G1290" s="32" t="s">
        <v>280</v>
      </c>
      <c r="H1290" s="30">
        <f t="shared" si="50"/>
        <v>-148250</v>
      </c>
      <c r="I1290" s="92">
        <f t="shared" si="51"/>
        <v>3.260869565217391</v>
      </c>
      <c r="J1290" s="16"/>
      <c r="K1290" s="106" t="s">
        <v>638</v>
      </c>
      <c r="L1290" s="16"/>
      <c r="M1290" s="2">
        <v>460</v>
      </c>
    </row>
    <row r="1291" spans="1:13" ht="12.75">
      <c r="A1291" s="13"/>
      <c r="B1291" s="330">
        <v>1500</v>
      </c>
      <c r="C1291" s="34" t="s">
        <v>461</v>
      </c>
      <c r="D1291" s="34" t="s">
        <v>18</v>
      </c>
      <c r="E1291" s="34" t="s">
        <v>462</v>
      </c>
      <c r="F1291" s="32" t="s">
        <v>646</v>
      </c>
      <c r="G1291" s="32" t="s">
        <v>282</v>
      </c>
      <c r="H1291" s="30">
        <f t="shared" si="50"/>
        <v>-149750</v>
      </c>
      <c r="I1291" s="92">
        <f t="shared" si="51"/>
        <v>3.260869565217391</v>
      </c>
      <c r="J1291" s="16"/>
      <c r="K1291" s="106" t="s">
        <v>638</v>
      </c>
      <c r="L1291" s="16"/>
      <c r="M1291" s="2">
        <v>460</v>
      </c>
    </row>
    <row r="1292" spans="1:13" s="86" customFormat="1" ht="12.75">
      <c r="A1292" s="12"/>
      <c r="B1292" s="328">
        <f>SUM(B1189:B1291)</f>
        <v>149750</v>
      </c>
      <c r="C1292" s="12"/>
      <c r="D1292" s="12"/>
      <c r="E1292" s="12" t="s">
        <v>462</v>
      </c>
      <c r="F1292" s="19"/>
      <c r="G1292" s="19"/>
      <c r="H1292" s="90">
        <v>0</v>
      </c>
      <c r="I1292" s="85">
        <f t="shared" si="51"/>
        <v>325.54347826086956</v>
      </c>
      <c r="M1292" s="2">
        <v>460</v>
      </c>
    </row>
    <row r="1293" spans="2:13" ht="12.75">
      <c r="B1293" s="327"/>
      <c r="H1293" s="30">
        <f t="shared" si="50"/>
        <v>0</v>
      </c>
      <c r="I1293" s="92">
        <f t="shared" si="51"/>
        <v>0</v>
      </c>
      <c r="M1293" s="2">
        <v>460</v>
      </c>
    </row>
    <row r="1294" spans="2:13" ht="12.75">
      <c r="B1294" s="327"/>
      <c r="H1294" s="30">
        <f t="shared" si="50"/>
        <v>0</v>
      </c>
      <c r="I1294" s="92">
        <f t="shared" si="51"/>
        <v>0</v>
      </c>
      <c r="M1294" s="2">
        <v>460</v>
      </c>
    </row>
    <row r="1295" spans="1:13" ht="12.75">
      <c r="A1295" s="13"/>
      <c r="B1295" s="330">
        <v>5000</v>
      </c>
      <c r="C1295" s="13" t="s">
        <v>98</v>
      </c>
      <c r="D1295" s="13" t="s">
        <v>18</v>
      </c>
      <c r="E1295" s="13" t="s">
        <v>456</v>
      </c>
      <c r="F1295" s="31" t="s">
        <v>647</v>
      </c>
      <c r="G1295" s="31" t="s">
        <v>79</v>
      </c>
      <c r="H1295" s="30">
        <f t="shared" si="50"/>
        <v>-5000</v>
      </c>
      <c r="I1295" s="92">
        <f t="shared" si="51"/>
        <v>10.869565217391305</v>
      </c>
      <c r="J1295" s="16"/>
      <c r="K1295" s="106" t="s">
        <v>579</v>
      </c>
      <c r="L1295" s="16"/>
      <c r="M1295" s="2">
        <v>460</v>
      </c>
    </row>
    <row r="1296" spans="1:13" ht="12.75">
      <c r="A1296" s="13"/>
      <c r="B1296" s="330">
        <v>5000</v>
      </c>
      <c r="C1296" s="13" t="s">
        <v>98</v>
      </c>
      <c r="D1296" s="13" t="s">
        <v>18</v>
      </c>
      <c r="E1296" s="13" t="s">
        <v>456</v>
      </c>
      <c r="F1296" s="31" t="s">
        <v>648</v>
      </c>
      <c r="G1296" s="31" t="s">
        <v>82</v>
      </c>
      <c r="H1296" s="30">
        <f t="shared" si="50"/>
        <v>-10000</v>
      </c>
      <c r="I1296" s="92">
        <f t="shared" si="51"/>
        <v>10.869565217391305</v>
      </c>
      <c r="J1296" s="16"/>
      <c r="K1296" s="106" t="s">
        <v>579</v>
      </c>
      <c r="L1296" s="16"/>
      <c r="M1296" s="2">
        <v>460</v>
      </c>
    </row>
    <row r="1297" spans="1:13" ht="12.75">
      <c r="A1297" s="13"/>
      <c r="B1297" s="330">
        <v>5000</v>
      </c>
      <c r="C1297" s="13" t="s">
        <v>98</v>
      </c>
      <c r="D1297" s="13" t="s">
        <v>602</v>
      </c>
      <c r="E1297" s="13" t="s">
        <v>456</v>
      </c>
      <c r="F1297" s="28" t="s">
        <v>649</v>
      </c>
      <c r="G1297" s="31" t="s">
        <v>530</v>
      </c>
      <c r="H1297" s="30">
        <f t="shared" si="50"/>
        <v>-15000</v>
      </c>
      <c r="I1297" s="92">
        <f t="shared" si="51"/>
        <v>10.869565217391305</v>
      </c>
      <c r="J1297" s="16"/>
      <c r="K1297" t="s">
        <v>604</v>
      </c>
      <c r="L1297" s="16"/>
      <c r="M1297" s="2">
        <v>460</v>
      </c>
    </row>
    <row r="1298" spans="2:13" ht="12.75">
      <c r="B1298" s="327">
        <v>5000</v>
      </c>
      <c r="C1298" s="109" t="s">
        <v>98</v>
      </c>
      <c r="D1298" s="34" t="s">
        <v>602</v>
      </c>
      <c r="E1298" s="109" t="s">
        <v>456</v>
      </c>
      <c r="F1298" s="110" t="s">
        <v>650</v>
      </c>
      <c r="G1298" s="110" t="s">
        <v>84</v>
      </c>
      <c r="H1298" s="30">
        <f t="shared" si="50"/>
        <v>-20000</v>
      </c>
      <c r="I1298" s="92">
        <f t="shared" si="51"/>
        <v>10.869565217391305</v>
      </c>
      <c r="K1298" t="s">
        <v>604</v>
      </c>
      <c r="M1298" s="2">
        <v>460</v>
      </c>
    </row>
    <row r="1299" spans="2:13" ht="12.75">
      <c r="B1299" s="327">
        <v>6000</v>
      </c>
      <c r="C1299" s="1" t="s">
        <v>98</v>
      </c>
      <c r="D1299" s="1" t="s">
        <v>602</v>
      </c>
      <c r="E1299" s="1" t="s">
        <v>456</v>
      </c>
      <c r="F1299" s="28" t="s">
        <v>651</v>
      </c>
      <c r="G1299" s="28" t="s">
        <v>394</v>
      </c>
      <c r="H1299" s="30">
        <f t="shared" si="50"/>
        <v>-26000</v>
      </c>
      <c r="I1299" s="92">
        <f t="shared" si="51"/>
        <v>13.043478260869565</v>
      </c>
      <c r="K1299" t="s">
        <v>604</v>
      </c>
      <c r="M1299" s="2">
        <v>460</v>
      </c>
    </row>
    <row r="1300" spans="1:13" ht="12.75">
      <c r="A1300" s="13"/>
      <c r="B1300" s="330">
        <v>6000</v>
      </c>
      <c r="C1300" s="13" t="s">
        <v>98</v>
      </c>
      <c r="D1300" s="13" t="s">
        <v>602</v>
      </c>
      <c r="E1300" s="13" t="s">
        <v>456</v>
      </c>
      <c r="F1300" s="31" t="s">
        <v>652</v>
      </c>
      <c r="G1300" s="31" t="s">
        <v>452</v>
      </c>
      <c r="H1300" s="30">
        <f t="shared" si="50"/>
        <v>-32000</v>
      </c>
      <c r="I1300" s="92">
        <f t="shared" si="51"/>
        <v>13.043478260869565</v>
      </c>
      <c r="J1300" s="16"/>
      <c r="K1300" s="16" t="s">
        <v>604</v>
      </c>
      <c r="L1300" s="16"/>
      <c r="M1300" s="2">
        <v>460</v>
      </c>
    </row>
    <row r="1301" spans="2:13" ht="12.75">
      <c r="B1301" s="327">
        <v>5000</v>
      </c>
      <c r="C1301" s="1" t="s">
        <v>98</v>
      </c>
      <c r="D1301" s="1" t="s">
        <v>18</v>
      </c>
      <c r="E1301" s="1" t="s">
        <v>456</v>
      </c>
      <c r="F1301" s="110" t="s">
        <v>653</v>
      </c>
      <c r="G1301" s="28" t="s">
        <v>75</v>
      </c>
      <c r="H1301" s="30">
        <f t="shared" si="50"/>
        <v>-37000</v>
      </c>
      <c r="I1301" s="92">
        <f t="shared" si="51"/>
        <v>10.869565217391305</v>
      </c>
      <c r="K1301" t="s">
        <v>457</v>
      </c>
      <c r="M1301" s="2">
        <v>460</v>
      </c>
    </row>
    <row r="1302" spans="2:13" ht="12.75">
      <c r="B1302" s="327">
        <v>5000</v>
      </c>
      <c r="C1302" s="1" t="s">
        <v>98</v>
      </c>
      <c r="D1302" s="1" t="s">
        <v>18</v>
      </c>
      <c r="E1302" s="1" t="s">
        <v>456</v>
      </c>
      <c r="F1302" s="28" t="s">
        <v>653</v>
      </c>
      <c r="G1302" s="28" t="s">
        <v>488</v>
      </c>
      <c r="H1302" s="30">
        <f t="shared" si="50"/>
        <v>-42000</v>
      </c>
      <c r="I1302" s="92">
        <f t="shared" si="51"/>
        <v>10.869565217391305</v>
      </c>
      <c r="K1302" t="s">
        <v>457</v>
      </c>
      <c r="M1302" s="2">
        <v>460</v>
      </c>
    </row>
    <row r="1303" spans="1:13" ht="12.75">
      <c r="A1303" s="13"/>
      <c r="B1303" s="327">
        <v>5000</v>
      </c>
      <c r="C1303" s="1" t="s">
        <v>98</v>
      </c>
      <c r="D1303" s="1" t="s">
        <v>18</v>
      </c>
      <c r="E1303" s="1" t="s">
        <v>456</v>
      </c>
      <c r="F1303" s="28" t="s">
        <v>653</v>
      </c>
      <c r="G1303" s="28" t="s">
        <v>576</v>
      </c>
      <c r="H1303" s="30">
        <f t="shared" si="50"/>
        <v>-47000</v>
      </c>
      <c r="I1303" s="92">
        <f t="shared" si="51"/>
        <v>10.869565217391305</v>
      </c>
      <c r="K1303" t="s">
        <v>457</v>
      </c>
      <c r="L1303" s="16"/>
      <c r="M1303" s="2">
        <v>460</v>
      </c>
    </row>
    <row r="1304" spans="1:13" ht="12.75">
      <c r="A1304" s="13"/>
      <c r="B1304" s="327">
        <v>6000</v>
      </c>
      <c r="C1304" s="109" t="s">
        <v>98</v>
      </c>
      <c r="D1304" s="109" t="s">
        <v>18</v>
      </c>
      <c r="E1304" s="109" t="s">
        <v>456</v>
      </c>
      <c r="F1304" s="110" t="s">
        <v>654</v>
      </c>
      <c r="G1304" s="110" t="s">
        <v>207</v>
      </c>
      <c r="H1304" s="30">
        <f t="shared" si="50"/>
        <v>-53000</v>
      </c>
      <c r="I1304" s="92">
        <f t="shared" si="51"/>
        <v>13.043478260869565</v>
      </c>
      <c r="K1304" s="107" t="s">
        <v>457</v>
      </c>
      <c r="L1304" s="16"/>
      <c r="M1304" s="2">
        <v>460</v>
      </c>
    </row>
    <row r="1305" spans="2:13" ht="12.75">
      <c r="B1305" s="327">
        <v>6000</v>
      </c>
      <c r="C1305" s="1" t="s">
        <v>98</v>
      </c>
      <c r="D1305" s="1" t="s">
        <v>18</v>
      </c>
      <c r="E1305" s="1" t="s">
        <v>456</v>
      </c>
      <c r="F1305" s="28" t="s">
        <v>655</v>
      </c>
      <c r="G1305" s="28" t="s">
        <v>278</v>
      </c>
      <c r="H1305" s="30">
        <f t="shared" si="50"/>
        <v>-59000</v>
      </c>
      <c r="I1305" s="92">
        <f t="shared" si="51"/>
        <v>13.043478260869565</v>
      </c>
      <c r="K1305" t="s">
        <v>457</v>
      </c>
      <c r="L1305" s="38"/>
      <c r="M1305" s="2">
        <v>460</v>
      </c>
    </row>
    <row r="1306" spans="2:13" ht="12.75">
      <c r="B1306" s="327">
        <v>6000</v>
      </c>
      <c r="C1306" s="1" t="s">
        <v>98</v>
      </c>
      <c r="D1306" s="1" t="s">
        <v>18</v>
      </c>
      <c r="E1306" s="1" t="s">
        <v>456</v>
      </c>
      <c r="F1306" s="110" t="s">
        <v>656</v>
      </c>
      <c r="G1306" s="28" t="s">
        <v>362</v>
      </c>
      <c r="H1306" s="30">
        <f t="shared" si="50"/>
        <v>-65000</v>
      </c>
      <c r="I1306" s="92">
        <f t="shared" si="51"/>
        <v>13.043478260869565</v>
      </c>
      <c r="K1306" t="s">
        <v>457</v>
      </c>
      <c r="M1306" s="2">
        <v>460</v>
      </c>
    </row>
    <row r="1307" spans="2:13" ht="12.75">
      <c r="B1307" s="327">
        <v>6000</v>
      </c>
      <c r="C1307" s="1" t="s">
        <v>98</v>
      </c>
      <c r="D1307" s="1" t="s">
        <v>18</v>
      </c>
      <c r="E1307" s="1" t="s">
        <v>456</v>
      </c>
      <c r="F1307" s="110" t="s">
        <v>656</v>
      </c>
      <c r="G1307" s="28" t="s">
        <v>377</v>
      </c>
      <c r="H1307" s="30">
        <f t="shared" si="50"/>
        <v>-71000</v>
      </c>
      <c r="I1307" s="92">
        <f t="shared" si="51"/>
        <v>13.043478260869565</v>
      </c>
      <c r="K1307" t="s">
        <v>457</v>
      </c>
      <c r="M1307" s="2">
        <v>460</v>
      </c>
    </row>
    <row r="1308" spans="1:13" ht="12.75">
      <c r="A1308" s="13"/>
      <c r="B1308" s="327">
        <v>6000</v>
      </c>
      <c r="C1308" s="1" t="s">
        <v>98</v>
      </c>
      <c r="D1308" s="1" t="s">
        <v>18</v>
      </c>
      <c r="E1308" s="1" t="s">
        <v>456</v>
      </c>
      <c r="F1308" s="110" t="s">
        <v>656</v>
      </c>
      <c r="G1308" s="28" t="s">
        <v>394</v>
      </c>
      <c r="H1308" s="30">
        <f t="shared" si="50"/>
        <v>-77000</v>
      </c>
      <c r="I1308" s="92">
        <f t="shared" si="51"/>
        <v>13.043478260869565</v>
      </c>
      <c r="K1308" t="s">
        <v>457</v>
      </c>
      <c r="L1308" s="16"/>
      <c r="M1308" s="2">
        <v>460</v>
      </c>
    </row>
    <row r="1309" spans="2:13" ht="12.75">
      <c r="B1309" s="327">
        <v>6000</v>
      </c>
      <c r="C1309" s="1" t="s">
        <v>98</v>
      </c>
      <c r="D1309" s="1" t="s">
        <v>18</v>
      </c>
      <c r="E1309" s="1" t="s">
        <v>456</v>
      </c>
      <c r="F1309" s="110" t="s">
        <v>656</v>
      </c>
      <c r="G1309" s="28" t="s">
        <v>452</v>
      </c>
      <c r="H1309" s="30">
        <f>H1308-B1309</f>
        <v>-83000</v>
      </c>
      <c r="I1309" s="92">
        <f aca="true" t="shared" si="52" ref="I1309:I1374">+B1309/M1309</f>
        <v>13.043478260869565</v>
      </c>
      <c r="K1309" t="s">
        <v>457</v>
      </c>
      <c r="M1309" s="2">
        <v>460</v>
      </c>
    </row>
    <row r="1310" spans="1:13" ht="12.75">
      <c r="A1310" s="13"/>
      <c r="B1310" s="330">
        <v>7000</v>
      </c>
      <c r="C1310" s="34" t="s">
        <v>98</v>
      </c>
      <c r="D1310" s="34" t="s">
        <v>18</v>
      </c>
      <c r="E1310" s="34" t="s">
        <v>456</v>
      </c>
      <c r="F1310" s="32" t="s">
        <v>657</v>
      </c>
      <c r="G1310" s="32" t="s">
        <v>82</v>
      </c>
      <c r="H1310" s="30">
        <f>H1309-B1310</f>
        <v>-90000</v>
      </c>
      <c r="I1310" s="92">
        <f t="shared" si="52"/>
        <v>15.217391304347826</v>
      </c>
      <c r="J1310" s="16"/>
      <c r="K1310" s="16" t="s">
        <v>626</v>
      </c>
      <c r="L1310" s="16"/>
      <c r="M1310" s="2">
        <v>460</v>
      </c>
    </row>
    <row r="1311" spans="2:13" ht="12.75">
      <c r="B1311" s="327">
        <v>4000</v>
      </c>
      <c r="C1311" s="109" t="s">
        <v>98</v>
      </c>
      <c r="D1311" s="109" t="s">
        <v>18</v>
      </c>
      <c r="E1311" s="109" t="s">
        <v>456</v>
      </c>
      <c r="F1311" s="110" t="s">
        <v>658</v>
      </c>
      <c r="G1311" s="110" t="s">
        <v>146</v>
      </c>
      <c r="H1311" s="30">
        <f>H1310-B1311</f>
        <v>-94000</v>
      </c>
      <c r="I1311" s="92">
        <f t="shared" si="52"/>
        <v>8.695652173913043</v>
      </c>
      <c r="K1311" s="16" t="s">
        <v>626</v>
      </c>
      <c r="M1311" s="2">
        <v>460</v>
      </c>
    </row>
    <row r="1312" spans="1:13" ht="12.75">
      <c r="A1312" s="13"/>
      <c r="B1312" s="330">
        <v>7000</v>
      </c>
      <c r="C1312" s="13" t="s">
        <v>98</v>
      </c>
      <c r="D1312" s="13" t="s">
        <v>18</v>
      </c>
      <c r="E1312" s="13" t="s">
        <v>456</v>
      </c>
      <c r="F1312" s="31" t="s">
        <v>659</v>
      </c>
      <c r="G1312" s="32" t="s">
        <v>82</v>
      </c>
      <c r="H1312" s="30">
        <f>H1311-B1312</f>
        <v>-101000</v>
      </c>
      <c r="I1312" s="92">
        <f t="shared" si="52"/>
        <v>15.217391304347826</v>
      </c>
      <c r="J1312" s="16"/>
      <c r="K1312" s="106" t="s">
        <v>638</v>
      </c>
      <c r="L1312" s="16"/>
      <c r="M1312" s="2">
        <v>460</v>
      </c>
    </row>
    <row r="1313" spans="1:13" ht="12.75">
      <c r="A1313" s="13"/>
      <c r="B1313" s="330">
        <v>5000</v>
      </c>
      <c r="C1313" s="34" t="s">
        <v>98</v>
      </c>
      <c r="D1313" s="34" t="s">
        <v>18</v>
      </c>
      <c r="E1313" s="34" t="s">
        <v>456</v>
      </c>
      <c r="F1313" s="32" t="s">
        <v>660</v>
      </c>
      <c r="G1313" s="32" t="s">
        <v>280</v>
      </c>
      <c r="H1313" s="30">
        <f>H1312-B1313</f>
        <v>-106000</v>
      </c>
      <c r="I1313" s="92">
        <f t="shared" si="52"/>
        <v>10.869565217391305</v>
      </c>
      <c r="J1313" s="16"/>
      <c r="K1313" s="106" t="s">
        <v>638</v>
      </c>
      <c r="L1313" s="16"/>
      <c r="M1313" s="2">
        <v>460</v>
      </c>
    </row>
    <row r="1314" spans="1:13" s="86" customFormat="1" ht="12.75">
      <c r="A1314" s="12"/>
      <c r="B1314" s="328">
        <f>SUM(B1295:B1313)</f>
        <v>106000</v>
      </c>
      <c r="C1314" s="94" t="s">
        <v>98</v>
      </c>
      <c r="D1314" s="12"/>
      <c r="E1314" s="12"/>
      <c r="F1314" s="19"/>
      <c r="G1314" s="19"/>
      <c r="H1314" s="90">
        <v>0</v>
      </c>
      <c r="I1314" s="85">
        <f t="shared" si="52"/>
        <v>230.43478260869566</v>
      </c>
      <c r="M1314" s="2">
        <v>460</v>
      </c>
    </row>
    <row r="1315" spans="2:13" ht="12.75">
      <c r="B1315" s="327"/>
      <c r="H1315" s="30">
        <f aca="true" t="shared" si="53" ref="H1315:H1373">H1314-B1315</f>
        <v>0</v>
      </c>
      <c r="I1315" s="92">
        <f t="shared" si="52"/>
        <v>0</v>
      </c>
      <c r="M1315" s="2">
        <v>460</v>
      </c>
    </row>
    <row r="1316" spans="2:13" ht="12.75">
      <c r="B1316" s="327"/>
      <c r="H1316" s="30">
        <f t="shared" si="53"/>
        <v>0</v>
      </c>
      <c r="I1316" s="92">
        <f t="shared" si="52"/>
        <v>0</v>
      </c>
      <c r="M1316" s="2">
        <v>460</v>
      </c>
    </row>
    <row r="1317" spans="1:13" ht="12.75">
      <c r="A1317" s="13"/>
      <c r="B1317" s="330">
        <v>2000</v>
      </c>
      <c r="C1317" s="13" t="s">
        <v>661</v>
      </c>
      <c r="D1317" s="13" t="s">
        <v>18</v>
      </c>
      <c r="E1317" s="13" t="s">
        <v>456</v>
      </c>
      <c r="F1317" s="31" t="s">
        <v>644</v>
      </c>
      <c r="G1317" s="31" t="s">
        <v>39</v>
      </c>
      <c r="H1317" s="30">
        <f t="shared" si="53"/>
        <v>-2000</v>
      </c>
      <c r="I1317" s="92">
        <f t="shared" si="52"/>
        <v>4.3478260869565215</v>
      </c>
      <c r="J1317" s="16"/>
      <c r="K1317" s="106" t="s">
        <v>579</v>
      </c>
      <c r="L1317" s="16"/>
      <c r="M1317" s="2">
        <v>460</v>
      </c>
    </row>
    <row r="1318" spans="1:13" ht="12.75">
      <c r="A1318" s="13"/>
      <c r="B1318" s="330">
        <v>2000</v>
      </c>
      <c r="C1318" s="13" t="s">
        <v>661</v>
      </c>
      <c r="D1318" s="13" t="s">
        <v>18</v>
      </c>
      <c r="E1318" s="13" t="s">
        <v>456</v>
      </c>
      <c r="F1318" s="31" t="s">
        <v>644</v>
      </c>
      <c r="G1318" s="31" t="s">
        <v>77</v>
      </c>
      <c r="H1318" s="30">
        <f t="shared" si="53"/>
        <v>-4000</v>
      </c>
      <c r="I1318" s="92">
        <f t="shared" si="52"/>
        <v>4.3478260869565215</v>
      </c>
      <c r="J1318" s="16"/>
      <c r="K1318" s="106" t="s">
        <v>579</v>
      </c>
      <c r="L1318" s="16"/>
      <c r="M1318" s="2">
        <v>460</v>
      </c>
    </row>
    <row r="1319" spans="1:13" ht="12.75">
      <c r="A1319" s="13"/>
      <c r="B1319" s="330">
        <v>2000</v>
      </c>
      <c r="C1319" s="13" t="s">
        <v>661</v>
      </c>
      <c r="D1319" s="13" t="s">
        <v>18</v>
      </c>
      <c r="E1319" s="13" t="s">
        <v>456</v>
      </c>
      <c r="F1319" s="31" t="s">
        <v>644</v>
      </c>
      <c r="G1319" s="31" t="s">
        <v>79</v>
      </c>
      <c r="H1319" s="30">
        <f t="shared" si="53"/>
        <v>-6000</v>
      </c>
      <c r="I1319" s="92">
        <f t="shared" si="52"/>
        <v>4.3478260869565215</v>
      </c>
      <c r="J1319" s="16"/>
      <c r="K1319" s="106" t="s">
        <v>579</v>
      </c>
      <c r="L1319" s="16"/>
      <c r="M1319" s="2">
        <v>460</v>
      </c>
    </row>
    <row r="1320" spans="1:13" ht="12.75">
      <c r="A1320" s="13"/>
      <c r="B1320" s="330">
        <v>500</v>
      </c>
      <c r="C1320" s="13" t="s">
        <v>661</v>
      </c>
      <c r="D1320" s="13" t="s">
        <v>18</v>
      </c>
      <c r="E1320" s="13" t="s">
        <v>456</v>
      </c>
      <c r="F1320" s="31" t="s">
        <v>644</v>
      </c>
      <c r="G1320" s="31" t="s">
        <v>79</v>
      </c>
      <c r="H1320" s="30">
        <f t="shared" si="53"/>
        <v>-6500</v>
      </c>
      <c r="I1320" s="92">
        <f t="shared" si="52"/>
        <v>1.0869565217391304</v>
      </c>
      <c r="J1320" s="16"/>
      <c r="K1320" s="106" t="s">
        <v>579</v>
      </c>
      <c r="L1320" s="16"/>
      <c r="M1320" s="2">
        <v>460</v>
      </c>
    </row>
    <row r="1321" spans="1:13" ht="12.75">
      <c r="A1321" s="13"/>
      <c r="B1321" s="330">
        <v>2000</v>
      </c>
      <c r="C1321" s="13" t="s">
        <v>661</v>
      </c>
      <c r="D1321" s="13" t="s">
        <v>18</v>
      </c>
      <c r="E1321" s="13" t="s">
        <v>456</v>
      </c>
      <c r="F1321" s="31" t="s">
        <v>644</v>
      </c>
      <c r="G1321" s="31" t="s">
        <v>82</v>
      </c>
      <c r="H1321" s="30">
        <f t="shared" si="53"/>
        <v>-8500</v>
      </c>
      <c r="I1321" s="92">
        <f t="shared" si="52"/>
        <v>4.3478260869565215</v>
      </c>
      <c r="J1321" s="16"/>
      <c r="K1321" s="106" t="s">
        <v>579</v>
      </c>
      <c r="L1321" s="16"/>
      <c r="M1321" s="2">
        <v>460</v>
      </c>
    </row>
    <row r="1322" spans="1:13" ht="12.75">
      <c r="A1322" s="13"/>
      <c r="B1322" s="330">
        <v>500</v>
      </c>
      <c r="C1322" s="13" t="s">
        <v>661</v>
      </c>
      <c r="D1322" s="13" t="s">
        <v>18</v>
      </c>
      <c r="E1322" s="13" t="s">
        <v>456</v>
      </c>
      <c r="F1322" s="31" t="s">
        <v>644</v>
      </c>
      <c r="G1322" s="31" t="s">
        <v>82</v>
      </c>
      <c r="H1322" s="30">
        <f t="shared" si="53"/>
        <v>-9000</v>
      </c>
      <c r="I1322" s="92">
        <f t="shared" si="52"/>
        <v>1.0869565217391304</v>
      </c>
      <c r="J1322" s="16"/>
      <c r="K1322" s="106" t="s">
        <v>579</v>
      </c>
      <c r="L1322" s="16"/>
      <c r="M1322" s="2">
        <v>460</v>
      </c>
    </row>
    <row r="1323" spans="1:13" ht="12.75">
      <c r="A1323" s="13"/>
      <c r="B1323" s="330">
        <v>2000</v>
      </c>
      <c r="C1323" s="13" t="s">
        <v>661</v>
      </c>
      <c r="D1323" s="13" t="s">
        <v>18</v>
      </c>
      <c r="E1323" s="13" t="s">
        <v>456</v>
      </c>
      <c r="F1323" s="31" t="s">
        <v>644</v>
      </c>
      <c r="G1323" s="31" t="s">
        <v>84</v>
      </c>
      <c r="H1323" s="30">
        <f t="shared" si="53"/>
        <v>-11000</v>
      </c>
      <c r="I1323" s="92">
        <f t="shared" si="52"/>
        <v>4.3478260869565215</v>
      </c>
      <c r="J1323" s="16"/>
      <c r="K1323" s="106" t="s">
        <v>579</v>
      </c>
      <c r="L1323" s="16"/>
      <c r="M1323" s="2">
        <v>460</v>
      </c>
    </row>
    <row r="1324" spans="1:13" ht="12.75">
      <c r="A1324" s="13"/>
      <c r="B1324" s="330">
        <v>500</v>
      </c>
      <c r="C1324" s="13" t="s">
        <v>661</v>
      </c>
      <c r="D1324" s="13" t="s">
        <v>18</v>
      </c>
      <c r="E1324" s="13" t="s">
        <v>456</v>
      </c>
      <c r="F1324" s="31" t="s">
        <v>644</v>
      </c>
      <c r="G1324" s="31" t="s">
        <v>84</v>
      </c>
      <c r="H1324" s="30">
        <f t="shared" si="53"/>
        <v>-11500</v>
      </c>
      <c r="I1324" s="92">
        <f t="shared" si="52"/>
        <v>1.0869565217391304</v>
      </c>
      <c r="J1324" s="16"/>
      <c r="K1324" s="106" t="s">
        <v>579</v>
      </c>
      <c r="L1324" s="16"/>
      <c r="M1324" s="2">
        <v>460</v>
      </c>
    </row>
    <row r="1325" spans="1:13" ht="12.75">
      <c r="A1325" s="13"/>
      <c r="B1325" s="330">
        <v>2000</v>
      </c>
      <c r="C1325" s="13" t="s">
        <v>661</v>
      </c>
      <c r="D1325" s="13" t="s">
        <v>18</v>
      </c>
      <c r="E1325" s="13" t="s">
        <v>456</v>
      </c>
      <c r="F1325" s="31" t="s">
        <v>644</v>
      </c>
      <c r="G1325" s="32" t="s">
        <v>86</v>
      </c>
      <c r="H1325" s="30">
        <f t="shared" si="53"/>
        <v>-13500</v>
      </c>
      <c r="I1325" s="92">
        <f t="shared" si="52"/>
        <v>4.3478260869565215</v>
      </c>
      <c r="J1325" s="16"/>
      <c r="K1325" s="106" t="s">
        <v>579</v>
      </c>
      <c r="L1325" s="16"/>
      <c r="M1325" s="2">
        <v>460</v>
      </c>
    </row>
    <row r="1326" spans="1:13" ht="12.75">
      <c r="A1326" s="13"/>
      <c r="B1326" s="330">
        <v>2000</v>
      </c>
      <c r="C1326" s="13" t="s">
        <v>661</v>
      </c>
      <c r="D1326" s="13" t="s">
        <v>18</v>
      </c>
      <c r="E1326" s="13" t="s">
        <v>456</v>
      </c>
      <c r="F1326" s="31" t="s">
        <v>644</v>
      </c>
      <c r="G1326" s="31" t="s">
        <v>280</v>
      </c>
      <c r="H1326" s="30">
        <f t="shared" si="53"/>
        <v>-15500</v>
      </c>
      <c r="I1326" s="92">
        <f t="shared" si="52"/>
        <v>4.3478260869565215</v>
      </c>
      <c r="J1326" s="16"/>
      <c r="K1326" s="106" t="s">
        <v>579</v>
      </c>
      <c r="L1326" s="16"/>
      <c r="M1326" s="2">
        <v>460</v>
      </c>
    </row>
    <row r="1327" spans="1:13" ht="12.75">
      <c r="A1327" s="13"/>
      <c r="B1327" s="330">
        <v>2000</v>
      </c>
      <c r="C1327" s="13" t="s">
        <v>661</v>
      </c>
      <c r="D1327" s="13" t="s">
        <v>18</v>
      </c>
      <c r="E1327" s="13" t="s">
        <v>456</v>
      </c>
      <c r="F1327" s="31" t="s">
        <v>644</v>
      </c>
      <c r="G1327" s="31" t="s">
        <v>370</v>
      </c>
      <c r="H1327" s="30">
        <f t="shared" si="53"/>
        <v>-17500</v>
      </c>
      <c r="I1327" s="92">
        <f t="shared" si="52"/>
        <v>4.3478260869565215</v>
      </c>
      <c r="J1327" s="16"/>
      <c r="K1327" s="106" t="s">
        <v>579</v>
      </c>
      <c r="L1327" s="16"/>
      <c r="M1327" s="2">
        <v>460</v>
      </c>
    </row>
    <row r="1328" spans="1:13" ht="12.75">
      <c r="A1328" s="13"/>
      <c r="B1328" s="330">
        <v>2000</v>
      </c>
      <c r="C1328" s="34" t="s">
        <v>661</v>
      </c>
      <c r="D1328" s="13" t="s">
        <v>18</v>
      </c>
      <c r="E1328" s="13" t="s">
        <v>456</v>
      </c>
      <c r="F1328" s="31" t="s">
        <v>644</v>
      </c>
      <c r="G1328" s="32" t="s">
        <v>362</v>
      </c>
      <c r="H1328" s="30">
        <f t="shared" si="53"/>
        <v>-19500</v>
      </c>
      <c r="I1328" s="92">
        <f t="shared" si="52"/>
        <v>4.3478260869565215</v>
      </c>
      <c r="J1328" s="16"/>
      <c r="K1328" s="106" t="s">
        <v>579</v>
      </c>
      <c r="L1328" s="16"/>
      <c r="M1328" s="2">
        <v>460</v>
      </c>
    </row>
    <row r="1329" spans="1:13" ht="12.75">
      <c r="A1329" s="13"/>
      <c r="B1329" s="330">
        <v>2000</v>
      </c>
      <c r="C1329" s="13" t="s">
        <v>661</v>
      </c>
      <c r="D1329" s="13" t="s">
        <v>602</v>
      </c>
      <c r="E1329" s="13" t="s">
        <v>456</v>
      </c>
      <c r="F1329" s="28" t="s">
        <v>612</v>
      </c>
      <c r="G1329" s="31" t="s">
        <v>530</v>
      </c>
      <c r="H1329" s="30">
        <f t="shared" si="53"/>
        <v>-21500</v>
      </c>
      <c r="I1329" s="92">
        <f t="shared" si="52"/>
        <v>4.3478260869565215</v>
      </c>
      <c r="J1329" s="16"/>
      <c r="K1329" t="s">
        <v>604</v>
      </c>
      <c r="L1329" s="16"/>
      <c r="M1329" s="2">
        <v>460</v>
      </c>
    </row>
    <row r="1330" spans="2:13" ht="12.75">
      <c r="B1330" s="327">
        <v>2000</v>
      </c>
      <c r="C1330" s="13" t="s">
        <v>661</v>
      </c>
      <c r="D1330" s="13" t="s">
        <v>602</v>
      </c>
      <c r="E1330" s="1" t="s">
        <v>456</v>
      </c>
      <c r="F1330" s="28" t="s">
        <v>612</v>
      </c>
      <c r="G1330" s="28" t="s">
        <v>77</v>
      </c>
      <c r="H1330" s="30">
        <f t="shared" si="53"/>
        <v>-23500</v>
      </c>
      <c r="I1330" s="92">
        <f t="shared" si="52"/>
        <v>4.3478260869565215</v>
      </c>
      <c r="K1330" t="s">
        <v>604</v>
      </c>
      <c r="M1330" s="2">
        <v>460</v>
      </c>
    </row>
    <row r="1331" spans="2:13" ht="12.75">
      <c r="B1331" s="327">
        <v>2000</v>
      </c>
      <c r="C1331" s="109" t="s">
        <v>661</v>
      </c>
      <c r="D1331" s="34" t="s">
        <v>602</v>
      </c>
      <c r="E1331" s="109" t="s">
        <v>456</v>
      </c>
      <c r="F1331" s="110" t="s">
        <v>612</v>
      </c>
      <c r="G1331" s="110" t="s">
        <v>84</v>
      </c>
      <c r="H1331" s="30">
        <f t="shared" si="53"/>
        <v>-25500</v>
      </c>
      <c r="I1331" s="92">
        <f t="shared" si="52"/>
        <v>4.3478260869565215</v>
      </c>
      <c r="K1331" t="s">
        <v>604</v>
      </c>
      <c r="M1331" s="2">
        <v>460</v>
      </c>
    </row>
    <row r="1332" spans="1:13" ht="12.75">
      <c r="A1332" s="13"/>
      <c r="B1332" s="330">
        <v>2000</v>
      </c>
      <c r="C1332" s="34" t="s">
        <v>661</v>
      </c>
      <c r="D1332" s="34" t="s">
        <v>602</v>
      </c>
      <c r="E1332" s="34" t="s">
        <v>456</v>
      </c>
      <c r="F1332" s="32" t="s">
        <v>612</v>
      </c>
      <c r="G1332" s="32" t="s">
        <v>86</v>
      </c>
      <c r="H1332" s="30">
        <f t="shared" si="53"/>
        <v>-27500</v>
      </c>
      <c r="I1332" s="92">
        <f t="shared" si="52"/>
        <v>4.3478260869565215</v>
      </c>
      <c r="J1332" s="16"/>
      <c r="K1332" s="16" t="s">
        <v>604</v>
      </c>
      <c r="L1332" s="16"/>
      <c r="M1332" s="2">
        <v>460</v>
      </c>
    </row>
    <row r="1333" spans="2:13" ht="12.75">
      <c r="B1333" s="327">
        <v>2000</v>
      </c>
      <c r="C1333" s="1" t="s">
        <v>661</v>
      </c>
      <c r="D1333" s="1" t="s">
        <v>602</v>
      </c>
      <c r="E1333" s="1" t="s">
        <v>456</v>
      </c>
      <c r="F1333" s="28" t="s">
        <v>612</v>
      </c>
      <c r="G1333" s="28" t="s">
        <v>394</v>
      </c>
      <c r="H1333" s="30">
        <f t="shared" si="53"/>
        <v>-29500</v>
      </c>
      <c r="I1333" s="92">
        <f t="shared" si="52"/>
        <v>4.3478260869565215</v>
      </c>
      <c r="K1333" t="s">
        <v>604</v>
      </c>
      <c r="M1333" s="2">
        <v>460</v>
      </c>
    </row>
    <row r="1334" spans="2:13" ht="12.75">
      <c r="B1334" s="327">
        <v>2000</v>
      </c>
      <c r="C1334" s="1" t="s">
        <v>661</v>
      </c>
      <c r="D1334" s="1" t="s">
        <v>602</v>
      </c>
      <c r="E1334" s="1" t="s">
        <v>456</v>
      </c>
      <c r="F1334" s="28" t="s">
        <v>612</v>
      </c>
      <c r="G1334" s="28" t="s">
        <v>452</v>
      </c>
      <c r="H1334" s="30">
        <f t="shared" si="53"/>
        <v>-31500</v>
      </c>
      <c r="I1334" s="92">
        <f t="shared" si="52"/>
        <v>4.3478260869565215</v>
      </c>
      <c r="K1334" t="s">
        <v>604</v>
      </c>
      <c r="M1334" s="2">
        <v>460</v>
      </c>
    </row>
    <row r="1335" spans="2:13" ht="12.75">
      <c r="B1335" s="327">
        <v>2000</v>
      </c>
      <c r="C1335" s="1" t="s">
        <v>661</v>
      </c>
      <c r="D1335" s="1" t="s">
        <v>602</v>
      </c>
      <c r="E1335" s="1" t="s">
        <v>456</v>
      </c>
      <c r="F1335" s="28" t="s">
        <v>612</v>
      </c>
      <c r="G1335" s="28" t="s">
        <v>427</v>
      </c>
      <c r="H1335" s="30">
        <f t="shared" si="53"/>
        <v>-33500</v>
      </c>
      <c r="I1335" s="92">
        <f t="shared" si="52"/>
        <v>4.3478260869565215</v>
      </c>
      <c r="K1335" t="s">
        <v>604</v>
      </c>
      <c r="M1335" s="2">
        <v>460</v>
      </c>
    </row>
    <row r="1336" spans="2:13" ht="12.75">
      <c r="B1336" s="327">
        <v>2000</v>
      </c>
      <c r="C1336" s="1" t="s">
        <v>661</v>
      </c>
      <c r="D1336" s="1" t="s">
        <v>18</v>
      </c>
      <c r="E1336" s="1" t="s">
        <v>456</v>
      </c>
      <c r="F1336" s="28" t="s">
        <v>463</v>
      </c>
      <c r="G1336" s="28" t="s">
        <v>75</v>
      </c>
      <c r="H1336" s="30">
        <f t="shared" si="53"/>
        <v>-35500</v>
      </c>
      <c r="I1336" s="92">
        <f t="shared" si="52"/>
        <v>4.3478260869565215</v>
      </c>
      <c r="K1336" t="s">
        <v>457</v>
      </c>
      <c r="M1336" s="2">
        <v>460</v>
      </c>
    </row>
    <row r="1337" spans="2:13" ht="12.75">
      <c r="B1337" s="327">
        <v>2000</v>
      </c>
      <c r="C1337" s="1" t="s">
        <v>661</v>
      </c>
      <c r="D1337" s="1" t="s">
        <v>18</v>
      </c>
      <c r="E1337" s="1" t="s">
        <v>456</v>
      </c>
      <c r="F1337" s="28" t="s">
        <v>463</v>
      </c>
      <c r="G1337" s="28" t="s">
        <v>488</v>
      </c>
      <c r="H1337" s="30">
        <f t="shared" si="53"/>
        <v>-37500</v>
      </c>
      <c r="I1337" s="92">
        <f t="shared" si="52"/>
        <v>4.3478260869565215</v>
      </c>
      <c r="K1337" t="s">
        <v>457</v>
      </c>
      <c r="M1337" s="2">
        <v>460</v>
      </c>
    </row>
    <row r="1338" spans="2:13" ht="12.75">
      <c r="B1338" s="327">
        <v>2000</v>
      </c>
      <c r="C1338" s="1" t="s">
        <v>661</v>
      </c>
      <c r="D1338" s="1" t="s">
        <v>18</v>
      </c>
      <c r="E1338" s="1" t="s">
        <v>456</v>
      </c>
      <c r="F1338" s="28" t="s">
        <v>463</v>
      </c>
      <c r="G1338" s="28" t="s">
        <v>576</v>
      </c>
      <c r="H1338" s="30">
        <f t="shared" si="53"/>
        <v>-39500</v>
      </c>
      <c r="I1338" s="92">
        <f t="shared" si="52"/>
        <v>4.3478260869565215</v>
      </c>
      <c r="K1338" t="s">
        <v>457</v>
      </c>
      <c r="M1338" s="2">
        <v>460</v>
      </c>
    </row>
    <row r="1339" spans="2:13" ht="12.75">
      <c r="B1339" s="327">
        <v>2000</v>
      </c>
      <c r="C1339" s="1" t="s">
        <v>661</v>
      </c>
      <c r="D1339" s="1" t="s">
        <v>18</v>
      </c>
      <c r="E1339" s="1" t="s">
        <v>456</v>
      </c>
      <c r="F1339" s="28" t="s">
        <v>463</v>
      </c>
      <c r="G1339" s="28" t="s">
        <v>278</v>
      </c>
      <c r="H1339" s="30">
        <f t="shared" si="53"/>
        <v>-41500</v>
      </c>
      <c r="I1339" s="92">
        <f t="shared" si="52"/>
        <v>4.3478260869565215</v>
      </c>
      <c r="K1339" t="s">
        <v>457</v>
      </c>
      <c r="L1339" s="38"/>
      <c r="M1339" s="2">
        <v>460</v>
      </c>
    </row>
    <row r="1340" spans="2:13" ht="12.75">
      <c r="B1340" s="327">
        <v>2000</v>
      </c>
      <c r="C1340" s="1" t="s">
        <v>661</v>
      </c>
      <c r="D1340" s="1" t="s">
        <v>18</v>
      </c>
      <c r="E1340" s="1" t="s">
        <v>456</v>
      </c>
      <c r="F1340" s="28" t="s">
        <v>463</v>
      </c>
      <c r="G1340" s="28" t="s">
        <v>280</v>
      </c>
      <c r="H1340" s="30">
        <f t="shared" si="53"/>
        <v>-43500</v>
      </c>
      <c r="I1340" s="92">
        <f t="shared" si="52"/>
        <v>4.3478260869565215</v>
      </c>
      <c r="K1340" t="s">
        <v>457</v>
      </c>
      <c r="L1340" s="38"/>
      <c r="M1340" s="2">
        <v>460</v>
      </c>
    </row>
    <row r="1341" spans="2:13" ht="12.75">
      <c r="B1341" s="327">
        <v>2000</v>
      </c>
      <c r="C1341" s="1" t="s">
        <v>661</v>
      </c>
      <c r="D1341" s="1" t="s">
        <v>18</v>
      </c>
      <c r="E1341" s="1" t="s">
        <v>456</v>
      </c>
      <c r="F1341" s="28" t="s">
        <v>463</v>
      </c>
      <c r="G1341" s="28" t="s">
        <v>362</v>
      </c>
      <c r="H1341" s="30">
        <f t="shared" si="53"/>
        <v>-45500</v>
      </c>
      <c r="I1341" s="92">
        <f t="shared" si="52"/>
        <v>4.3478260869565215</v>
      </c>
      <c r="K1341" t="s">
        <v>457</v>
      </c>
      <c r="M1341" s="2">
        <v>460</v>
      </c>
    </row>
    <row r="1342" spans="2:13" ht="12.75">
      <c r="B1342" s="327">
        <v>2000</v>
      </c>
      <c r="C1342" s="1" t="s">
        <v>661</v>
      </c>
      <c r="D1342" s="1" t="s">
        <v>18</v>
      </c>
      <c r="E1342" s="1" t="s">
        <v>456</v>
      </c>
      <c r="F1342" s="28" t="s">
        <v>463</v>
      </c>
      <c r="G1342" s="28" t="s">
        <v>377</v>
      </c>
      <c r="H1342" s="30">
        <f t="shared" si="53"/>
        <v>-47500</v>
      </c>
      <c r="I1342" s="92">
        <f t="shared" si="52"/>
        <v>4.3478260869565215</v>
      </c>
      <c r="K1342" t="s">
        <v>457</v>
      </c>
      <c r="M1342" s="2">
        <v>460</v>
      </c>
    </row>
    <row r="1343" spans="1:13" ht="12.75">
      <c r="A1343" s="13"/>
      <c r="B1343" s="327">
        <v>2000</v>
      </c>
      <c r="C1343" s="1" t="s">
        <v>661</v>
      </c>
      <c r="D1343" s="1" t="s">
        <v>18</v>
      </c>
      <c r="E1343" s="1" t="s">
        <v>456</v>
      </c>
      <c r="F1343" s="28" t="s">
        <v>463</v>
      </c>
      <c r="G1343" s="28" t="s">
        <v>394</v>
      </c>
      <c r="H1343" s="30">
        <f t="shared" si="53"/>
        <v>-49500</v>
      </c>
      <c r="I1343" s="92">
        <f t="shared" si="52"/>
        <v>4.3478260869565215</v>
      </c>
      <c r="K1343" t="s">
        <v>457</v>
      </c>
      <c r="L1343" s="16"/>
      <c r="M1343" s="2">
        <v>460</v>
      </c>
    </row>
    <row r="1344" spans="1:13" ht="12.75">
      <c r="A1344" s="13"/>
      <c r="B1344" s="327">
        <v>2000</v>
      </c>
      <c r="C1344" s="1" t="s">
        <v>661</v>
      </c>
      <c r="D1344" s="1" t="s">
        <v>18</v>
      </c>
      <c r="E1344" s="1" t="s">
        <v>456</v>
      </c>
      <c r="F1344" s="28" t="s">
        <v>463</v>
      </c>
      <c r="G1344" s="28" t="s">
        <v>452</v>
      </c>
      <c r="H1344" s="30">
        <f t="shared" si="53"/>
        <v>-51500</v>
      </c>
      <c r="I1344" s="92">
        <f t="shared" si="52"/>
        <v>4.3478260869565215</v>
      </c>
      <c r="K1344" t="s">
        <v>457</v>
      </c>
      <c r="L1344" s="16"/>
      <c r="M1344" s="2">
        <v>460</v>
      </c>
    </row>
    <row r="1345" spans="2:13" ht="12.75">
      <c r="B1345" s="327">
        <v>2000</v>
      </c>
      <c r="C1345" s="1" t="s">
        <v>661</v>
      </c>
      <c r="D1345" s="1" t="s">
        <v>18</v>
      </c>
      <c r="E1345" s="1" t="s">
        <v>456</v>
      </c>
      <c r="F1345" s="28" t="s">
        <v>463</v>
      </c>
      <c r="G1345" s="28" t="s">
        <v>427</v>
      </c>
      <c r="H1345" s="30">
        <f t="shared" si="53"/>
        <v>-53500</v>
      </c>
      <c r="I1345" s="92">
        <f t="shared" si="52"/>
        <v>4.3478260869565215</v>
      </c>
      <c r="K1345" t="s">
        <v>457</v>
      </c>
      <c r="M1345" s="2">
        <v>460</v>
      </c>
    </row>
    <row r="1346" spans="1:13" ht="12.75">
      <c r="A1346" s="13"/>
      <c r="B1346" s="330">
        <v>2000</v>
      </c>
      <c r="C1346" s="34" t="s">
        <v>661</v>
      </c>
      <c r="D1346" s="34" t="s">
        <v>18</v>
      </c>
      <c r="E1346" s="34" t="s">
        <v>456</v>
      </c>
      <c r="F1346" s="32" t="s">
        <v>636</v>
      </c>
      <c r="G1346" s="32" t="s">
        <v>82</v>
      </c>
      <c r="H1346" s="30">
        <f t="shared" si="53"/>
        <v>-55500</v>
      </c>
      <c r="I1346" s="92">
        <f t="shared" si="52"/>
        <v>4.3478260869565215</v>
      </c>
      <c r="J1346" s="16"/>
      <c r="K1346" s="16" t="s">
        <v>626</v>
      </c>
      <c r="L1346" s="16"/>
      <c r="M1346" s="2">
        <v>460</v>
      </c>
    </row>
    <row r="1347" spans="1:13" ht="12.75">
      <c r="A1347" s="13"/>
      <c r="B1347" s="330">
        <v>500</v>
      </c>
      <c r="C1347" s="34" t="s">
        <v>661</v>
      </c>
      <c r="D1347" s="34" t="s">
        <v>18</v>
      </c>
      <c r="E1347" s="34" t="s">
        <v>456</v>
      </c>
      <c r="F1347" s="32" t="s">
        <v>636</v>
      </c>
      <c r="G1347" s="32" t="s">
        <v>82</v>
      </c>
      <c r="H1347" s="30">
        <f t="shared" si="53"/>
        <v>-56000</v>
      </c>
      <c r="I1347" s="92">
        <f t="shared" si="52"/>
        <v>1.0869565217391304</v>
      </c>
      <c r="J1347" s="16"/>
      <c r="K1347" s="16" t="s">
        <v>626</v>
      </c>
      <c r="L1347" s="16"/>
      <c r="M1347" s="2">
        <v>460</v>
      </c>
    </row>
    <row r="1348" spans="1:13" ht="12.75">
      <c r="A1348" s="13"/>
      <c r="B1348" s="330">
        <v>2000</v>
      </c>
      <c r="C1348" s="34" t="s">
        <v>661</v>
      </c>
      <c r="D1348" s="34" t="s">
        <v>18</v>
      </c>
      <c r="E1348" s="34" t="s">
        <v>456</v>
      </c>
      <c r="F1348" s="32" t="s">
        <v>636</v>
      </c>
      <c r="G1348" s="32" t="s">
        <v>84</v>
      </c>
      <c r="H1348" s="30">
        <f t="shared" si="53"/>
        <v>-58000</v>
      </c>
      <c r="I1348" s="92">
        <f t="shared" si="52"/>
        <v>4.3478260869565215</v>
      </c>
      <c r="J1348" s="16"/>
      <c r="K1348" s="16" t="s">
        <v>626</v>
      </c>
      <c r="L1348" s="16"/>
      <c r="M1348" s="2">
        <v>460</v>
      </c>
    </row>
    <row r="1349" spans="1:13" ht="12.75">
      <c r="A1349" s="13"/>
      <c r="B1349" s="330">
        <v>500</v>
      </c>
      <c r="C1349" s="34" t="s">
        <v>661</v>
      </c>
      <c r="D1349" s="34" t="s">
        <v>18</v>
      </c>
      <c r="E1349" s="34" t="s">
        <v>456</v>
      </c>
      <c r="F1349" s="32" t="s">
        <v>636</v>
      </c>
      <c r="G1349" s="32" t="s">
        <v>84</v>
      </c>
      <c r="H1349" s="30">
        <f t="shared" si="53"/>
        <v>-58500</v>
      </c>
      <c r="I1349" s="92">
        <f t="shared" si="52"/>
        <v>1.0869565217391304</v>
      </c>
      <c r="J1349" s="16"/>
      <c r="K1349" s="16" t="s">
        <v>626</v>
      </c>
      <c r="L1349" s="16"/>
      <c r="M1349" s="2">
        <v>460</v>
      </c>
    </row>
    <row r="1350" spans="2:13" ht="12.75">
      <c r="B1350" s="327">
        <v>2000</v>
      </c>
      <c r="C1350" s="109" t="s">
        <v>661</v>
      </c>
      <c r="D1350" s="109" t="s">
        <v>18</v>
      </c>
      <c r="E1350" s="109" t="s">
        <v>456</v>
      </c>
      <c r="F1350" s="110" t="s">
        <v>636</v>
      </c>
      <c r="G1350" s="110" t="s">
        <v>146</v>
      </c>
      <c r="H1350" s="30">
        <f t="shared" si="53"/>
        <v>-60500</v>
      </c>
      <c r="I1350" s="92">
        <f t="shared" si="52"/>
        <v>4.3478260869565215</v>
      </c>
      <c r="K1350" s="16" t="s">
        <v>626</v>
      </c>
      <c r="M1350" s="2">
        <v>460</v>
      </c>
    </row>
    <row r="1351" spans="2:13" ht="12.75">
      <c r="B1351" s="327">
        <v>500</v>
      </c>
      <c r="C1351" s="109" t="s">
        <v>661</v>
      </c>
      <c r="D1351" s="109" t="s">
        <v>18</v>
      </c>
      <c r="E1351" s="109" t="s">
        <v>456</v>
      </c>
      <c r="F1351" s="110" t="s">
        <v>636</v>
      </c>
      <c r="G1351" s="110" t="s">
        <v>146</v>
      </c>
      <c r="H1351" s="30">
        <f t="shared" si="53"/>
        <v>-61000</v>
      </c>
      <c r="I1351" s="92">
        <f t="shared" si="52"/>
        <v>1.0869565217391304</v>
      </c>
      <c r="K1351" s="16" t="s">
        <v>626</v>
      </c>
      <c r="M1351" s="2">
        <v>460</v>
      </c>
    </row>
    <row r="1352" spans="2:13" ht="12.75">
      <c r="B1352" s="332">
        <v>2000</v>
      </c>
      <c r="C1352" s="109" t="s">
        <v>661</v>
      </c>
      <c r="D1352" s="109" t="s">
        <v>18</v>
      </c>
      <c r="E1352" s="109" t="s">
        <v>456</v>
      </c>
      <c r="F1352" s="110" t="s">
        <v>636</v>
      </c>
      <c r="G1352" s="110" t="s">
        <v>207</v>
      </c>
      <c r="H1352" s="30">
        <f t="shared" si="53"/>
        <v>-63000</v>
      </c>
      <c r="I1352" s="92">
        <f t="shared" si="52"/>
        <v>4.3478260869565215</v>
      </c>
      <c r="K1352" s="16" t="s">
        <v>626</v>
      </c>
      <c r="M1352" s="2">
        <v>460</v>
      </c>
    </row>
    <row r="1353" spans="2:13" ht="12.75">
      <c r="B1353" s="332">
        <v>500</v>
      </c>
      <c r="C1353" s="109" t="s">
        <v>661</v>
      </c>
      <c r="D1353" s="109" t="s">
        <v>18</v>
      </c>
      <c r="E1353" s="109" t="s">
        <v>456</v>
      </c>
      <c r="F1353" s="110" t="s">
        <v>636</v>
      </c>
      <c r="G1353" s="110" t="s">
        <v>207</v>
      </c>
      <c r="H1353" s="30">
        <f t="shared" si="53"/>
        <v>-63500</v>
      </c>
      <c r="I1353" s="92">
        <f t="shared" si="52"/>
        <v>1.0869565217391304</v>
      </c>
      <c r="K1353" s="16" t="s">
        <v>626</v>
      </c>
      <c r="M1353" s="2">
        <v>460</v>
      </c>
    </row>
    <row r="1354" spans="1:13" ht="12.75">
      <c r="A1354" s="13"/>
      <c r="B1354" s="330">
        <v>2000</v>
      </c>
      <c r="C1354" s="13" t="s">
        <v>661</v>
      </c>
      <c r="D1354" s="13" t="s">
        <v>18</v>
      </c>
      <c r="E1354" s="13" t="s">
        <v>456</v>
      </c>
      <c r="F1354" s="31" t="s">
        <v>646</v>
      </c>
      <c r="G1354" s="32" t="s">
        <v>82</v>
      </c>
      <c r="H1354" s="30">
        <f t="shared" si="53"/>
        <v>-65500</v>
      </c>
      <c r="I1354" s="92">
        <f t="shared" si="52"/>
        <v>4.3478260869565215</v>
      </c>
      <c r="J1354" s="16"/>
      <c r="K1354" s="107" t="s">
        <v>638</v>
      </c>
      <c r="L1354" s="16"/>
      <c r="M1354" s="2">
        <v>460</v>
      </c>
    </row>
    <row r="1355" spans="1:13" ht="12.75">
      <c r="A1355" s="13"/>
      <c r="B1355" s="330">
        <v>500</v>
      </c>
      <c r="C1355" s="34" t="s">
        <v>661</v>
      </c>
      <c r="D1355" s="34" t="s">
        <v>18</v>
      </c>
      <c r="E1355" s="34" t="s">
        <v>456</v>
      </c>
      <c r="F1355" s="32" t="s">
        <v>646</v>
      </c>
      <c r="G1355" s="32" t="s">
        <v>82</v>
      </c>
      <c r="H1355" s="30">
        <f t="shared" si="53"/>
        <v>-66000</v>
      </c>
      <c r="I1355" s="92">
        <f t="shared" si="52"/>
        <v>1.0869565217391304</v>
      </c>
      <c r="J1355" s="16"/>
      <c r="K1355" s="107" t="s">
        <v>638</v>
      </c>
      <c r="L1355" s="16"/>
      <c r="M1355" s="2">
        <v>460</v>
      </c>
    </row>
    <row r="1356" spans="1:13" ht="12.75">
      <c r="A1356" s="13"/>
      <c r="B1356" s="330">
        <v>500</v>
      </c>
      <c r="C1356" s="13" t="s">
        <v>661</v>
      </c>
      <c r="D1356" s="13" t="s">
        <v>18</v>
      </c>
      <c r="E1356" s="13" t="s">
        <v>456</v>
      </c>
      <c r="F1356" s="31" t="s">
        <v>646</v>
      </c>
      <c r="G1356" s="32" t="s">
        <v>84</v>
      </c>
      <c r="H1356" s="30">
        <f t="shared" si="53"/>
        <v>-66500</v>
      </c>
      <c r="I1356" s="92">
        <f t="shared" si="52"/>
        <v>1.0869565217391304</v>
      </c>
      <c r="J1356" s="16"/>
      <c r="K1356" s="106" t="s">
        <v>638</v>
      </c>
      <c r="L1356" s="16"/>
      <c r="M1356" s="2">
        <v>460</v>
      </c>
    </row>
    <row r="1357" spans="1:13" ht="12.75">
      <c r="A1357" s="13"/>
      <c r="B1357" s="330">
        <v>2000</v>
      </c>
      <c r="C1357" s="13" t="s">
        <v>661</v>
      </c>
      <c r="D1357" s="13" t="s">
        <v>18</v>
      </c>
      <c r="E1357" s="13" t="s">
        <v>456</v>
      </c>
      <c r="F1357" s="31" t="s">
        <v>646</v>
      </c>
      <c r="G1357" s="32" t="s">
        <v>84</v>
      </c>
      <c r="H1357" s="30">
        <f t="shared" si="53"/>
        <v>-68500</v>
      </c>
      <c r="I1357" s="92">
        <f t="shared" si="52"/>
        <v>4.3478260869565215</v>
      </c>
      <c r="J1357" s="16"/>
      <c r="K1357" s="106" t="s">
        <v>638</v>
      </c>
      <c r="L1357" s="16"/>
      <c r="M1357" s="2">
        <v>460</v>
      </c>
    </row>
    <row r="1358" spans="1:13" ht="12.75">
      <c r="A1358" s="13"/>
      <c r="B1358" s="330">
        <v>2000</v>
      </c>
      <c r="C1358" s="34" t="s">
        <v>661</v>
      </c>
      <c r="D1358" s="34" t="s">
        <v>18</v>
      </c>
      <c r="E1358" s="34" t="s">
        <v>456</v>
      </c>
      <c r="F1358" s="32" t="s">
        <v>646</v>
      </c>
      <c r="G1358" s="32" t="s">
        <v>280</v>
      </c>
      <c r="H1358" s="30">
        <f t="shared" si="53"/>
        <v>-70500</v>
      </c>
      <c r="I1358" s="92">
        <f t="shared" si="52"/>
        <v>4.3478260869565215</v>
      </c>
      <c r="J1358" s="16"/>
      <c r="K1358" s="106" t="s">
        <v>638</v>
      </c>
      <c r="L1358" s="16"/>
      <c r="M1358" s="2">
        <v>460</v>
      </c>
    </row>
    <row r="1359" spans="1:13" ht="12.75">
      <c r="A1359" s="13"/>
      <c r="B1359" s="330">
        <v>2000</v>
      </c>
      <c r="C1359" s="34" t="s">
        <v>661</v>
      </c>
      <c r="D1359" s="34" t="s">
        <v>18</v>
      </c>
      <c r="E1359" s="34" t="s">
        <v>456</v>
      </c>
      <c r="F1359" s="32" t="s">
        <v>646</v>
      </c>
      <c r="G1359" s="32" t="s">
        <v>282</v>
      </c>
      <c r="H1359" s="30">
        <f t="shared" si="53"/>
        <v>-72500</v>
      </c>
      <c r="I1359" s="92">
        <f t="shared" si="52"/>
        <v>4.3478260869565215</v>
      </c>
      <c r="J1359" s="16"/>
      <c r="K1359" s="106" t="s">
        <v>638</v>
      </c>
      <c r="L1359" s="16"/>
      <c r="M1359" s="2">
        <v>460</v>
      </c>
    </row>
    <row r="1360" spans="1:13" s="86" customFormat="1" ht="12.75">
      <c r="A1360" s="12"/>
      <c r="B1360" s="328">
        <f>SUM(B1317:B1359)</f>
        <v>72500</v>
      </c>
      <c r="C1360" s="12" t="s">
        <v>661</v>
      </c>
      <c r="D1360" s="12"/>
      <c r="E1360" s="12"/>
      <c r="F1360" s="19"/>
      <c r="G1360" s="19"/>
      <c r="H1360" s="90">
        <v>0</v>
      </c>
      <c r="I1360" s="85">
        <f t="shared" si="52"/>
        <v>157.6086956521739</v>
      </c>
      <c r="M1360" s="2">
        <v>460</v>
      </c>
    </row>
    <row r="1361" spans="2:13" ht="12.75">
      <c r="B1361" s="327"/>
      <c r="H1361" s="30">
        <f t="shared" si="53"/>
        <v>0</v>
      </c>
      <c r="I1361" s="92">
        <f t="shared" si="52"/>
        <v>0</v>
      </c>
      <c r="M1361" s="2">
        <v>460</v>
      </c>
    </row>
    <row r="1362" spans="2:13" ht="12.75">
      <c r="B1362" s="327"/>
      <c r="H1362" s="30">
        <f t="shared" si="53"/>
        <v>0</v>
      </c>
      <c r="I1362" s="92">
        <f t="shared" si="52"/>
        <v>0</v>
      </c>
      <c r="M1362" s="2">
        <v>460</v>
      </c>
    </row>
    <row r="1363" spans="1:13" ht="12.75">
      <c r="A1363" s="13"/>
      <c r="B1363" s="330">
        <v>250</v>
      </c>
      <c r="C1363" s="34" t="s">
        <v>662</v>
      </c>
      <c r="D1363" s="34" t="s">
        <v>18</v>
      </c>
      <c r="E1363" s="34" t="s">
        <v>663</v>
      </c>
      <c r="F1363" s="31" t="s">
        <v>664</v>
      </c>
      <c r="G1363" s="32" t="s">
        <v>82</v>
      </c>
      <c r="H1363" s="30">
        <f t="shared" si="53"/>
        <v>-250</v>
      </c>
      <c r="I1363" s="92">
        <f t="shared" si="52"/>
        <v>0.5434782608695652</v>
      </c>
      <c r="J1363" s="16"/>
      <c r="K1363" s="106" t="s">
        <v>579</v>
      </c>
      <c r="L1363" s="16"/>
      <c r="M1363" s="2">
        <v>460</v>
      </c>
    </row>
    <row r="1364" spans="1:13" ht="12.75">
      <c r="A1364" s="13"/>
      <c r="B1364" s="330">
        <v>1500</v>
      </c>
      <c r="C1364" s="34" t="s">
        <v>665</v>
      </c>
      <c r="D1364" s="34" t="s">
        <v>18</v>
      </c>
      <c r="E1364" s="34" t="s">
        <v>663</v>
      </c>
      <c r="F1364" s="31" t="s">
        <v>666</v>
      </c>
      <c r="G1364" s="32" t="s">
        <v>82</v>
      </c>
      <c r="H1364" s="30">
        <f t="shared" si="53"/>
        <v>-1750</v>
      </c>
      <c r="I1364" s="92">
        <f t="shared" si="52"/>
        <v>3.260869565217391</v>
      </c>
      <c r="J1364" s="16"/>
      <c r="K1364" s="106" t="s">
        <v>579</v>
      </c>
      <c r="L1364" s="16"/>
      <c r="M1364" s="2">
        <v>460</v>
      </c>
    </row>
    <row r="1365" spans="1:13" ht="12.75">
      <c r="A1365" s="13"/>
      <c r="B1365" s="330">
        <v>1250</v>
      </c>
      <c r="C1365" s="34" t="s">
        <v>667</v>
      </c>
      <c r="D1365" s="34" t="s">
        <v>18</v>
      </c>
      <c r="E1365" s="34" t="s">
        <v>663</v>
      </c>
      <c r="F1365" s="32" t="s">
        <v>668</v>
      </c>
      <c r="G1365" s="32" t="s">
        <v>84</v>
      </c>
      <c r="H1365" s="30">
        <f t="shared" si="53"/>
        <v>-3000</v>
      </c>
      <c r="I1365" s="92">
        <f t="shared" si="52"/>
        <v>2.717391304347826</v>
      </c>
      <c r="J1365" s="16"/>
      <c r="K1365" s="106" t="s">
        <v>579</v>
      </c>
      <c r="L1365" s="16"/>
      <c r="M1365" s="2">
        <v>460</v>
      </c>
    </row>
    <row r="1366" spans="1:13" ht="12.75">
      <c r="A1366" s="13"/>
      <c r="B1366" s="330">
        <v>250</v>
      </c>
      <c r="C1366" s="34" t="s">
        <v>662</v>
      </c>
      <c r="D1366" s="34" t="s">
        <v>18</v>
      </c>
      <c r="E1366" s="34" t="s">
        <v>663</v>
      </c>
      <c r="F1366" s="32" t="s">
        <v>669</v>
      </c>
      <c r="G1366" s="32" t="s">
        <v>86</v>
      </c>
      <c r="H1366" s="30">
        <f t="shared" si="53"/>
        <v>-3250</v>
      </c>
      <c r="I1366" s="92">
        <f t="shared" si="52"/>
        <v>0.5434782608695652</v>
      </c>
      <c r="J1366" s="16"/>
      <c r="K1366" s="106" t="s">
        <v>579</v>
      </c>
      <c r="L1366" s="16"/>
      <c r="M1366" s="2">
        <v>460</v>
      </c>
    </row>
    <row r="1367" spans="1:13" ht="12.75">
      <c r="A1367" s="13"/>
      <c r="B1367" s="330">
        <v>775</v>
      </c>
      <c r="C1367" s="34" t="s">
        <v>670</v>
      </c>
      <c r="D1367" s="13" t="s">
        <v>602</v>
      </c>
      <c r="E1367" s="13" t="s">
        <v>663</v>
      </c>
      <c r="F1367" s="31" t="s">
        <v>671</v>
      </c>
      <c r="G1367" s="31" t="s">
        <v>339</v>
      </c>
      <c r="H1367" s="30">
        <f t="shared" si="53"/>
        <v>-4025</v>
      </c>
      <c r="I1367" s="92">
        <f t="shared" si="52"/>
        <v>1.684782608695652</v>
      </c>
      <c r="J1367" s="16"/>
      <c r="K1367" s="16" t="s">
        <v>604</v>
      </c>
      <c r="L1367" s="16"/>
      <c r="M1367" s="2">
        <v>460</v>
      </c>
    </row>
    <row r="1368" spans="2:13" ht="12.75">
      <c r="B1368" s="327">
        <v>500</v>
      </c>
      <c r="C1368" s="1" t="s">
        <v>672</v>
      </c>
      <c r="D1368" s="1" t="s">
        <v>18</v>
      </c>
      <c r="E1368" s="1" t="s">
        <v>663</v>
      </c>
      <c r="F1368" s="32" t="s">
        <v>575</v>
      </c>
      <c r="G1368" s="28" t="s">
        <v>576</v>
      </c>
      <c r="H1368" s="30">
        <f t="shared" si="53"/>
        <v>-4525</v>
      </c>
      <c r="I1368" s="92">
        <f t="shared" si="52"/>
        <v>1.0869565217391304</v>
      </c>
      <c r="K1368" t="s">
        <v>457</v>
      </c>
      <c r="M1368" s="2">
        <v>460</v>
      </c>
    </row>
    <row r="1369" spans="1:13" ht="12.75">
      <c r="A1369" s="13"/>
      <c r="B1369" s="330">
        <v>350</v>
      </c>
      <c r="C1369" s="34" t="s">
        <v>673</v>
      </c>
      <c r="D1369" s="34" t="s">
        <v>18</v>
      </c>
      <c r="E1369" s="34" t="s">
        <v>663</v>
      </c>
      <c r="F1369" s="32" t="s">
        <v>636</v>
      </c>
      <c r="G1369" s="32" t="s">
        <v>75</v>
      </c>
      <c r="H1369" s="30">
        <f t="shared" si="53"/>
        <v>-4875</v>
      </c>
      <c r="I1369" s="92">
        <f t="shared" si="52"/>
        <v>0.7608695652173914</v>
      </c>
      <c r="J1369" s="16"/>
      <c r="K1369" s="16" t="s">
        <v>626</v>
      </c>
      <c r="L1369" s="16"/>
      <c r="M1369" s="2">
        <v>460</v>
      </c>
    </row>
    <row r="1370" spans="2:13" ht="12.75">
      <c r="B1370" s="327">
        <v>1000</v>
      </c>
      <c r="C1370" s="109" t="s">
        <v>674</v>
      </c>
      <c r="D1370" s="109" t="s">
        <v>18</v>
      </c>
      <c r="E1370" s="109" t="s">
        <v>663</v>
      </c>
      <c r="F1370" s="110" t="s">
        <v>675</v>
      </c>
      <c r="G1370" s="110" t="s">
        <v>214</v>
      </c>
      <c r="H1370" s="30">
        <f t="shared" si="53"/>
        <v>-5875</v>
      </c>
      <c r="I1370" s="92">
        <f t="shared" si="52"/>
        <v>2.1739130434782608</v>
      </c>
      <c r="K1370" s="16" t="s">
        <v>626</v>
      </c>
      <c r="M1370" s="2">
        <v>460</v>
      </c>
    </row>
    <row r="1371" spans="2:13" ht="12.75">
      <c r="B1371" s="327">
        <v>2000</v>
      </c>
      <c r="C1371" s="109" t="s">
        <v>676</v>
      </c>
      <c r="D1371" s="109" t="s">
        <v>18</v>
      </c>
      <c r="E1371" s="109" t="s">
        <v>663</v>
      </c>
      <c r="F1371" s="110" t="s">
        <v>677</v>
      </c>
      <c r="G1371" s="110" t="s">
        <v>339</v>
      </c>
      <c r="H1371" s="30">
        <f t="shared" si="53"/>
        <v>-7875</v>
      </c>
      <c r="I1371" s="92">
        <f t="shared" si="52"/>
        <v>4.3478260869565215</v>
      </c>
      <c r="K1371" s="16" t="s">
        <v>626</v>
      </c>
      <c r="M1371" s="2">
        <v>460</v>
      </c>
    </row>
    <row r="1372" spans="2:13" ht="12.75">
      <c r="B1372" s="327">
        <v>12500</v>
      </c>
      <c r="C1372" s="1" t="s">
        <v>678</v>
      </c>
      <c r="D1372" s="109" t="s">
        <v>18</v>
      </c>
      <c r="E1372" s="1" t="s">
        <v>663</v>
      </c>
      <c r="F1372" s="28" t="s">
        <v>679</v>
      </c>
      <c r="G1372" s="28" t="s">
        <v>377</v>
      </c>
      <c r="H1372" s="5">
        <f t="shared" si="53"/>
        <v>-20375</v>
      </c>
      <c r="I1372" s="23">
        <f t="shared" si="52"/>
        <v>27.17391304347826</v>
      </c>
      <c r="K1372" t="s">
        <v>680</v>
      </c>
      <c r="M1372" s="2">
        <v>460</v>
      </c>
    </row>
    <row r="1373" spans="2:13" ht="12.75">
      <c r="B1373" s="327">
        <v>10000</v>
      </c>
      <c r="C1373" s="1" t="s">
        <v>681</v>
      </c>
      <c r="D1373" s="109" t="s">
        <v>18</v>
      </c>
      <c r="E1373" s="1" t="s">
        <v>663</v>
      </c>
      <c r="F1373" s="28" t="s">
        <v>682</v>
      </c>
      <c r="G1373" s="28" t="s">
        <v>377</v>
      </c>
      <c r="H1373" s="5">
        <f t="shared" si="53"/>
        <v>-30375</v>
      </c>
      <c r="I1373" s="23">
        <f t="shared" si="52"/>
        <v>21.73913043478261</v>
      </c>
      <c r="K1373" t="s">
        <v>680</v>
      </c>
      <c r="M1373" s="2">
        <v>460</v>
      </c>
    </row>
    <row r="1374" spans="1:13" s="121" customFormat="1" ht="12.75">
      <c r="A1374" s="94"/>
      <c r="B1374" s="328">
        <f>SUM(B1363:B1373)</f>
        <v>30375</v>
      </c>
      <c r="C1374" s="94" t="s">
        <v>663</v>
      </c>
      <c r="D1374" s="94"/>
      <c r="E1374" s="94"/>
      <c r="F1374" s="114"/>
      <c r="G1374" s="114"/>
      <c r="H1374" s="79">
        <v>0</v>
      </c>
      <c r="I1374" s="125">
        <f t="shared" si="52"/>
        <v>66.03260869565217</v>
      </c>
      <c r="M1374" s="2">
        <v>460</v>
      </c>
    </row>
    <row r="1375" spans="2:13" ht="12.75">
      <c r="B1375" s="120"/>
      <c r="H1375" s="30">
        <f>H1374-B1375</f>
        <v>0</v>
      </c>
      <c r="I1375" s="92">
        <f>+B1375/M1375</f>
        <v>0</v>
      </c>
      <c r="M1375" s="2">
        <v>460</v>
      </c>
    </row>
    <row r="1376" spans="2:13" ht="12.75">
      <c r="B1376" s="120"/>
      <c r="H1376" s="30">
        <f>H1375-B1376</f>
        <v>0</v>
      </c>
      <c r="I1376" s="92">
        <f>+B1376/M1376</f>
        <v>0</v>
      </c>
      <c r="M1376" s="2">
        <v>460</v>
      </c>
    </row>
    <row r="1377" spans="2:13" ht="12.75">
      <c r="B1377" s="327">
        <v>1000</v>
      </c>
      <c r="C1377" s="109" t="s">
        <v>683</v>
      </c>
      <c r="D1377" s="109" t="s">
        <v>602</v>
      </c>
      <c r="E1377" s="109" t="s">
        <v>684</v>
      </c>
      <c r="F1377" s="110" t="s">
        <v>685</v>
      </c>
      <c r="G1377" s="110" t="s">
        <v>301</v>
      </c>
      <c r="H1377" s="30">
        <f>H1376-B1377</f>
        <v>-1000</v>
      </c>
      <c r="I1377" s="92">
        <f>+B1377/M1377</f>
        <v>2.1739130434782608</v>
      </c>
      <c r="K1377" s="107" t="s">
        <v>604</v>
      </c>
      <c r="M1377" s="2">
        <v>460</v>
      </c>
    </row>
    <row r="1378" spans="1:13" s="121" customFormat="1" ht="12.75">
      <c r="A1378" s="94"/>
      <c r="B1378" s="328">
        <f>SUM(B1377)</f>
        <v>1000</v>
      </c>
      <c r="C1378" s="94" t="s">
        <v>683</v>
      </c>
      <c r="D1378" s="94"/>
      <c r="E1378" s="94"/>
      <c r="F1378" s="114"/>
      <c r="G1378" s="114"/>
      <c r="H1378" s="79">
        <v>0</v>
      </c>
      <c r="I1378" s="125">
        <f>+B1378/M1378</f>
        <v>2.1739130434782608</v>
      </c>
      <c r="M1378" s="2">
        <v>460</v>
      </c>
    </row>
    <row r="1379" spans="2:13" ht="12.75">
      <c r="B1379" s="120"/>
      <c r="H1379" s="30">
        <f>H1378-B1379</f>
        <v>0</v>
      </c>
      <c r="I1379" s="92">
        <f>+B1379/M1379</f>
        <v>0</v>
      </c>
      <c r="M1379" s="2">
        <v>460</v>
      </c>
    </row>
    <row r="1380" spans="2:13" ht="12.75">
      <c r="B1380" s="120"/>
      <c r="H1380" s="30">
        <f aca="true" t="shared" si="54" ref="H1380:H1390">H1379-B1380</f>
        <v>0</v>
      </c>
      <c r="I1380" s="92">
        <f aca="true" t="shared" si="55" ref="I1380:I1409">+B1380/M1380</f>
        <v>0</v>
      </c>
      <c r="M1380" s="2">
        <v>460</v>
      </c>
    </row>
    <row r="1381" spans="1:13" ht="12.75">
      <c r="A1381" s="13"/>
      <c r="B1381" s="225">
        <v>50000</v>
      </c>
      <c r="C1381" s="13" t="s">
        <v>686</v>
      </c>
      <c r="D1381" s="13" t="s">
        <v>18</v>
      </c>
      <c r="E1381" s="13" t="s">
        <v>687</v>
      </c>
      <c r="F1381" s="31" t="s">
        <v>688</v>
      </c>
      <c r="G1381" s="31" t="s">
        <v>77</v>
      </c>
      <c r="H1381" s="30">
        <f t="shared" si="54"/>
        <v>-50000</v>
      </c>
      <c r="I1381" s="92">
        <f t="shared" si="55"/>
        <v>108.69565217391305</v>
      </c>
      <c r="J1381" s="16"/>
      <c r="K1381" s="106" t="s">
        <v>579</v>
      </c>
      <c r="L1381" s="16"/>
      <c r="M1381" s="2">
        <v>460</v>
      </c>
    </row>
    <row r="1382" spans="1:13" ht="12.75">
      <c r="A1382" s="13"/>
      <c r="B1382" s="225">
        <v>20000</v>
      </c>
      <c r="C1382" s="34" t="s">
        <v>686</v>
      </c>
      <c r="D1382" s="13" t="s">
        <v>18</v>
      </c>
      <c r="E1382" s="34" t="s">
        <v>689</v>
      </c>
      <c r="F1382" s="32" t="s">
        <v>690</v>
      </c>
      <c r="G1382" s="31" t="s">
        <v>370</v>
      </c>
      <c r="H1382" s="30">
        <f t="shared" si="54"/>
        <v>-70000</v>
      </c>
      <c r="I1382" s="92">
        <f t="shared" si="55"/>
        <v>43.47826086956522</v>
      </c>
      <c r="J1382" s="16"/>
      <c r="K1382" s="106" t="s">
        <v>579</v>
      </c>
      <c r="L1382" s="16"/>
      <c r="M1382" s="2">
        <v>460</v>
      </c>
    </row>
    <row r="1383" spans="2:13" ht="12.75">
      <c r="B1383" s="221">
        <v>70000</v>
      </c>
      <c r="C1383" s="109" t="s">
        <v>686</v>
      </c>
      <c r="D1383" s="109" t="s">
        <v>18</v>
      </c>
      <c r="E1383" s="109" t="s">
        <v>691</v>
      </c>
      <c r="F1383" s="110" t="s">
        <v>692</v>
      </c>
      <c r="G1383" s="110" t="s">
        <v>301</v>
      </c>
      <c r="H1383" s="30">
        <f t="shared" si="54"/>
        <v>-140000</v>
      </c>
      <c r="I1383" s="92">
        <f t="shared" si="55"/>
        <v>152.17391304347825</v>
      </c>
      <c r="K1383" s="107" t="s">
        <v>457</v>
      </c>
      <c r="M1383" s="2">
        <v>460</v>
      </c>
    </row>
    <row r="1384" spans="2:13" ht="12.75">
      <c r="B1384" s="221">
        <v>10000</v>
      </c>
      <c r="C1384" s="109" t="s">
        <v>686</v>
      </c>
      <c r="D1384" s="109" t="s">
        <v>18</v>
      </c>
      <c r="E1384" s="109" t="s">
        <v>691</v>
      </c>
      <c r="F1384" s="110" t="s">
        <v>693</v>
      </c>
      <c r="G1384" s="110" t="s">
        <v>301</v>
      </c>
      <c r="H1384" s="30">
        <f t="shared" si="54"/>
        <v>-150000</v>
      </c>
      <c r="I1384" s="92">
        <f t="shared" si="55"/>
        <v>21.73913043478261</v>
      </c>
      <c r="K1384" s="107" t="s">
        <v>457</v>
      </c>
      <c r="M1384" s="2">
        <v>460</v>
      </c>
    </row>
    <row r="1385" spans="1:13" ht="12.75">
      <c r="A1385" s="13"/>
      <c r="B1385" s="225">
        <v>40000</v>
      </c>
      <c r="C1385" s="34" t="s">
        <v>686</v>
      </c>
      <c r="D1385" s="34" t="s">
        <v>18</v>
      </c>
      <c r="E1385" s="34" t="s">
        <v>691</v>
      </c>
      <c r="F1385" s="32" t="s">
        <v>694</v>
      </c>
      <c r="G1385" s="32" t="s">
        <v>82</v>
      </c>
      <c r="H1385" s="30">
        <f t="shared" si="54"/>
        <v>-190000</v>
      </c>
      <c r="I1385" s="92">
        <f t="shared" si="55"/>
        <v>86.95652173913044</v>
      </c>
      <c r="J1385" s="16"/>
      <c r="K1385" s="16" t="s">
        <v>626</v>
      </c>
      <c r="L1385" s="16"/>
      <c r="M1385" s="2">
        <v>460</v>
      </c>
    </row>
    <row r="1386" spans="2:13" ht="12.75">
      <c r="B1386" s="221">
        <v>70000</v>
      </c>
      <c r="C1386" s="109" t="s">
        <v>686</v>
      </c>
      <c r="D1386" s="109" t="s">
        <v>18</v>
      </c>
      <c r="E1386" s="109" t="s">
        <v>691</v>
      </c>
      <c r="F1386" s="110" t="s">
        <v>695</v>
      </c>
      <c r="G1386" s="110" t="s">
        <v>88</v>
      </c>
      <c r="H1386" s="30">
        <f t="shared" si="54"/>
        <v>-260000</v>
      </c>
      <c r="I1386" s="92">
        <f t="shared" si="55"/>
        <v>152.17391304347825</v>
      </c>
      <c r="K1386" s="16" t="s">
        <v>626</v>
      </c>
      <c r="M1386" s="2">
        <v>460</v>
      </c>
    </row>
    <row r="1387" spans="2:13" ht="12.75">
      <c r="B1387" s="221">
        <v>100000</v>
      </c>
      <c r="C1387" s="109" t="s">
        <v>686</v>
      </c>
      <c r="D1387" s="109" t="s">
        <v>18</v>
      </c>
      <c r="E1387" s="109" t="s">
        <v>696</v>
      </c>
      <c r="F1387" s="32" t="s">
        <v>1107</v>
      </c>
      <c r="G1387" s="110" t="s">
        <v>697</v>
      </c>
      <c r="H1387" s="30">
        <f>H1386-B1387</f>
        <v>-360000</v>
      </c>
      <c r="I1387" s="92">
        <f>+B1387/M1387</f>
        <v>217.3913043478261</v>
      </c>
      <c r="K1387" s="16"/>
      <c r="M1387" s="2">
        <v>460</v>
      </c>
    </row>
    <row r="1388" spans="1:13" s="16" customFormat="1" ht="12.75">
      <c r="A1388" s="13"/>
      <c r="B1388" s="225">
        <v>80000</v>
      </c>
      <c r="C1388" s="13" t="s">
        <v>686</v>
      </c>
      <c r="D1388" s="34" t="s">
        <v>18</v>
      </c>
      <c r="E1388" s="13" t="s">
        <v>696</v>
      </c>
      <c r="F1388" s="103" t="s">
        <v>698</v>
      </c>
      <c r="G1388" s="31" t="s">
        <v>699</v>
      </c>
      <c r="H1388" s="30">
        <f>H1387-B1388</f>
        <v>-440000</v>
      </c>
      <c r="I1388" s="92">
        <f>+B1388/M1388</f>
        <v>173.91304347826087</v>
      </c>
      <c r="K1388" s="16" t="s">
        <v>700</v>
      </c>
      <c r="M1388" s="2">
        <v>460</v>
      </c>
    </row>
    <row r="1389" spans="1:13" s="86" customFormat="1" ht="12.75">
      <c r="A1389" s="12"/>
      <c r="B1389" s="232">
        <f>SUM(B1381:B1388)</f>
        <v>440000</v>
      </c>
      <c r="C1389" s="94" t="s">
        <v>686</v>
      </c>
      <c r="D1389" s="12"/>
      <c r="E1389" s="12"/>
      <c r="F1389" s="19"/>
      <c r="G1389" s="19"/>
      <c r="H1389" s="90">
        <v>0</v>
      </c>
      <c r="I1389" s="85">
        <f t="shared" si="55"/>
        <v>956.5217391304348</v>
      </c>
      <c r="M1389" s="2">
        <v>460</v>
      </c>
    </row>
    <row r="1390" spans="2:13" ht="12.75">
      <c r="B1390" s="221"/>
      <c r="H1390" s="30">
        <f t="shared" si="54"/>
        <v>0</v>
      </c>
      <c r="I1390" s="92">
        <f t="shared" si="55"/>
        <v>0</v>
      </c>
      <c r="M1390" s="2">
        <v>460</v>
      </c>
    </row>
    <row r="1391" spans="2:13" ht="12.75">
      <c r="B1391" s="221"/>
      <c r="H1391" s="30">
        <f>H1390-B1391</f>
        <v>0</v>
      </c>
      <c r="I1391" s="92">
        <f t="shared" si="55"/>
        <v>0</v>
      </c>
      <c r="M1391" s="2">
        <v>460</v>
      </c>
    </row>
    <row r="1392" spans="2:13" ht="12.75">
      <c r="B1392" s="221">
        <v>80000</v>
      </c>
      <c r="C1392" s="109" t="s">
        <v>701</v>
      </c>
      <c r="D1392" s="109" t="s">
        <v>18</v>
      </c>
      <c r="E1392" s="109" t="s">
        <v>691</v>
      </c>
      <c r="F1392" s="110" t="s">
        <v>702</v>
      </c>
      <c r="G1392" s="110" t="s">
        <v>301</v>
      </c>
      <c r="H1392" s="30">
        <f>H1391-B1392</f>
        <v>-80000</v>
      </c>
      <c r="I1392" s="92">
        <f t="shared" si="55"/>
        <v>173.91304347826087</v>
      </c>
      <c r="K1392" s="107" t="s">
        <v>457</v>
      </c>
      <c r="M1392" s="2">
        <v>460</v>
      </c>
    </row>
    <row r="1393" spans="1:13" s="86" customFormat="1" ht="12.75">
      <c r="A1393" s="12"/>
      <c r="B1393" s="232">
        <f>SUM(B1392)</f>
        <v>80000</v>
      </c>
      <c r="C1393" s="94" t="s">
        <v>701</v>
      </c>
      <c r="D1393" s="12"/>
      <c r="E1393" s="12"/>
      <c r="F1393" s="19"/>
      <c r="G1393" s="19"/>
      <c r="H1393" s="90">
        <v>0</v>
      </c>
      <c r="I1393" s="85">
        <f t="shared" si="55"/>
        <v>173.91304347826087</v>
      </c>
      <c r="M1393" s="2">
        <v>460</v>
      </c>
    </row>
    <row r="1394" spans="2:13" ht="12.75">
      <c r="B1394" s="221"/>
      <c r="H1394" s="30">
        <f aca="true" t="shared" si="56" ref="H1394:H1404">H1393-B1394</f>
        <v>0</v>
      </c>
      <c r="I1394" s="92">
        <f t="shared" si="55"/>
        <v>0</v>
      </c>
      <c r="M1394" s="2">
        <v>460</v>
      </c>
    </row>
    <row r="1395" spans="2:13" ht="12.75">
      <c r="B1395" s="221"/>
      <c r="H1395" s="30">
        <f t="shared" si="56"/>
        <v>0</v>
      </c>
      <c r="I1395" s="92">
        <f t="shared" si="55"/>
        <v>0</v>
      </c>
      <c r="M1395" s="2">
        <v>460</v>
      </c>
    </row>
    <row r="1396" spans="2:13" ht="12.75">
      <c r="B1396" s="221"/>
      <c r="H1396" s="5">
        <f t="shared" si="56"/>
        <v>0</v>
      </c>
      <c r="I1396" s="23">
        <f t="shared" si="55"/>
        <v>0</v>
      </c>
      <c r="M1396" s="2">
        <v>460</v>
      </c>
    </row>
    <row r="1397" spans="1:13" s="86" customFormat="1" ht="12.75">
      <c r="A1397" s="13"/>
      <c r="B1397" s="225">
        <v>140000</v>
      </c>
      <c r="C1397" s="109" t="s">
        <v>703</v>
      </c>
      <c r="D1397" s="1" t="s">
        <v>18</v>
      </c>
      <c r="E1397" s="13" t="s">
        <v>467</v>
      </c>
      <c r="F1397" s="126" t="s">
        <v>417</v>
      </c>
      <c r="G1397" s="31" t="s">
        <v>86</v>
      </c>
      <c r="H1397" s="30">
        <f t="shared" si="56"/>
        <v>-140000</v>
      </c>
      <c r="I1397" s="23">
        <f t="shared" si="55"/>
        <v>304.3478260869565</v>
      </c>
      <c r="J1397"/>
      <c r="K1397"/>
      <c r="L1397"/>
      <c r="M1397" s="2">
        <v>460</v>
      </c>
    </row>
    <row r="1398" spans="1:13" s="86" customFormat="1" ht="12.75">
      <c r="A1398" s="13"/>
      <c r="B1398" s="225">
        <v>18130</v>
      </c>
      <c r="C1398" s="109" t="s">
        <v>703</v>
      </c>
      <c r="D1398" s="1" t="s">
        <v>18</v>
      </c>
      <c r="E1398" s="13" t="s">
        <v>418</v>
      </c>
      <c r="F1398" s="126"/>
      <c r="G1398" s="31" t="s">
        <v>86</v>
      </c>
      <c r="H1398" s="30">
        <f t="shared" si="56"/>
        <v>-158130</v>
      </c>
      <c r="I1398" s="23">
        <f t="shared" si="55"/>
        <v>39.41304347826087</v>
      </c>
      <c r="J1398"/>
      <c r="K1398"/>
      <c r="L1398"/>
      <c r="M1398" s="2">
        <v>460</v>
      </c>
    </row>
    <row r="1399" spans="1:13" ht="12.75">
      <c r="A1399" s="13"/>
      <c r="B1399" s="225">
        <v>220000</v>
      </c>
      <c r="C1399" s="34" t="s">
        <v>704</v>
      </c>
      <c r="D1399" s="1" t="s">
        <v>18</v>
      </c>
      <c r="E1399" s="13"/>
      <c r="F1399" s="126" t="s">
        <v>417</v>
      </c>
      <c r="G1399" s="31" t="s">
        <v>86</v>
      </c>
      <c r="H1399" s="30">
        <f t="shared" si="56"/>
        <v>-378130</v>
      </c>
      <c r="I1399" s="23">
        <f>+B1399/M1399</f>
        <v>478.2608695652174</v>
      </c>
      <c r="M1399" s="2">
        <v>460</v>
      </c>
    </row>
    <row r="1400" spans="1:13" ht="12.75">
      <c r="A1400" s="13"/>
      <c r="B1400" s="225">
        <v>28490</v>
      </c>
      <c r="C1400" s="34" t="s">
        <v>704</v>
      </c>
      <c r="D1400" s="1" t="s">
        <v>18</v>
      </c>
      <c r="E1400" s="13" t="s">
        <v>418</v>
      </c>
      <c r="F1400" s="126"/>
      <c r="G1400" s="31" t="s">
        <v>86</v>
      </c>
      <c r="H1400" s="30">
        <f t="shared" si="56"/>
        <v>-406620</v>
      </c>
      <c r="I1400" s="23">
        <f>+B1400/M1400</f>
        <v>61.93478260869565</v>
      </c>
      <c r="M1400" s="2">
        <v>460</v>
      </c>
    </row>
    <row r="1401" spans="1:13" s="16" customFormat="1" ht="12.75">
      <c r="A1401" s="13"/>
      <c r="B1401" s="225">
        <v>220000</v>
      </c>
      <c r="C1401" s="124" t="s">
        <v>705</v>
      </c>
      <c r="D1401" s="13" t="s">
        <v>18</v>
      </c>
      <c r="E1401" s="13"/>
      <c r="F1401" s="126"/>
      <c r="G1401" s="31" t="s">
        <v>86</v>
      </c>
      <c r="H1401" s="30">
        <f t="shared" si="56"/>
        <v>-626620</v>
      </c>
      <c r="I1401" s="92">
        <f>+B1401/M1401</f>
        <v>478.2608695652174</v>
      </c>
      <c r="M1401" s="2">
        <v>460</v>
      </c>
    </row>
    <row r="1402" spans="1:13" s="86" customFormat="1" ht="12.75">
      <c r="A1402" s="13"/>
      <c r="B1402" s="225">
        <v>25900</v>
      </c>
      <c r="C1402" s="124" t="s">
        <v>705</v>
      </c>
      <c r="D1402" s="1" t="s">
        <v>18</v>
      </c>
      <c r="E1402" s="13" t="s">
        <v>418</v>
      </c>
      <c r="F1402" s="126"/>
      <c r="G1402" s="31" t="s">
        <v>86</v>
      </c>
      <c r="H1402" s="30">
        <f t="shared" si="56"/>
        <v>-652520</v>
      </c>
      <c r="I1402" s="23">
        <f t="shared" si="55"/>
        <v>56.30434782608695</v>
      </c>
      <c r="J1402"/>
      <c r="K1402"/>
      <c r="L1402"/>
      <c r="M1402" s="2">
        <v>460</v>
      </c>
    </row>
    <row r="1403" spans="1:13" s="86" customFormat="1" ht="12.75">
      <c r="A1403" s="13"/>
      <c r="B1403" s="336">
        <v>130000</v>
      </c>
      <c r="C1403" s="34" t="s">
        <v>524</v>
      </c>
      <c r="D1403" s="1" t="s">
        <v>18</v>
      </c>
      <c r="E1403" s="13"/>
      <c r="F1403" s="126"/>
      <c r="G1403" s="31" t="s">
        <v>86</v>
      </c>
      <c r="H1403" s="30">
        <f t="shared" si="56"/>
        <v>-782520</v>
      </c>
      <c r="I1403" s="23">
        <f t="shared" si="55"/>
        <v>282.60869565217394</v>
      </c>
      <c r="J1403"/>
      <c r="K1403"/>
      <c r="L1403"/>
      <c r="M1403" s="2">
        <v>460</v>
      </c>
    </row>
    <row r="1404" spans="1:13" s="86" customFormat="1" ht="12.75">
      <c r="A1404" s="13"/>
      <c r="B1404" s="336">
        <v>70000</v>
      </c>
      <c r="C1404" s="34" t="s">
        <v>550</v>
      </c>
      <c r="D1404" s="1" t="s">
        <v>18</v>
      </c>
      <c r="E1404" s="13"/>
      <c r="F1404" s="126"/>
      <c r="G1404" s="31" t="s">
        <v>86</v>
      </c>
      <c r="H1404" s="30">
        <f t="shared" si="56"/>
        <v>-852520</v>
      </c>
      <c r="I1404" s="23">
        <f t="shared" si="55"/>
        <v>152.17391304347825</v>
      </c>
      <c r="J1404"/>
      <c r="K1404"/>
      <c r="L1404"/>
      <c r="M1404" s="2">
        <v>460</v>
      </c>
    </row>
    <row r="1405" spans="1:13" ht="12.75">
      <c r="A1405" s="12"/>
      <c r="B1405" s="232">
        <f>SUM(B1397:B1404)</f>
        <v>852520</v>
      </c>
      <c r="C1405" s="12" t="s">
        <v>706</v>
      </c>
      <c r="D1405" s="12"/>
      <c r="E1405" s="12"/>
      <c r="F1405" s="89"/>
      <c r="G1405" s="19"/>
      <c r="H1405" s="90">
        <v>0</v>
      </c>
      <c r="I1405" s="85">
        <f t="shared" si="55"/>
        <v>1853.304347826087</v>
      </c>
      <c r="J1405" s="86"/>
      <c r="K1405" s="86"/>
      <c r="L1405" s="86"/>
      <c r="M1405" s="2">
        <v>460</v>
      </c>
    </row>
    <row r="1406" spans="2:13" ht="12.75">
      <c r="B1406" s="120"/>
      <c r="H1406" s="5">
        <f>H1405-B1406</f>
        <v>0</v>
      </c>
      <c r="I1406" s="23">
        <f t="shared" si="55"/>
        <v>0</v>
      </c>
      <c r="M1406" s="2">
        <v>460</v>
      </c>
    </row>
    <row r="1407" spans="2:13" ht="12.75">
      <c r="B1407" s="120"/>
      <c r="H1407" s="5">
        <f>H1406-B1407</f>
        <v>0</v>
      </c>
      <c r="I1407" s="23">
        <f t="shared" si="55"/>
        <v>0</v>
      </c>
      <c r="M1407" s="2">
        <v>460</v>
      </c>
    </row>
    <row r="1408" spans="2:13" ht="12.75">
      <c r="B1408" s="120"/>
      <c r="H1408" s="5">
        <f>H1407-B1408</f>
        <v>0</v>
      </c>
      <c r="I1408" s="23">
        <f t="shared" si="55"/>
        <v>0</v>
      </c>
      <c r="M1408" s="2">
        <v>460</v>
      </c>
    </row>
    <row r="1409" spans="2:13" ht="12.75">
      <c r="B1409" s="120"/>
      <c r="H1409" s="5">
        <f>H1408-B1409</f>
        <v>0</v>
      </c>
      <c r="I1409" s="23">
        <f t="shared" si="55"/>
        <v>0</v>
      </c>
      <c r="M1409" s="2">
        <v>460</v>
      </c>
    </row>
    <row r="1410" spans="1:13" ht="13.5" thickBot="1">
      <c r="A1410" s="62"/>
      <c r="B1410" s="128">
        <f>+B1484+B1583+B1588+B1642+B1673+B1683</f>
        <v>1316400</v>
      </c>
      <c r="C1410" s="65"/>
      <c r="D1410" s="116" t="s">
        <v>20</v>
      </c>
      <c r="E1410" s="62"/>
      <c r="F1410" s="117"/>
      <c r="G1410" s="118"/>
      <c r="H1410" s="68"/>
      <c r="I1410" s="69">
        <f>+B1410/M1410</f>
        <v>2861.7391304347825</v>
      </c>
      <c r="J1410" s="70"/>
      <c r="K1410" s="70"/>
      <c r="L1410" s="70"/>
      <c r="M1410" s="2">
        <v>460</v>
      </c>
    </row>
    <row r="1411" spans="2:13" ht="12.75">
      <c r="B1411" s="35"/>
      <c r="C1411" s="34"/>
      <c r="D1411" s="13"/>
      <c r="E1411" s="34"/>
      <c r="G1411" s="32"/>
      <c r="H1411" s="5">
        <f>H1410-B1411</f>
        <v>0</v>
      </c>
      <c r="I1411" s="23">
        <f>+B1411/M1411</f>
        <v>0</v>
      </c>
      <c r="M1411" s="2">
        <v>460</v>
      </c>
    </row>
    <row r="1412" spans="2:13" ht="12.75">
      <c r="B1412" s="35"/>
      <c r="C1412" s="13"/>
      <c r="D1412" s="13"/>
      <c r="E1412" s="36"/>
      <c r="G1412" s="37"/>
      <c r="H1412" s="5">
        <f>H1411-B1412</f>
        <v>0</v>
      </c>
      <c r="I1412" s="23">
        <f>+B1412/M1412</f>
        <v>0</v>
      </c>
      <c r="M1412" s="2">
        <v>460</v>
      </c>
    </row>
    <row r="1413" spans="2:13" ht="12.75">
      <c r="B1413" s="327">
        <v>2500</v>
      </c>
      <c r="C1413" s="13" t="s">
        <v>0</v>
      </c>
      <c r="D1413" s="13" t="s">
        <v>707</v>
      </c>
      <c r="E1413" s="87" t="s">
        <v>708</v>
      </c>
      <c r="F1413" s="88" t="s">
        <v>709</v>
      </c>
      <c r="G1413" s="31" t="s">
        <v>37</v>
      </c>
      <c r="H1413" s="5">
        <f aca="true" t="shared" si="57" ref="H1413:H1475">H1412-B1413</f>
        <v>-2500</v>
      </c>
      <c r="I1413" s="23">
        <f aca="true" t="shared" si="58" ref="I1413:I1475">+B1413/M1413</f>
        <v>5.434782608695652</v>
      </c>
      <c r="K1413" t="s">
        <v>0</v>
      </c>
      <c r="M1413" s="2">
        <v>460</v>
      </c>
    </row>
    <row r="1414" spans="1:13" s="16" customFormat="1" ht="12.75">
      <c r="A1414" s="1"/>
      <c r="B1414" s="327">
        <v>2500</v>
      </c>
      <c r="C1414" s="13" t="s">
        <v>0</v>
      </c>
      <c r="D1414" s="13" t="s">
        <v>707</v>
      </c>
      <c r="E1414" s="87" t="s">
        <v>708</v>
      </c>
      <c r="F1414" s="88" t="s">
        <v>710</v>
      </c>
      <c r="G1414" s="28" t="s">
        <v>39</v>
      </c>
      <c r="H1414" s="5">
        <f t="shared" si="57"/>
        <v>-5000</v>
      </c>
      <c r="I1414" s="23">
        <f t="shared" si="58"/>
        <v>5.434782608695652</v>
      </c>
      <c r="J1414"/>
      <c r="K1414" t="s">
        <v>0</v>
      </c>
      <c r="L1414"/>
      <c r="M1414" s="2">
        <v>460</v>
      </c>
    </row>
    <row r="1415" spans="2:13" ht="12.75">
      <c r="B1415" s="327">
        <v>2500</v>
      </c>
      <c r="C1415" s="13" t="s">
        <v>0</v>
      </c>
      <c r="D1415" s="13" t="s">
        <v>707</v>
      </c>
      <c r="E1415" s="87" t="s">
        <v>708</v>
      </c>
      <c r="F1415" s="88" t="s">
        <v>711</v>
      </c>
      <c r="G1415" s="28" t="s">
        <v>41</v>
      </c>
      <c r="H1415" s="5">
        <f t="shared" si="57"/>
        <v>-7500</v>
      </c>
      <c r="I1415" s="23">
        <f t="shared" si="58"/>
        <v>5.434782608695652</v>
      </c>
      <c r="K1415" t="s">
        <v>0</v>
      </c>
      <c r="M1415" s="2">
        <v>460</v>
      </c>
    </row>
    <row r="1416" spans="2:13" ht="12.75">
      <c r="B1416" s="327">
        <v>2500</v>
      </c>
      <c r="C1416" s="13" t="s">
        <v>0</v>
      </c>
      <c r="D1416" s="13" t="s">
        <v>707</v>
      </c>
      <c r="E1416" s="87" t="s">
        <v>708</v>
      </c>
      <c r="F1416" s="88" t="s">
        <v>712</v>
      </c>
      <c r="G1416" s="28" t="s">
        <v>71</v>
      </c>
      <c r="H1416" s="5">
        <f t="shared" si="57"/>
        <v>-10000</v>
      </c>
      <c r="I1416" s="23">
        <f t="shared" si="58"/>
        <v>5.434782608695652</v>
      </c>
      <c r="K1416" t="s">
        <v>0</v>
      </c>
      <c r="M1416" s="2">
        <v>460</v>
      </c>
    </row>
    <row r="1417" spans="2:13" ht="12.75">
      <c r="B1417" s="327">
        <v>5000</v>
      </c>
      <c r="C1417" s="13" t="s">
        <v>0</v>
      </c>
      <c r="D1417" s="13" t="s">
        <v>707</v>
      </c>
      <c r="E1417" s="87" t="s">
        <v>708</v>
      </c>
      <c r="F1417" s="88" t="s">
        <v>713</v>
      </c>
      <c r="G1417" s="28" t="s">
        <v>75</v>
      </c>
      <c r="H1417" s="5">
        <f t="shared" si="57"/>
        <v>-15000</v>
      </c>
      <c r="I1417" s="23">
        <f t="shared" si="58"/>
        <v>10.869565217391305</v>
      </c>
      <c r="K1417" t="s">
        <v>0</v>
      </c>
      <c r="M1417" s="2">
        <v>460</v>
      </c>
    </row>
    <row r="1418" spans="2:14" ht="12.75">
      <c r="B1418" s="327">
        <v>5000</v>
      </c>
      <c r="C1418" s="13" t="s">
        <v>0</v>
      </c>
      <c r="D1418" s="13" t="s">
        <v>707</v>
      </c>
      <c r="E1418" s="87" t="s">
        <v>708</v>
      </c>
      <c r="F1418" s="88" t="s">
        <v>714</v>
      </c>
      <c r="G1418" s="28" t="s">
        <v>77</v>
      </c>
      <c r="H1418" s="5">
        <f t="shared" si="57"/>
        <v>-20000</v>
      </c>
      <c r="I1418" s="23">
        <f t="shared" si="58"/>
        <v>10.869565217391305</v>
      </c>
      <c r="K1418" t="s">
        <v>0</v>
      </c>
      <c r="M1418" s="2">
        <v>460</v>
      </c>
      <c r="N1418" s="40"/>
    </row>
    <row r="1419" spans="2:13" ht="12.75">
      <c r="B1419" s="327">
        <v>5000</v>
      </c>
      <c r="C1419" s="13" t="s">
        <v>0</v>
      </c>
      <c r="D1419" s="1" t="s">
        <v>707</v>
      </c>
      <c r="E1419" s="87" t="s">
        <v>708</v>
      </c>
      <c r="F1419" s="88" t="s">
        <v>715</v>
      </c>
      <c r="G1419" s="28" t="s">
        <v>79</v>
      </c>
      <c r="H1419" s="5">
        <f t="shared" si="57"/>
        <v>-25000</v>
      </c>
      <c r="I1419" s="23">
        <f t="shared" si="58"/>
        <v>10.869565217391305</v>
      </c>
      <c r="K1419" t="s">
        <v>0</v>
      </c>
      <c r="M1419" s="2">
        <v>460</v>
      </c>
    </row>
    <row r="1420" spans="2:13" ht="12.75">
      <c r="B1420" s="327">
        <v>2500</v>
      </c>
      <c r="C1420" s="13" t="s">
        <v>0</v>
      </c>
      <c r="D1420" s="1" t="s">
        <v>707</v>
      </c>
      <c r="E1420" s="87" t="s">
        <v>708</v>
      </c>
      <c r="F1420" s="88" t="s">
        <v>716</v>
      </c>
      <c r="G1420" s="28" t="s">
        <v>82</v>
      </c>
      <c r="H1420" s="5">
        <f t="shared" si="57"/>
        <v>-27500</v>
      </c>
      <c r="I1420" s="23">
        <f t="shared" si="58"/>
        <v>5.434782608695652</v>
      </c>
      <c r="K1420" t="s">
        <v>0</v>
      </c>
      <c r="M1420" s="2">
        <v>460</v>
      </c>
    </row>
    <row r="1421" spans="1:13" s="16" customFormat="1" ht="12.75">
      <c r="A1421" s="13"/>
      <c r="B1421" s="330">
        <v>5000</v>
      </c>
      <c r="C1421" s="13" t="s">
        <v>0</v>
      </c>
      <c r="D1421" s="13" t="s">
        <v>707</v>
      </c>
      <c r="E1421" s="36" t="s">
        <v>708</v>
      </c>
      <c r="F1421" s="126" t="s">
        <v>718</v>
      </c>
      <c r="G1421" s="31" t="s">
        <v>84</v>
      </c>
      <c r="H1421" s="30">
        <f t="shared" si="57"/>
        <v>-32500</v>
      </c>
      <c r="I1421" s="92">
        <f t="shared" si="58"/>
        <v>10.869565217391305</v>
      </c>
      <c r="K1421" s="16" t="s">
        <v>0</v>
      </c>
      <c r="M1421" s="41">
        <v>460</v>
      </c>
    </row>
    <row r="1422" spans="2:13" ht="12.75">
      <c r="B1422" s="327">
        <v>5000</v>
      </c>
      <c r="C1422" s="13" t="s">
        <v>0</v>
      </c>
      <c r="D1422" s="1" t="s">
        <v>707</v>
      </c>
      <c r="E1422" s="87" t="s">
        <v>708</v>
      </c>
      <c r="F1422" s="88" t="s">
        <v>719</v>
      </c>
      <c r="G1422" s="28" t="s">
        <v>86</v>
      </c>
      <c r="H1422" s="5">
        <f t="shared" si="57"/>
        <v>-37500</v>
      </c>
      <c r="I1422" s="23">
        <f t="shared" si="58"/>
        <v>10.869565217391305</v>
      </c>
      <c r="K1422" t="s">
        <v>0</v>
      </c>
      <c r="M1422" s="2">
        <v>460</v>
      </c>
    </row>
    <row r="1423" spans="2:13" ht="12.75">
      <c r="B1423" s="327">
        <v>2500</v>
      </c>
      <c r="C1423" s="13" t="s">
        <v>0</v>
      </c>
      <c r="D1423" s="1" t="s">
        <v>707</v>
      </c>
      <c r="E1423" s="87" t="s">
        <v>708</v>
      </c>
      <c r="F1423" s="88" t="s">
        <v>720</v>
      </c>
      <c r="G1423" s="28" t="s">
        <v>88</v>
      </c>
      <c r="H1423" s="5">
        <f t="shared" si="57"/>
        <v>-40000</v>
      </c>
      <c r="I1423" s="23">
        <f t="shared" si="58"/>
        <v>5.434782608695652</v>
      </c>
      <c r="K1423" t="s">
        <v>0</v>
      </c>
      <c r="M1423" s="2">
        <v>460</v>
      </c>
    </row>
    <row r="1424" spans="2:13" ht="12.75">
      <c r="B1424" s="327">
        <v>5000</v>
      </c>
      <c r="C1424" s="13" t="s">
        <v>0</v>
      </c>
      <c r="D1424" s="1" t="s">
        <v>707</v>
      </c>
      <c r="E1424" s="87" t="s">
        <v>708</v>
      </c>
      <c r="F1424" s="88" t="s">
        <v>721</v>
      </c>
      <c r="G1424" s="28" t="s">
        <v>146</v>
      </c>
      <c r="H1424" s="5">
        <f t="shared" si="57"/>
        <v>-45000</v>
      </c>
      <c r="I1424" s="23">
        <f t="shared" si="58"/>
        <v>10.869565217391305</v>
      </c>
      <c r="K1424" t="s">
        <v>0</v>
      </c>
      <c r="M1424" s="2">
        <v>460</v>
      </c>
    </row>
    <row r="1425" spans="2:13" ht="12.75">
      <c r="B1425" s="327">
        <v>2500</v>
      </c>
      <c r="C1425" s="13" t="s">
        <v>0</v>
      </c>
      <c r="D1425" s="1" t="s">
        <v>707</v>
      </c>
      <c r="E1425" s="87" t="s">
        <v>708</v>
      </c>
      <c r="F1425" s="88" t="s">
        <v>722</v>
      </c>
      <c r="G1425" s="28" t="s">
        <v>207</v>
      </c>
      <c r="H1425" s="5">
        <f t="shared" si="57"/>
        <v>-47500</v>
      </c>
      <c r="I1425" s="23">
        <f t="shared" si="58"/>
        <v>5.434782608695652</v>
      </c>
      <c r="K1425" t="s">
        <v>0</v>
      </c>
      <c r="M1425" s="2">
        <v>460</v>
      </c>
    </row>
    <row r="1426" spans="2:13" ht="12.75">
      <c r="B1426" s="327">
        <v>5000</v>
      </c>
      <c r="C1426" s="13" t="s">
        <v>0</v>
      </c>
      <c r="D1426" s="1" t="s">
        <v>707</v>
      </c>
      <c r="E1426" s="87" t="s">
        <v>708</v>
      </c>
      <c r="F1426" s="88" t="s">
        <v>723</v>
      </c>
      <c r="G1426" s="28" t="s">
        <v>210</v>
      </c>
      <c r="H1426" s="5">
        <f t="shared" si="57"/>
        <v>-52500</v>
      </c>
      <c r="I1426" s="23">
        <f t="shared" si="58"/>
        <v>10.869565217391305</v>
      </c>
      <c r="K1426" t="s">
        <v>0</v>
      </c>
      <c r="M1426" s="2">
        <v>460</v>
      </c>
    </row>
    <row r="1427" spans="2:13" ht="12.75">
      <c r="B1427" s="327">
        <v>2500</v>
      </c>
      <c r="C1427" s="13" t="s">
        <v>0</v>
      </c>
      <c r="D1427" s="1" t="s">
        <v>707</v>
      </c>
      <c r="E1427" s="87" t="s">
        <v>708</v>
      </c>
      <c r="F1427" s="88" t="s">
        <v>724</v>
      </c>
      <c r="G1427" s="28" t="s">
        <v>212</v>
      </c>
      <c r="H1427" s="5">
        <f t="shared" si="57"/>
        <v>-55000</v>
      </c>
      <c r="I1427" s="23">
        <f t="shared" si="58"/>
        <v>5.434782608695652</v>
      </c>
      <c r="K1427" t="s">
        <v>0</v>
      </c>
      <c r="M1427" s="2">
        <v>460</v>
      </c>
    </row>
    <row r="1428" spans="2:13" ht="12.75">
      <c r="B1428" s="327">
        <v>5000</v>
      </c>
      <c r="C1428" s="13" t="s">
        <v>0</v>
      </c>
      <c r="D1428" s="1" t="s">
        <v>707</v>
      </c>
      <c r="E1428" s="87" t="s">
        <v>708</v>
      </c>
      <c r="F1428" s="88" t="s">
        <v>725</v>
      </c>
      <c r="G1428" s="28" t="s">
        <v>214</v>
      </c>
      <c r="H1428" s="5">
        <f t="shared" si="57"/>
        <v>-60000</v>
      </c>
      <c r="I1428" s="23">
        <f t="shared" si="58"/>
        <v>10.869565217391305</v>
      </c>
      <c r="K1428" t="s">
        <v>0</v>
      </c>
      <c r="M1428" s="2">
        <v>460</v>
      </c>
    </row>
    <row r="1429" spans="2:13" ht="12.75">
      <c r="B1429" s="327">
        <v>2500</v>
      </c>
      <c r="C1429" s="13" t="s">
        <v>0</v>
      </c>
      <c r="D1429" s="1" t="s">
        <v>707</v>
      </c>
      <c r="E1429" s="87" t="s">
        <v>708</v>
      </c>
      <c r="F1429" s="88" t="s">
        <v>726</v>
      </c>
      <c r="G1429" s="28" t="s">
        <v>282</v>
      </c>
      <c r="H1429" s="5">
        <f t="shared" si="57"/>
        <v>-62500</v>
      </c>
      <c r="I1429" s="23">
        <f t="shared" si="58"/>
        <v>5.434782608695652</v>
      </c>
      <c r="K1429" t="s">
        <v>0</v>
      </c>
      <c r="M1429" s="2">
        <v>460</v>
      </c>
    </row>
    <row r="1430" spans="2:13" ht="12.75">
      <c r="B1430" s="327">
        <v>5000</v>
      </c>
      <c r="C1430" s="13" t="s">
        <v>0</v>
      </c>
      <c r="D1430" s="1" t="s">
        <v>707</v>
      </c>
      <c r="E1430" s="87" t="s">
        <v>708</v>
      </c>
      <c r="F1430" s="88" t="s">
        <v>727</v>
      </c>
      <c r="G1430" s="28" t="s">
        <v>301</v>
      </c>
      <c r="H1430" s="5">
        <f t="shared" si="57"/>
        <v>-67500</v>
      </c>
      <c r="I1430" s="23">
        <f t="shared" si="58"/>
        <v>10.869565217391305</v>
      </c>
      <c r="K1430" t="s">
        <v>0</v>
      </c>
      <c r="M1430" s="2">
        <v>460</v>
      </c>
    </row>
    <row r="1431" spans="2:13" ht="12.75">
      <c r="B1431" s="332">
        <v>5000</v>
      </c>
      <c r="C1431" s="13" t="s">
        <v>0</v>
      </c>
      <c r="D1431" s="1" t="s">
        <v>707</v>
      </c>
      <c r="E1431" s="87" t="s">
        <v>708</v>
      </c>
      <c r="F1431" s="88" t="s">
        <v>728</v>
      </c>
      <c r="G1431" s="28" t="s">
        <v>339</v>
      </c>
      <c r="H1431" s="5">
        <f t="shared" si="57"/>
        <v>-72500</v>
      </c>
      <c r="I1431" s="23">
        <f t="shared" si="58"/>
        <v>10.869565217391305</v>
      </c>
      <c r="K1431" t="s">
        <v>0</v>
      </c>
      <c r="M1431" s="2">
        <v>460</v>
      </c>
    </row>
    <row r="1432" spans="2:13" ht="12.75">
      <c r="B1432" s="332">
        <v>2500</v>
      </c>
      <c r="C1432" s="13" t="s">
        <v>0</v>
      </c>
      <c r="D1432" s="1" t="s">
        <v>707</v>
      </c>
      <c r="E1432" s="87" t="s">
        <v>708</v>
      </c>
      <c r="F1432" s="88" t="s">
        <v>729</v>
      </c>
      <c r="G1432" s="28" t="s">
        <v>370</v>
      </c>
      <c r="H1432" s="5">
        <f t="shared" si="57"/>
        <v>-75000</v>
      </c>
      <c r="I1432" s="23">
        <f t="shared" si="58"/>
        <v>5.434782608695652</v>
      </c>
      <c r="K1432" t="s">
        <v>0</v>
      </c>
      <c r="M1432" s="2">
        <v>460</v>
      </c>
    </row>
    <row r="1433" spans="2:13" ht="12.75">
      <c r="B1433" s="332">
        <v>2500</v>
      </c>
      <c r="C1433" s="13" t="s">
        <v>0</v>
      </c>
      <c r="D1433" s="1" t="s">
        <v>707</v>
      </c>
      <c r="E1433" s="87" t="s">
        <v>708</v>
      </c>
      <c r="F1433" s="88" t="s">
        <v>730</v>
      </c>
      <c r="G1433" s="28" t="s">
        <v>362</v>
      </c>
      <c r="H1433" s="5">
        <f t="shared" si="57"/>
        <v>-77500</v>
      </c>
      <c r="I1433" s="23">
        <f t="shared" si="58"/>
        <v>5.434782608695652</v>
      </c>
      <c r="K1433" t="s">
        <v>0</v>
      </c>
      <c r="M1433" s="2">
        <v>460</v>
      </c>
    </row>
    <row r="1434" spans="2:13" ht="12.75">
      <c r="B1434" s="327">
        <v>2500</v>
      </c>
      <c r="C1434" s="13" t="s">
        <v>0</v>
      </c>
      <c r="D1434" s="1" t="s">
        <v>707</v>
      </c>
      <c r="E1434" s="87" t="s">
        <v>708</v>
      </c>
      <c r="F1434" s="88" t="s">
        <v>731</v>
      </c>
      <c r="G1434" s="28" t="s">
        <v>377</v>
      </c>
      <c r="H1434" s="5">
        <f t="shared" si="57"/>
        <v>-80000</v>
      </c>
      <c r="I1434" s="23">
        <f t="shared" si="58"/>
        <v>5.434782608695652</v>
      </c>
      <c r="K1434" t="s">
        <v>0</v>
      </c>
      <c r="M1434" s="2">
        <v>460</v>
      </c>
    </row>
    <row r="1435" spans="2:13" ht="12.75">
      <c r="B1435" s="327">
        <v>2500</v>
      </c>
      <c r="C1435" s="13" t="s">
        <v>0</v>
      </c>
      <c r="D1435" s="13" t="s">
        <v>707</v>
      </c>
      <c r="E1435" s="87" t="s">
        <v>680</v>
      </c>
      <c r="F1435" s="88" t="s">
        <v>732</v>
      </c>
      <c r="G1435" s="28" t="s">
        <v>39</v>
      </c>
      <c r="H1435" s="5">
        <f t="shared" si="57"/>
        <v>-82500</v>
      </c>
      <c r="I1435" s="23">
        <f t="shared" si="58"/>
        <v>5.434782608695652</v>
      </c>
      <c r="K1435" t="s">
        <v>0</v>
      </c>
      <c r="M1435" s="2">
        <v>460</v>
      </c>
    </row>
    <row r="1436" spans="2:13" ht="12.75">
      <c r="B1436" s="327">
        <v>2500</v>
      </c>
      <c r="C1436" s="13" t="s">
        <v>0</v>
      </c>
      <c r="D1436" s="13" t="s">
        <v>707</v>
      </c>
      <c r="E1436" s="87" t="s">
        <v>680</v>
      </c>
      <c r="F1436" s="88" t="s">
        <v>733</v>
      </c>
      <c r="G1436" s="28" t="s">
        <v>41</v>
      </c>
      <c r="H1436" s="5">
        <f t="shared" si="57"/>
        <v>-85000</v>
      </c>
      <c r="I1436" s="23">
        <f t="shared" si="58"/>
        <v>5.434782608695652</v>
      </c>
      <c r="K1436" t="s">
        <v>0</v>
      </c>
      <c r="M1436" s="2">
        <v>460</v>
      </c>
    </row>
    <row r="1437" spans="2:13" ht="12.75">
      <c r="B1437" s="327">
        <v>2500</v>
      </c>
      <c r="C1437" s="13" t="s">
        <v>0</v>
      </c>
      <c r="D1437" s="13" t="s">
        <v>707</v>
      </c>
      <c r="E1437" s="87" t="s">
        <v>680</v>
      </c>
      <c r="F1437" s="88" t="s">
        <v>734</v>
      </c>
      <c r="G1437" s="28" t="s">
        <v>71</v>
      </c>
      <c r="H1437" s="5">
        <f t="shared" si="57"/>
        <v>-87500</v>
      </c>
      <c r="I1437" s="23">
        <f t="shared" si="58"/>
        <v>5.434782608695652</v>
      </c>
      <c r="K1437" t="s">
        <v>0</v>
      </c>
      <c r="M1437" s="2">
        <v>460</v>
      </c>
    </row>
    <row r="1438" spans="2:13" ht="12.75">
      <c r="B1438" s="327">
        <v>2500</v>
      </c>
      <c r="C1438" s="13" t="s">
        <v>0</v>
      </c>
      <c r="D1438" s="13" t="s">
        <v>707</v>
      </c>
      <c r="E1438" s="87" t="s">
        <v>680</v>
      </c>
      <c r="F1438" s="88" t="s">
        <v>735</v>
      </c>
      <c r="G1438" s="28" t="s">
        <v>75</v>
      </c>
      <c r="H1438" s="5">
        <f t="shared" si="57"/>
        <v>-90000</v>
      </c>
      <c r="I1438" s="23">
        <f t="shared" si="58"/>
        <v>5.434782608695652</v>
      </c>
      <c r="K1438" t="s">
        <v>0</v>
      </c>
      <c r="M1438" s="2">
        <v>460</v>
      </c>
    </row>
    <row r="1439" spans="2:13" ht="12.75">
      <c r="B1439" s="327">
        <v>2500</v>
      </c>
      <c r="C1439" s="13" t="s">
        <v>0</v>
      </c>
      <c r="D1439" s="1" t="s">
        <v>707</v>
      </c>
      <c r="E1439" s="87" t="s">
        <v>680</v>
      </c>
      <c r="F1439" s="88" t="s">
        <v>736</v>
      </c>
      <c r="G1439" s="28" t="s">
        <v>77</v>
      </c>
      <c r="H1439" s="5">
        <f t="shared" si="57"/>
        <v>-92500</v>
      </c>
      <c r="I1439" s="23">
        <f t="shared" si="58"/>
        <v>5.434782608695652</v>
      </c>
      <c r="K1439" t="s">
        <v>0</v>
      </c>
      <c r="M1439" s="2">
        <v>460</v>
      </c>
    </row>
    <row r="1440" spans="2:13" ht="12.75">
      <c r="B1440" s="327">
        <v>2500</v>
      </c>
      <c r="C1440" s="13" t="s">
        <v>0</v>
      </c>
      <c r="D1440" s="1" t="s">
        <v>707</v>
      </c>
      <c r="E1440" s="87" t="s">
        <v>680</v>
      </c>
      <c r="F1440" s="88" t="s">
        <v>737</v>
      </c>
      <c r="G1440" s="28" t="s">
        <v>79</v>
      </c>
      <c r="H1440" s="5">
        <f t="shared" si="57"/>
        <v>-95000</v>
      </c>
      <c r="I1440" s="23">
        <f t="shared" si="58"/>
        <v>5.434782608695652</v>
      </c>
      <c r="K1440" t="s">
        <v>0</v>
      </c>
      <c r="M1440" s="2">
        <v>460</v>
      </c>
    </row>
    <row r="1441" spans="2:13" ht="12.75">
      <c r="B1441" s="327">
        <v>2500</v>
      </c>
      <c r="C1441" s="13" t="s">
        <v>0</v>
      </c>
      <c r="D1441" s="1" t="s">
        <v>707</v>
      </c>
      <c r="E1441" s="87" t="s">
        <v>680</v>
      </c>
      <c r="F1441" s="88" t="s">
        <v>738</v>
      </c>
      <c r="G1441" s="28" t="s">
        <v>82</v>
      </c>
      <c r="H1441" s="5">
        <f t="shared" si="57"/>
        <v>-97500</v>
      </c>
      <c r="I1441" s="23">
        <f t="shared" si="58"/>
        <v>5.434782608695652</v>
      </c>
      <c r="K1441" t="s">
        <v>0</v>
      </c>
      <c r="M1441" s="2">
        <v>460</v>
      </c>
    </row>
    <row r="1442" spans="2:13" ht="12.75">
      <c r="B1442" s="332">
        <v>2500</v>
      </c>
      <c r="C1442" s="13" t="s">
        <v>0</v>
      </c>
      <c r="D1442" s="1" t="s">
        <v>707</v>
      </c>
      <c r="E1442" s="87" t="s">
        <v>680</v>
      </c>
      <c r="F1442" s="88" t="s">
        <v>739</v>
      </c>
      <c r="G1442" s="28" t="s">
        <v>84</v>
      </c>
      <c r="H1442" s="5">
        <f t="shared" si="57"/>
        <v>-100000</v>
      </c>
      <c r="I1442" s="23">
        <f t="shared" si="58"/>
        <v>5.434782608695652</v>
      </c>
      <c r="K1442" t="s">
        <v>0</v>
      </c>
      <c r="M1442" s="2">
        <v>460</v>
      </c>
    </row>
    <row r="1443" spans="2:13" ht="12.75">
      <c r="B1443" s="327">
        <v>2500</v>
      </c>
      <c r="C1443" s="13" t="s">
        <v>0</v>
      </c>
      <c r="D1443" s="1" t="s">
        <v>707</v>
      </c>
      <c r="E1443" s="87" t="s">
        <v>680</v>
      </c>
      <c r="F1443" s="88" t="s">
        <v>740</v>
      </c>
      <c r="G1443" s="28" t="s">
        <v>86</v>
      </c>
      <c r="H1443" s="5">
        <f t="shared" si="57"/>
        <v>-102500</v>
      </c>
      <c r="I1443" s="23">
        <f t="shared" si="58"/>
        <v>5.434782608695652</v>
      </c>
      <c r="K1443" t="s">
        <v>0</v>
      </c>
      <c r="M1443" s="2">
        <v>460</v>
      </c>
    </row>
    <row r="1444" spans="2:13" ht="12.75">
      <c r="B1444" s="327">
        <v>5000</v>
      </c>
      <c r="C1444" s="13" t="s">
        <v>0</v>
      </c>
      <c r="D1444" s="1" t="s">
        <v>707</v>
      </c>
      <c r="E1444" s="87" t="s">
        <v>680</v>
      </c>
      <c r="F1444" s="88" t="s">
        <v>741</v>
      </c>
      <c r="G1444" s="28" t="s">
        <v>88</v>
      </c>
      <c r="H1444" s="5">
        <f t="shared" si="57"/>
        <v>-107500</v>
      </c>
      <c r="I1444" s="23">
        <f t="shared" si="58"/>
        <v>10.869565217391305</v>
      </c>
      <c r="K1444" t="s">
        <v>0</v>
      </c>
      <c r="M1444" s="2">
        <v>460</v>
      </c>
    </row>
    <row r="1445" spans="2:13" ht="12.75">
      <c r="B1445" s="327">
        <v>2500</v>
      </c>
      <c r="C1445" s="13" t="s">
        <v>0</v>
      </c>
      <c r="D1445" s="1" t="s">
        <v>707</v>
      </c>
      <c r="E1445" s="87" t="s">
        <v>680</v>
      </c>
      <c r="F1445" s="88" t="s">
        <v>742</v>
      </c>
      <c r="G1445" s="28" t="s">
        <v>146</v>
      </c>
      <c r="H1445" s="5">
        <f t="shared" si="57"/>
        <v>-110000</v>
      </c>
      <c r="I1445" s="23">
        <f t="shared" si="58"/>
        <v>5.434782608695652</v>
      </c>
      <c r="K1445" t="s">
        <v>0</v>
      </c>
      <c r="M1445" s="2">
        <v>460</v>
      </c>
    </row>
    <row r="1446" spans="2:13" ht="12.75">
      <c r="B1446" s="327">
        <v>2500</v>
      </c>
      <c r="C1446" s="13" t="s">
        <v>0</v>
      </c>
      <c r="D1446" s="1" t="s">
        <v>707</v>
      </c>
      <c r="E1446" s="87" t="s">
        <v>680</v>
      </c>
      <c r="F1446" s="88" t="s">
        <v>743</v>
      </c>
      <c r="G1446" s="28" t="s">
        <v>207</v>
      </c>
      <c r="H1446" s="5">
        <f t="shared" si="57"/>
        <v>-112500</v>
      </c>
      <c r="I1446" s="23">
        <f t="shared" si="58"/>
        <v>5.434782608695652</v>
      </c>
      <c r="K1446" t="s">
        <v>0</v>
      </c>
      <c r="M1446" s="2">
        <v>460</v>
      </c>
    </row>
    <row r="1447" spans="2:13" ht="12.75">
      <c r="B1447" s="327">
        <v>2500</v>
      </c>
      <c r="C1447" s="13" t="s">
        <v>0</v>
      </c>
      <c r="D1447" s="1" t="s">
        <v>707</v>
      </c>
      <c r="E1447" s="87" t="s">
        <v>680</v>
      </c>
      <c r="F1447" s="88" t="s">
        <v>744</v>
      </c>
      <c r="G1447" s="28" t="s">
        <v>210</v>
      </c>
      <c r="H1447" s="5">
        <f t="shared" si="57"/>
        <v>-115000</v>
      </c>
      <c r="I1447" s="23">
        <f t="shared" si="58"/>
        <v>5.434782608695652</v>
      </c>
      <c r="K1447" t="s">
        <v>0</v>
      </c>
      <c r="M1447" s="2">
        <v>460</v>
      </c>
    </row>
    <row r="1448" spans="2:13" ht="12.75">
      <c r="B1448" s="327">
        <v>2500</v>
      </c>
      <c r="C1448" s="13" t="s">
        <v>0</v>
      </c>
      <c r="D1448" s="1" t="s">
        <v>707</v>
      </c>
      <c r="E1448" s="87" t="s">
        <v>680</v>
      </c>
      <c r="F1448" s="88" t="s">
        <v>745</v>
      </c>
      <c r="G1448" s="28" t="s">
        <v>212</v>
      </c>
      <c r="H1448" s="5">
        <f t="shared" si="57"/>
        <v>-117500</v>
      </c>
      <c r="I1448" s="23">
        <f t="shared" si="58"/>
        <v>5.434782608695652</v>
      </c>
      <c r="K1448" t="s">
        <v>0</v>
      </c>
      <c r="M1448" s="2">
        <v>460</v>
      </c>
    </row>
    <row r="1449" spans="2:13" ht="12.75">
      <c r="B1449" s="327">
        <v>5000</v>
      </c>
      <c r="C1449" s="13" t="s">
        <v>0</v>
      </c>
      <c r="D1449" s="1" t="s">
        <v>707</v>
      </c>
      <c r="E1449" s="87" t="s">
        <v>680</v>
      </c>
      <c r="F1449" s="88" t="s">
        <v>1101</v>
      </c>
      <c r="G1449" s="28" t="s">
        <v>214</v>
      </c>
      <c r="H1449" s="5">
        <f t="shared" si="57"/>
        <v>-122500</v>
      </c>
      <c r="I1449" s="23">
        <f t="shared" si="58"/>
        <v>10.869565217391305</v>
      </c>
      <c r="K1449" t="s">
        <v>0</v>
      </c>
      <c r="M1449" s="2">
        <v>460</v>
      </c>
    </row>
    <row r="1450" spans="2:13" ht="12.75">
      <c r="B1450" s="327">
        <v>2500</v>
      </c>
      <c r="C1450" s="13" t="s">
        <v>0</v>
      </c>
      <c r="D1450" s="1" t="s">
        <v>707</v>
      </c>
      <c r="E1450" s="87" t="s">
        <v>680</v>
      </c>
      <c r="F1450" s="88" t="s">
        <v>746</v>
      </c>
      <c r="G1450" s="31" t="s">
        <v>278</v>
      </c>
      <c r="H1450" s="5">
        <f t="shared" si="57"/>
        <v>-125000</v>
      </c>
      <c r="I1450" s="23">
        <f t="shared" si="58"/>
        <v>5.434782608695652</v>
      </c>
      <c r="K1450" t="s">
        <v>0</v>
      </c>
      <c r="M1450" s="2">
        <v>460</v>
      </c>
    </row>
    <row r="1451" spans="2:13" ht="12.75">
      <c r="B1451" s="327">
        <v>2500</v>
      </c>
      <c r="C1451" s="13" t="s">
        <v>0</v>
      </c>
      <c r="D1451" s="1" t="s">
        <v>707</v>
      </c>
      <c r="E1451" s="87" t="s">
        <v>680</v>
      </c>
      <c r="F1451" s="88" t="s">
        <v>747</v>
      </c>
      <c r="G1451" s="28" t="s">
        <v>282</v>
      </c>
      <c r="H1451" s="5">
        <f t="shared" si="57"/>
        <v>-127500</v>
      </c>
      <c r="I1451" s="23">
        <f t="shared" si="58"/>
        <v>5.434782608695652</v>
      </c>
      <c r="K1451" t="s">
        <v>0</v>
      </c>
      <c r="M1451" s="2">
        <v>460</v>
      </c>
    </row>
    <row r="1452" spans="2:13" ht="12.75">
      <c r="B1452" s="327">
        <v>2500</v>
      </c>
      <c r="C1452" s="13" t="s">
        <v>0</v>
      </c>
      <c r="D1452" s="1" t="s">
        <v>707</v>
      </c>
      <c r="E1452" s="87" t="s">
        <v>680</v>
      </c>
      <c r="F1452" s="88" t="s">
        <v>748</v>
      </c>
      <c r="G1452" s="28" t="s">
        <v>301</v>
      </c>
      <c r="H1452" s="5">
        <f t="shared" si="57"/>
        <v>-130000</v>
      </c>
      <c r="I1452" s="23">
        <f t="shared" si="58"/>
        <v>5.434782608695652</v>
      </c>
      <c r="K1452" t="s">
        <v>0</v>
      </c>
      <c r="M1452" s="2">
        <v>460</v>
      </c>
    </row>
    <row r="1453" spans="2:13" ht="12.75">
      <c r="B1453" s="332">
        <v>2500</v>
      </c>
      <c r="C1453" s="13" t="s">
        <v>0</v>
      </c>
      <c r="D1453" s="1" t="s">
        <v>707</v>
      </c>
      <c r="E1453" s="87" t="s">
        <v>680</v>
      </c>
      <c r="F1453" s="88" t="s">
        <v>749</v>
      </c>
      <c r="G1453" s="28" t="s">
        <v>339</v>
      </c>
      <c r="H1453" s="5">
        <f t="shared" si="57"/>
        <v>-132500</v>
      </c>
      <c r="I1453" s="23">
        <f t="shared" si="58"/>
        <v>5.434782608695652</v>
      </c>
      <c r="K1453" t="s">
        <v>0</v>
      </c>
      <c r="M1453" s="2">
        <v>460</v>
      </c>
    </row>
    <row r="1454" spans="2:13" ht="12.75">
      <c r="B1454" s="332">
        <v>2500</v>
      </c>
      <c r="C1454" s="13" t="s">
        <v>0</v>
      </c>
      <c r="D1454" s="1" t="s">
        <v>707</v>
      </c>
      <c r="E1454" s="87" t="s">
        <v>680</v>
      </c>
      <c r="F1454" s="88" t="s">
        <v>750</v>
      </c>
      <c r="G1454" s="28" t="s">
        <v>370</v>
      </c>
      <c r="H1454" s="5">
        <f t="shared" si="57"/>
        <v>-135000</v>
      </c>
      <c r="I1454" s="23">
        <f t="shared" si="58"/>
        <v>5.434782608695652</v>
      </c>
      <c r="K1454" t="s">
        <v>0</v>
      </c>
      <c r="M1454" s="2">
        <v>460</v>
      </c>
    </row>
    <row r="1455" spans="2:13" ht="12.75">
      <c r="B1455" s="332">
        <v>2500</v>
      </c>
      <c r="C1455" s="13" t="s">
        <v>0</v>
      </c>
      <c r="D1455" s="1" t="s">
        <v>707</v>
      </c>
      <c r="E1455" s="87" t="s">
        <v>680</v>
      </c>
      <c r="F1455" s="88" t="s">
        <v>751</v>
      </c>
      <c r="G1455" s="28" t="s">
        <v>362</v>
      </c>
      <c r="H1455" s="5">
        <f t="shared" si="57"/>
        <v>-137500</v>
      </c>
      <c r="I1455" s="23">
        <f t="shared" si="58"/>
        <v>5.434782608695652</v>
      </c>
      <c r="K1455" t="s">
        <v>0</v>
      </c>
      <c r="M1455" s="2">
        <v>460</v>
      </c>
    </row>
    <row r="1456" spans="2:13" ht="12.75">
      <c r="B1456" s="332">
        <v>2500</v>
      </c>
      <c r="C1456" s="13" t="s">
        <v>0</v>
      </c>
      <c r="D1456" s="1" t="s">
        <v>707</v>
      </c>
      <c r="E1456" s="87" t="s">
        <v>680</v>
      </c>
      <c r="F1456" s="88" t="s">
        <v>752</v>
      </c>
      <c r="G1456" s="28" t="s">
        <v>377</v>
      </c>
      <c r="H1456" s="5">
        <f t="shared" si="57"/>
        <v>-140000</v>
      </c>
      <c r="I1456" s="23">
        <f t="shared" si="58"/>
        <v>5.434782608695652</v>
      </c>
      <c r="K1456" t="s">
        <v>0</v>
      </c>
      <c r="M1456" s="2">
        <v>460</v>
      </c>
    </row>
    <row r="1457" spans="2:13" ht="12.75">
      <c r="B1457" s="327">
        <v>2500</v>
      </c>
      <c r="C1457" s="13" t="s">
        <v>0</v>
      </c>
      <c r="D1457" s="13" t="s">
        <v>707</v>
      </c>
      <c r="E1457" s="87" t="s">
        <v>753</v>
      </c>
      <c r="F1457" s="88" t="s">
        <v>754</v>
      </c>
      <c r="G1457" s="28" t="s">
        <v>39</v>
      </c>
      <c r="H1457" s="5">
        <f t="shared" si="57"/>
        <v>-142500</v>
      </c>
      <c r="I1457" s="23">
        <f t="shared" si="58"/>
        <v>5.434782608695652</v>
      </c>
      <c r="K1457" t="s">
        <v>0</v>
      </c>
      <c r="M1457" s="2">
        <v>460</v>
      </c>
    </row>
    <row r="1458" spans="2:13" ht="12.75">
      <c r="B1458" s="327">
        <v>2500</v>
      </c>
      <c r="C1458" s="13" t="s">
        <v>0</v>
      </c>
      <c r="D1458" s="13" t="s">
        <v>707</v>
      </c>
      <c r="E1458" s="87" t="s">
        <v>753</v>
      </c>
      <c r="F1458" s="88" t="s">
        <v>755</v>
      </c>
      <c r="G1458" s="28" t="s">
        <v>41</v>
      </c>
      <c r="H1458" s="5">
        <f t="shared" si="57"/>
        <v>-145000</v>
      </c>
      <c r="I1458" s="23">
        <f t="shared" si="58"/>
        <v>5.434782608695652</v>
      </c>
      <c r="K1458" t="s">
        <v>0</v>
      </c>
      <c r="M1458" s="2">
        <v>460</v>
      </c>
    </row>
    <row r="1459" spans="2:13" ht="12.75">
      <c r="B1459" s="327">
        <v>2500</v>
      </c>
      <c r="C1459" s="13" t="s">
        <v>0</v>
      </c>
      <c r="D1459" s="13" t="s">
        <v>707</v>
      </c>
      <c r="E1459" s="87" t="s">
        <v>753</v>
      </c>
      <c r="F1459" s="88" t="s">
        <v>756</v>
      </c>
      <c r="G1459" s="28" t="s">
        <v>71</v>
      </c>
      <c r="H1459" s="5">
        <f t="shared" si="57"/>
        <v>-147500</v>
      </c>
      <c r="I1459" s="23">
        <f t="shared" si="58"/>
        <v>5.434782608695652</v>
      </c>
      <c r="K1459" t="s">
        <v>0</v>
      </c>
      <c r="M1459" s="2">
        <v>460</v>
      </c>
    </row>
    <row r="1460" spans="1:13" s="44" customFormat="1" ht="12.75">
      <c r="A1460" s="1"/>
      <c r="B1460" s="327">
        <v>2500</v>
      </c>
      <c r="C1460" s="13" t="s">
        <v>0</v>
      </c>
      <c r="D1460" s="13" t="s">
        <v>707</v>
      </c>
      <c r="E1460" s="87" t="s">
        <v>753</v>
      </c>
      <c r="F1460" s="88" t="s">
        <v>757</v>
      </c>
      <c r="G1460" s="28" t="s">
        <v>75</v>
      </c>
      <c r="H1460" s="5">
        <f t="shared" si="57"/>
        <v>-150000</v>
      </c>
      <c r="I1460" s="23">
        <f t="shared" si="58"/>
        <v>5.434782608695652</v>
      </c>
      <c r="J1460"/>
      <c r="K1460" t="s">
        <v>0</v>
      </c>
      <c r="L1460"/>
      <c r="M1460" s="2">
        <v>460</v>
      </c>
    </row>
    <row r="1461" spans="2:13" ht="12.75">
      <c r="B1461" s="327">
        <v>2500</v>
      </c>
      <c r="C1461" s="13" t="s">
        <v>0</v>
      </c>
      <c r="D1461" s="1" t="s">
        <v>707</v>
      </c>
      <c r="E1461" s="87" t="s">
        <v>753</v>
      </c>
      <c r="F1461" s="88" t="s">
        <v>758</v>
      </c>
      <c r="G1461" s="28" t="s">
        <v>77</v>
      </c>
      <c r="H1461" s="5">
        <f t="shared" si="57"/>
        <v>-152500</v>
      </c>
      <c r="I1461" s="23">
        <f t="shared" si="58"/>
        <v>5.434782608695652</v>
      </c>
      <c r="K1461" t="s">
        <v>0</v>
      </c>
      <c r="M1461" s="2">
        <v>460</v>
      </c>
    </row>
    <row r="1462" spans="2:13" ht="12.75">
      <c r="B1462" s="327">
        <v>2500</v>
      </c>
      <c r="C1462" s="13" t="s">
        <v>0</v>
      </c>
      <c r="D1462" s="1" t="s">
        <v>707</v>
      </c>
      <c r="E1462" s="87" t="s">
        <v>753</v>
      </c>
      <c r="F1462" s="88" t="s">
        <v>759</v>
      </c>
      <c r="G1462" s="28" t="s">
        <v>79</v>
      </c>
      <c r="H1462" s="5">
        <f t="shared" si="57"/>
        <v>-155000</v>
      </c>
      <c r="I1462" s="23">
        <f t="shared" si="58"/>
        <v>5.434782608695652</v>
      </c>
      <c r="K1462" t="s">
        <v>0</v>
      </c>
      <c r="M1462" s="2">
        <v>460</v>
      </c>
    </row>
    <row r="1463" spans="2:13" ht="12.75">
      <c r="B1463" s="327">
        <v>2500</v>
      </c>
      <c r="C1463" s="13" t="s">
        <v>0</v>
      </c>
      <c r="D1463" s="1" t="s">
        <v>707</v>
      </c>
      <c r="E1463" s="87" t="s">
        <v>753</v>
      </c>
      <c r="F1463" s="88" t="s">
        <v>760</v>
      </c>
      <c r="G1463" s="28" t="s">
        <v>82</v>
      </c>
      <c r="H1463" s="5">
        <f t="shared" si="57"/>
        <v>-157500</v>
      </c>
      <c r="I1463" s="23">
        <f t="shared" si="58"/>
        <v>5.434782608695652</v>
      </c>
      <c r="K1463" t="s">
        <v>0</v>
      </c>
      <c r="M1463" s="2">
        <v>460</v>
      </c>
    </row>
    <row r="1464" spans="1:13" s="16" customFormat="1" ht="12.75">
      <c r="A1464" s="13"/>
      <c r="B1464" s="330">
        <v>2500</v>
      </c>
      <c r="C1464" s="13" t="s">
        <v>0</v>
      </c>
      <c r="D1464" s="13" t="s">
        <v>707</v>
      </c>
      <c r="E1464" s="36" t="s">
        <v>753</v>
      </c>
      <c r="F1464" s="126" t="s">
        <v>717</v>
      </c>
      <c r="G1464" s="31" t="s">
        <v>84</v>
      </c>
      <c r="H1464" s="30">
        <f t="shared" si="57"/>
        <v>-160000</v>
      </c>
      <c r="I1464" s="92">
        <f>+B1464/M1464</f>
        <v>5.434782608695652</v>
      </c>
      <c r="K1464" s="16" t="s">
        <v>0</v>
      </c>
      <c r="M1464" s="41">
        <v>460</v>
      </c>
    </row>
    <row r="1465" spans="2:13" ht="12.75">
      <c r="B1465" s="327">
        <v>2500</v>
      </c>
      <c r="C1465" s="13" t="s">
        <v>0</v>
      </c>
      <c r="D1465" s="1" t="s">
        <v>707</v>
      </c>
      <c r="E1465" s="87" t="s">
        <v>753</v>
      </c>
      <c r="F1465" s="88" t="s">
        <v>761</v>
      </c>
      <c r="G1465" s="28" t="s">
        <v>86</v>
      </c>
      <c r="H1465" s="5">
        <f t="shared" si="57"/>
        <v>-162500</v>
      </c>
      <c r="I1465" s="23">
        <f t="shared" si="58"/>
        <v>5.434782608695652</v>
      </c>
      <c r="K1465" t="s">
        <v>0</v>
      </c>
      <c r="M1465" s="2">
        <v>460</v>
      </c>
    </row>
    <row r="1466" spans="2:13" ht="12.75">
      <c r="B1466" s="327">
        <v>2500</v>
      </c>
      <c r="C1466" s="13" t="s">
        <v>0</v>
      </c>
      <c r="D1466" s="1" t="s">
        <v>707</v>
      </c>
      <c r="E1466" s="87" t="s">
        <v>753</v>
      </c>
      <c r="F1466" s="88" t="s">
        <v>762</v>
      </c>
      <c r="G1466" s="28" t="s">
        <v>88</v>
      </c>
      <c r="H1466" s="5">
        <f t="shared" si="57"/>
        <v>-165000</v>
      </c>
      <c r="I1466" s="23">
        <f t="shared" si="58"/>
        <v>5.434782608695652</v>
      </c>
      <c r="K1466" t="s">
        <v>0</v>
      </c>
      <c r="M1466" s="2">
        <v>460</v>
      </c>
    </row>
    <row r="1467" spans="2:13" ht="12.75">
      <c r="B1467" s="327">
        <v>2500</v>
      </c>
      <c r="C1467" s="13" t="s">
        <v>0</v>
      </c>
      <c r="D1467" s="1" t="s">
        <v>707</v>
      </c>
      <c r="E1467" s="87" t="s">
        <v>753</v>
      </c>
      <c r="F1467" s="88" t="s">
        <v>763</v>
      </c>
      <c r="G1467" s="28" t="s">
        <v>146</v>
      </c>
      <c r="H1467" s="5">
        <f t="shared" si="57"/>
        <v>-167500</v>
      </c>
      <c r="I1467" s="23">
        <f t="shared" si="58"/>
        <v>5.434782608695652</v>
      </c>
      <c r="K1467" t="s">
        <v>0</v>
      </c>
      <c r="M1467" s="2">
        <v>460</v>
      </c>
    </row>
    <row r="1468" spans="2:13" ht="12.75">
      <c r="B1468" s="327">
        <v>2500</v>
      </c>
      <c r="C1468" s="13" t="s">
        <v>0</v>
      </c>
      <c r="D1468" s="1" t="s">
        <v>707</v>
      </c>
      <c r="E1468" s="87" t="s">
        <v>753</v>
      </c>
      <c r="F1468" s="88" t="s">
        <v>764</v>
      </c>
      <c r="G1468" s="28" t="s">
        <v>207</v>
      </c>
      <c r="H1468" s="5">
        <f t="shared" si="57"/>
        <v>-170000</v>
      </c>
      <c r="I1468" s="23">
        <f t="shared" si="58"/>
        <v>5.434782608695652</v>
      </c>
      <c r="K1468" t="s">
        <v>0</v>
      </c>
      <c r="M1468" s="2">
        <v>460</v>
      </c>
    </row>
    <row r="1469" spans="2:13" ht="12.75">
      <c r="B1469" s="327">
        <v>2500</v>
      </c>
      <c r="C1469" s="13" t="s">
        <v>0</v>
      </c>
      <c r="D1469" s="1" t="s">
        <v>707</v>
      </c>
      <c r="E1469" s="87" t="s">
        <v>753</v>
      </c>
      <c r="F1469" s="88" t="s">
        <v>765</v>
      </c>
      <c r="G1469" s="28" t="s">
        <v>210</v>
      </c>
      <c r="H1469" s="5">
        <f t="shared" si="57"/>
        <v>-172500</v>
      </c>
      <c r="I1469" s="23">
        <f t="shared" si="58"/>
        <v>5.434782608695652</v>
      </c>
      <c r="K1469" t="s">
        <v>0</v>
      </c>
      <c r="M1469" s="2">
        <v>460</v>
      </c>
    </row>
    <row r="1470" spans="2:13" ht="12.75">
      <c r="B1470" s="327">
        <v>2500</v>
      </c>
      <c r="C1470" s="13" t="s">
        <v>0</v>
      </c>
      <c r="D1470" s="1" t="s">
        <v>707</v>
      </c>
      <c r="E1470" s="87" t="s">
        <v>753</v>
      </c>
      <c r="F1470" s="88" t="s">
        <v>766</v>
      </c>
      <c r="G1470" s="28" t="s">
        <v>212</v>
      </c>
      <c r="H1470" s="5">
        <f t="shared" si="57"/>
        <v>-175000</v>
      </c>
      <c r="I1470" s="23">
        <f t="shared" si="58"/>
        <v>5.434782608695652</v>
      </c>
      <c r="K1470" t="s">
        <v>0</v>
      </c>
      <c r="M1470" s="2">
        <v>460</v>
      </c>
    </row>
    <row r="1471" spans="2:13" ht="12.75">
      <c r="B1471" s="327">
        <v>2500</v>
      </c>
      <c r="C1471" s="13" t="s">
        <v>0</v>
      </c>
      <c r="D1471" s="1" t="s">
        <v>707</v>
      </c>
      <c r="E1471" s="87" t="s">
        <v>753</v>
      </c>
      <c r="F1471" s="88" t="s">
        <v>767</v>
      </c>
      <c r="G1471" s="28" t="s">
        <v>214</v>
      </c>
      <c r="H1471" s="5">
        <f t="shared" si="57"/>
        <v>-177500</v>
      </c>
      <c r="I1471" s="23">
        <f t="shared" si="58"/>
        <v>5.434782608695652</v>
      </c>
      <c r="K1471" t="s">
        <v>0</v>
      </c>
      <c r="M1471" s="2">
        <v>460</v>
      </c>
    </row>
    <row r="1472" spans="2:13" ht="12.75">
      <c r="B1472" s="327">
        <v>2500</v>
      </c>
      <c r="C1472" s="13" t="s">
        <v>0</v>
      </c>
      <c r="D1472" s="1" t="s">
        <v>707</v>
      </c>
      <c r="E1472" s="87" t="s">
        <v>753</v>
      </c>
      <c r="F1472" s="88" t="s">
        <v>768</v>
      </c>
      <c r="G1472" s="28" t="s">
        <v>278</v>
      </c>
      <c r="H1472" s="5">
        <f t="shared" si="57"/>
        <v>-180000</v>
      </c>
      <c r="I1472" s="23">
        <f t="shared" si="58"/>
        <v>5.434782608695652</v>
      </c>
      <c r="K1472" t="s">
        <v>0</v>
      </c>
      <c r="M1472" s="2">
        <v>460</v>
      </c>
    </row>
    <row r="1473" spans="2:13" ht="12.75">
      <c r="B1473" s="327">
        <v>2500</v>
      </c>
      <c r="C1473" s="13" t="s">
        <v>0</v>
      </c>
      <c r="D1473" s="1" t="s">
        <v>707</v>
      </c>
      <c r="E1473" s="87" t="s">
        <v>753</v>
      </c>
      <c r="F1473" s="88" t="s">
        <v>769</v>
      </c>
      <c r="G1473" s="28" t="s">
        <v>282</v>
      </c>
      <c r="H1473" s="5">
        <f t="shared" si="57"/>
        <v>-182500</v>
      </c>
      <c r="I1473" s="23">
        <f t="shared" si="58"/>
        <v>5.434782608695652</v>
      </c>
      <c r="K1473" t="s">
        <v>0</v>
      </c>
      <c r="M1473" s="2">
        <v>460</v>
      </c>
    </row>
    <row r="1474" spans="2:13" ht="12.75">
      <c r="B1474" s="327">
        <v>2500</v>
      </c>
      <c r="C1474" s="13" t="s">
        <v>0</v>
      </c>
      <c r="D1474" s="1" t="s">
        <v>707</v>
      </c>
      <c r="E1474" s="87" t="s">
        <v>753</v>
      </c>
      <c r="F1474" s="88" t="s">
        <v>770</v>
      </c>
      <c r="G1474" s="28" t="s">
        <v>301</v>
      </c>
      <c r="H1474" s="5">
        <f t="shared" si="57"/>
        <v>-185000</v>
      </c>
      <c r="I1474" s="23">
        <f t="shared" si="58"/>
        <v>5.434782608695652</v>
      </c>
      <c r="K1474" t="s">
        <v>0</v>
      </c>
      <c r="M1474" s="2">
        <v>460</v>
      </c>
    </row>
    <row r="1475" spans="2:13" ht="12.75">
      <c r="B1475" s="332">
        <v>2500</v>
      </c>
      <c r="C1475" s="13" t="s">
        <v>0</v>
      </c>
      <c r="D1475" s="1" t="s">
        <v>707</v>
      </c>
      <c r="E1475" s="87" t="s">
        <v>753</v>
      </c>
      <c r="F1475" s="88" t="s">
        <v>771</v>
      </c>
      <c r="G1475" s="28" t="s">
        <v>339</v>
      </c>
      <c r="H1475" s="5">
        <f t="shared" si="57"/>
        <v>-187500</v>
      </c>
      <c r="I1475" s="23">
        <f t="shared" si="58"/>
        <v>5.434782608695652</v>
      </c>
      <c r="K1475" t="s">
        <v>0</v>
      </c>
      <c r="M1475" s="2">
        <v>460</v>
      </c>
    </row>
    <row r="1476" spans="2:13" ht="12.75">
      <c r="B1476" s="332">
        <v>2500</v>
      </c>
      <c r="C1476" s="13" t="s">
        <v>0</v>
      </c>
      <c r="D1476" s="1" t="s">
        <v>707</v>
      </c>
      <c r="E1476" s="87" t="s">
        <v>753</v>
      </c>
      <c r="F1476" s="88" t="s">
        <v>772</v>
      </c>
      <c r="G1476" s="28" t="s">
        <v>370</v>
      </c>
      <c r="H1476" s="5">
        <f aca="true" t="shared" si="59" ref="H1476:H1539">H1475-B1476</f>
        <v>-190000</v>
      </c>
      <c r="I1476" s="23">
        <f aca="true" t="shared" si="60" ref="I1476:I1539">+B1476/M1476</f>
        <v>5.434782608695652</v>
      </c>
      <c r="K1476" t="s">
        <v>0</v>
      </c>
      <c r="M1476" s="2">
        <v>460</v>
      </c>
    </row>
    <row r="1477" spans="2:13" ht="12.75">
      <c r="B1477" s="332">
        <v>2500</v>
      </c>
      <c r="C1477" s="13" t="s">
        <v>0</v>
      </c>
      <c r="D1477" s="1" t="s">
        <v>707</v>
      </c>
      <c r="E1477" s="87" t="s">
        <v>753</v>
      </c>
      <c r="F1477" s="88" t="s">
        <v>773</v>
      </c>
      <c r="G1477" s="28" t="s">
        <v>362</v>
      </c>
      <c r="H1477" s="5">
        <f t="shared" si="59"/>
        <v>-192500</v>
      </c>
      <c r="I1477" s="23">
        <f t="shared" si="60"/>
        <v>5.434782608695652</v>
      </c>
      <c r="K1477" t="s">
        <v>0</v>
      </c>
      <c r="M1477" s="2">
        <v>460</v>
      </c>
    </row>
    <row r="1478" spans="2:13" ht="12.75">
      <c r="B1478" s="332">
        <v>2500</v>
      </c>
      <c r="C1478" s="13" t="s">
        <v>0</v>
      </c>
      <c r="D1478" s="1" t="s">
        <v>707</v>
      </c>
      <c r="E1478" s="87" t="s">
        <v>753</v>
      </c>
      <c r="F1478" s="88" t="s">
        <v>774</v>
      </c>
      <c r="G1478" s="28" t="s">
        <v>377</v>
      </c>
      <c r="H1478" s="5">
        <f t="shared" si="59"/>
        <v>-195000</v>
      </c>
      <c r="I1478" s="23">
        <f t="shared" si="60"/>
        <v>5.434782608695652</v>
      </c>
      <c r="K1478" t="s">
        <v>0</v>
      </c>
      <c r="M1478" s="2">
        <v>460</v>
      </c>
    </row>
    <row r="1479" spans="2:13" ht="12.75">
      <c r="B1479" s="327">
        <v>2500</v>
      </c>
      <c r="C1479" s="13" t="s">
        <v>0</v>
      </c>
      <c r="D1479" s="1" t="s">
        <v>707</v>
      </c>
      <c r="E1479" s="87" t="s">
        <v>775</v>
      </c>
      <c r="F1479" s="88" t="s">
        <v>776</v>
      </c>
      <c r="G1479" s="28" t="s">
        <v>79</v>
      </c>
      <c r="H1479" s="5">
        <f t="shared" si="59"/>
        <v>-197500</v>
      </c>
      <c r="I1479" s="23">
        <f t="shared" si="60"/>
        <v>5.434782608695652</v>
      </c>
      <c r="K1479" t="s">
        <v>0</v>
      </c>
      <c r="M1479" s="2">
        <v>460</v>
      </c>
    </row>
    <row r="1480" spans="2:13" ht="12.75">
      <c r="B1480" s="327">
        <v>2500</v>
      </c>
      <c r="C1480" s="13" t="s">
        <v>0</v>
      </c>
      <c r="D1480" s="1" t="s">
        <v>707</v>
      </c>
      <c r="E1480" s="87" t="s">
        <v>775</v>
      </c>
      <c r="F1480" s="88" t="s">
        <v>777</v>
      </c>
      <c r="G1480" s="28" t="s">
        <v>146</v>
      </c>
      <c r="H1480" s="5">
        <f t="shared" si="59"/>
        <v>-200000</v>
      </c>
      <c r="I1480" s="23">
        <f t="shared" si="60"/>
        <v>5.434782608695652</v>
      </c>
      <c r="K1480" t="s">
        <v>0</v>
      </c>
      <c r="M1480" s="2">
        <v>460</v>
      </c>
    </row>
    <row r="1481" spans="2:13" ht="12.75">
      <c r="B1481" s="327">
        <v>2500</v>
      </c>
      <c r="C1481" s="13" t="s">
        <v>0</v>
      </c>
      <c r="D1481" s="1" t="s">
        <v>707</v>
      </c>
      <c r="E1481" s="87" t="s">
        <v>775</v>
      </c>
      <c r="F1481" s="88" t="s">
        <v>778</v>
      </c>
      <c r="G1481" s="28" t="s">
        <v>278</v>
      </c>
      <c r="H1481" s="5">
        <f t="shared" si="59"/>
        <v>-202500</v>
      </c>
      <c r="I1481" s="23">
        <f t="shared" si="60"/>
        <v>5.434782608695652</v>
      </c>
      <c r="K1481" t="s">
        <v>0</v>
      </c>
      <c r="M1481" s="2">
        <v>460</v>
      </c>
    </row>
    <row r="1482" spans="2:13" ht="12.75">
      <c r="B1482" s="327">
        <v>2500</v>
      </c>
      <c r="C1482" s="13" t="s">
        <v>0</v>
      </c>
      <c r="D1482" s="1" t="s">
        <v>707</v>
      </c>
      <c r="E1482" s="87" t="s">
        <v>775</v>
      </c>
      <c r="F1482" s="88" t="s">
        <v>779</v>
      </c>
      <c r="G1482" s="28" t="s">
        <v>301</v>
      </c>
      <c r="H1482" s="5">
        <f t="shared" si="59"/>
        <v>-205000</v>
      </c>
      <c r="I1482" s="23">
        <f t="shared" si="60"/>
        <v>5.434782608695652</v>
      </c>
      <c r="K1482" t="s">
        <v>0</v>
      </c>
      <c r="M1482" s="2">
        <v>460</v>
      </c>
    </row>
    <row r="1483" spans="2:13" ht="12.75">
      <c r="B1483" s="332">
        <v>2500</v>
      </c>
      <c r="C1483" s="13" t="s">
        <v>0</v>
      </c>
      <c r="D1483" s="1" t="s">
        <v>707</v>
      </c>
      <c r="E1483" s="87" t="s">
        <v>775</v>
      </c>
      <c r="F1483" s="88" t="s">
        <v>780</v>
      </c>
      <c r="G1483" s="28" t="s">
        <v>362</v>
      </c>
      <c r="H1483" s="5">
        <f t="shared" si="59"/>
        <v>-207500</v>
      </c>
      <c r="I1483" s="23">
        <f t="shared" si="60"/>
        <v>5.434782608695652</v>
      </c>
      <c r="K1483" t="s">
        <v>0</v>
      </c>
      <c r="M1483" s="2">
        <v>460</v>
      </c>
    </row>
    <row r="1484" spans="1:13" s="86" customFormat="1" ht="12.75">
      <c r="A1484" s="12"/>
      <c r="B1484" s="328">
        <f>SUM(B1413:B1483)</f>
        <v>207500</v>
      </c>
      <c r="C1484" s="12" t="s">
        <v>0</v>
      </c>
      <c r="D1484" s="12"/>
      <c r="E1484" s="12"/>
      <c r="F1484" s="19"/>
      <c r="G1484" s="19"/>
      <c r="H1484" s="90">
        <v>0</v>
      </c>
      <c r="I1484" s="85">
        <f t="shared" si="60"/>
        <v>451.0869565217391</v>
      </c>
      <c r="M1484" s="2">
        <v>460</v>
      </c>
    </row>
    <row r="1485" spans="2:13" ht="12.75">
      <c r="B1485" s="120"/>
      <c r="H1485" s="5">
        <f t="shared" si="59"/>
        <v>0</v>
      </c>
      <c r="I1485" s="23">
        <f t="shared" si="60"/>
        <v>0</v>
      </c>
      <c r="M1485" s="2">
        <v>460</v>
      </c>
    </row>
    <row r="1486" spans="2:13" ht="12.75">
      <c r="B1486" s="120"/>
      <c r="H1486" s="5">
        <f t="shared" si="59"/>
        <v>0</v>
      </c>
      <c r="I1486" s="23">
        <f t="shared" si="60"/>
        <v>0</v>
      </c>
      <c r="M1486" s="2">
        <v>460</v>
      </c>
    </row>
    <row r="1487" spans="2:13" ht="12.75">
      <c r="B1487" s="278">
        <v>1000</v>
      </c>
      <c r="C1487" s="13" t="s">
        <v>461</v>
      </c>
      <c r="D1487" s="13" t="s">
        <v>707</v>
      </c>
      <c r="E1487" s="13" t="s">
        <v>462</v>
      </c>
      <c r="F1487" s="28" t="s">
        <v>781</v>
      </c>
      <c r="G1487" s="31" t="s">
        <v>39</v>
      </c>
      <c r="H1487" s="5">
        <f t="shared" si="59"/>
        <v>-1000</v>
      </c>
      <c r="I1487" s="23">
        <f t="shared" si="60"/>
        <v>2.1739130434782608</v>
      </c>
      <c r="K1487" t="s">
        <v>782</v>
      </c>
      <c r="M1487" s="2">
        <v>460</v>
      </c>
    </row>
    <row r="1488" spans="1:13" s="16" customFormat="1" ht="12.75">
      <c r="A1488" s="1"/>
      <c r="B1488" s="301">
        <v>1200</v>
      </c>
      <c r="C1488" s="13" t="s">
        <v>461</v>
      </c>
      <c r="D1488" s="13" t="s">
        <v>707</v>
      </c>
      <c r="E1488" s="1" t="s">
        <v>462</v>
      </c>
      <c r="F1488" s="28" t="s">
        <v>781</v>
      </c>
      <c r="G1488" s="28" t="s">
        <v>41</v>
      </c>
      <c r="H1488" s="5">
        <f t="shared" si="59"/>
        <v>-2200</v>
      </c>
      <c r="I1488" s="23">
        <f t="shared" si="60"/>
        <v>2.608695652173913</v>
      </c>
      <c r="J1488"/>
      <c r="K1488" t="s">
        <v>782</v>
      </c>
      <c r="L1488"/>
      <c r="M1488" s="2">
        <v>460</v>
      </c>
    </row>
    <row r="1489" spans="2:13" ht="12.75">
      <c r="B1489" s="301">
        <v>1600</v>
      </c>
      <c r="C1489" s="1" t="s">
        <v>461</v>
      </c>
      <c r="D1489" s="13" t="s">
        <v>707</v>
      </c>
      <c r="E1489" s="1" t="s">
        <v>462</v>
      </c>
      <c r="F1489" s="28" t="s">
        <v>781</v>
      </c>
      <c r="G1489" s="28" t="s">
        <v>71</v>
      </c>
      <c r="H1489" s="5">
        <f t="shared" si="59"/>
        <v>-3800</v>
      </c>
      <c r="I1489" s="23">
        <f t="shared" si="60"/>
        <v>3.4782608695652173</v>
      </c>
      <c r="K1489" t="s">
        <v>782</v>
      </c>
      <c r="M1489" s="2">
        <v>460</v>
      </c>
    </row>
    <row r="1490" spans="2:13" ht="12.75">
      <c r="B1490" s="301">
        <v>1200</v>
      </c>
      <c r="C1490" s="1" t="s">
        <v>461</v>
      </c>
      <c r="D1490" s="13" t="s">
        <v>707</v>
      </c>
      <c r="E1490" s="1" t="s">
        <v>462</v>
      </c>
      <c r="F1490" s="28" t="s">
        <v>781</v>
      </c>
      <c r="G1490" s="28" t="s">
        <v>75</v>
      </c>
      <c r="H1490" s="5">
        <f t="shared" si="59"/>
        <v>-5000</v>
      </c>
      <c r="I1490" s="23">
        <f t="shared" si="60"/>
        <v>2.608695652173913</v>
      </c>
      <c r="K1490" t="s">
        <v>782</v>
      </c>
      <c r="M1490" s="2">
        <v>460</v>
      </c>
    </row>
    <row r="1491" spans="2:13" ht="12.75">
      <c r="B1491" s="344">
        <v>1150</v>
      </c>
      <c r="C1491" s="39" t="s">
        <v>461</v>
      </c>
      <c r="D1491" s="13" t="s">
        <v>707</v>
      </c>
      <c r="E1491" s="39" t="s">
        <v>462</v>
      </c>
      <c r="F1491" s="28" t="s">
        <v>781</v>
      </c>
      <c r="G1491" s="28" t="s">
        <v>488</v>
      </c>
      <c r="H1491" s="5">
        <f t="shared" si="59"/>
        <v>-6150</v>
      </c>
      <c r="I1491" s="23">
        <f t="shared" si="60"/>
        <v>2.5</v>
      </c>
      <c r="J1491" s="38"/>
      <c r="K1491" t="s">
        <v>782</v>
      </c>
      <c r="L1491" s="38"/>
      <c r="M1491" s="2">
        <v>460</v>
      </c>
    </row>
    <row r="1492" spans="2:14" ht="12.75">
      <c r="B1492" s="301">
        <v>1000</v>
      </c>
      <c r="C1492" s="1" t="s">
        <v>461</v>
      </c>
      <c r="D1492" s="13" t="s">
        <v>707</v>
      </c>
      <c r="E1492" s="1" t="s">
        <v>462</v>
      </c>
      <c r="F1492" s="28" t="s">
        <v>781</v>
      </c>
      <c r="G1492" s="28" t="s">
        <v>576</v>
      </c>
      <c r="H1492" s="5">
        <f t="shared" si="59"/>
        <v>-7150</v>
      </c>
      <c r="I1492" s="23">
        <f t="shared" si="60"/>
        <v>2.1739130434782608</v>
      </c>
      <c r="K1492" t="s">
        <v>782</v>
      </c>
      <c r="M1492" s="2">
        <v>460</v>
      </c>
      <c r="N1492" s="40">
        <v>500</v>
      </c>
    </row>
    <row r="1493" spans="2:13" ht="12.75">
      <c r="B1493" s="301">
        <v>1700</v>
      </c>
      <c r="C1493" s="1" t="s">
        <v>461</v>
      </c>
      <c r="D1493" s="13" t="s">
        <v>707</v>
      </c>
      <c r="E1493" s="1" t="s">
        <v>462</v>
      </c>
      <c r="F1493" s="28" t="s">
        <v>781</v>
      </c>
      <c r="G1493" s="28" t="s">
        <v>77</v>
      </c>
      <c r="H1493" s="5">
        <f t="shared" si="59"/>
        <v>-8850</v>
      </c>
      <c r="I1493" s="23">
        <f t="shared" si="60"/>
        <v>3.6956521739130435</v>
      </c>
      <c r="K1493" t="s">
        <v>782</v>
      </c>
      <c r="M1493" s="2">
        <v>460</v>
      </c>
    </row>
    <row r="1494" spans="2:13" ht="12.75">
      <c r="B1494" s="301">
        <v>1200</v>
      </c>
      <c r="C1494" s="1" t="s">
        <v>461</v>
      </c>
      <c r="D1494" s="13" t="s">
        <v>707</v>
      </c>
      <c r="E1494" s="1" t="s">
        <v>462</v>
      </c>
      <c r="F1494" s="28" t="s">
        <v>781</v>
      </c>
      <c r="G1494" s="28" t="s">
        <v>79</v>
      </c>
      <c r="H1494" s="5">
        <f t="shared" si="59"/>
        <v>-10050</v>
      </c>
      <c r="I1494" s="23">
        <f t="shared" si="60"/>
        <v>2.608695652173913</v>
      </c>
      <c r="K1494" t="s">
        <v>782</v>
      </c>
      <c r="M1494" s="2">
        <v>460</v>
      </c>
    </row>
    <row r="1495" spans="2:13" ht="12.75">
      <c r="B1495" s="301">
        <v>1350</v>
      </c>
      <c r="C1495" s="1" t="s">
        <v>461</v>
      </c>
      <c r="D1495" s="13" t="s">
        <v>707</v>
      </c>
      <c r="E1495" s="1" t="s">
        <v>462</v>
      </c>
      <c r="F1495" s="28" t="s">
        <v>781</v>
      </c>
      <c r="G1495" s="28" t="s">
        <v>82</v>
      </c>
      <c r="H1495" s="5">
        <f t="shared" si="59"/>
        <v>-11400</v>
      </c>
      <c r="I1495" s="23">
        <f t="shared" si="60"/>
        <v>2.9347826086956523</v>
      </c>
      <c r="K1495" t="s">
        <v>782</v>
      </c>
      <c r="M1495" s="2">
        <v>460</v>
      </c>
    </row>
    <row r="1496" spans="2:13" ht="12.75">
      <c r="B1496" s="301">
        <v>1200</v>
      </c>
      <c r="C1496" s="1" t="s">
        <v>461</v>
      </c>
      <c r="D1496" s="13" t="s">
        <v>707</v>
      </c>
      <c r="E1496" s="1" t="s">
        <v>462</v>
      </c>
      <c r="F1496" s="28" t="s">
        <v>781</v>
      </c>
      <c r="G1496" s="28" t="s">
        <v>84</v>
      </c>
      <c r="H1496" s="5">
        <f t="shared" si="59"/>
        <v>-12600</v>
      </c>
      <c r="I1496" s="23">
        <f t="shared" si="60"/>
        <v>2.608695652173913</v>
      </c>
      <c r="K1496" t="s">
        <v>782</v>
      </c>
      <c r="M1496" s="2">
        <v>460</v>
      </c>
    </row>
    <row r="1497" spans="2:13" ht="12.75">
      <c r="B1497" s="301">
        <v>1400</v>
      </c>
      <c r="C1497" s="1" t="s">
        <v>461</v>
      </c>
      <c r="D1497" s="13" t="s">
        <v>707</v>
      </c>
      <c r="E1497" s="1" t="s">
        <v>462</v>
      </c>
      <c r="F1497" s="28" t="s">
        <v>781</v>
      </c>
      <c r="G1497" s="28" t="s">
        <v>86</v>
      </c>
      <c r="H1497" s="5">
        <f t="shared" si="59"/>
        <v>-14000</v>
      </c>
      <c r="I1497" s="23">
        <f t="shared" si="60"/>
        <v>3.0434782608695654</v>
      </c>
      <c r="K1497" t="s">
        <v>782</v>
      </c>
      <c r="M1497" s="2">
        <v>460</v>
      </c>
    </row>
    <row r="1498" spans="2:13" ht="12.75">
      <c r="B1498" s="301">
        <v>1000</v>
      </c>
      <c r="C1498" s="1" t="s">
        <v>461</v>
      </c>
      <c r="D1498" s="1" t="s">
        <v>707</v>
      </c>
      <c r="E1498" s="1" t="s">
        <v>462</v>
      </c>
      <c r="F1498" s="28" t="s">
        <v>781</v>
      </c>
      <c r="G1498" s="28" t="s">
        <v>88</v>
      </c>
      <c r="H1498" s="5">
        <f t="shared" si="59"/>
        <v>-15000</v>
      </c>
      <c r="I1498" s="23">
        <f t="shared" si="60"/>
        <v>2.1739130434782608</v>
      </c>
      <c r="K1498" t="s">
        <v>782</v>
      </c>
      <c r="M1498" s="2">
        <v>460</v>
      </c>
    </row>
    <row r="1499" spans="2:13" ht="12.75">
      <c r="B1499" s="301">
        <v>1200</v>
      </c>
      <c r="C1499" s="1" t="s">
        <v>461</v>
      </c>
      <c r="D1499" s="1" t="s">
        <v>707</v>
      </c>
      <c r="E1499" s="1" t="s">
        <v>462</v>
      </c>
      <c r="F1499" s="28" t="s">
        <v>781</v>
      </c>
      <c r="G1499" s="28" t="s">
        <v>146</v>
      </c>
      <c r="H1499" s="5">
        <f t="shared" si="59"/>
        <v>-16200</v>
      </c>
      <c r="I1499" s="23">
        <f t="shared" si="60"/>
        <v>2.608695652173913</v>
      </c>
      <c r="K1499" t="s">
        <v>782</v>
      </c>
      <c r="M1499" s="2">
        <v>460</v>
      </c>
    </row>
    <row r="1500" spans="2:13" ht="12.75">
      <c r="B1500" s="301">
        <v>1200</v>
      </c>
      <c r="C1500" s="1" t="s">
        <v>461</v>
      </c>
      <c r="D1500" s="1" t="s">
        <v>707</v>
      </c>
      <c r="E1500" s="1" t="s">
        <v>462</v>
      </c>
      <c r="F1500" s="28" t="s">
        <v>781</v>
      </c>
      <c r="G1500" s="28" t="s">
        <v>207</v>
      </c>
      <c r="H1500" s="5">
        <f t="shared" si="59"/>
        <v>-17400</v>
      </c>
      <c r="I1500" s="23">
        <f t="shared" si="60"/>
        <v>2.608695652173913</v>
      </c>
      <c r="K1500" t="s">
        <v>782</v>
      </c>
      <c r="M1500" s="2">
        <v>460</v>
      </c>
    </row>
    <row r="1501" spans="2:13" ht="12.75">
      <c r="B1501" s="301">
        <v>1300</v>
      </c>
      <c r="C1501" s="1" t="s">
        <v>461</v>
      </c>
      <c r="D1501" s="1" t="s">
        <v>707</v>
      </c>
      <c r="E1501" s="1" t="s">
        <v>462</v>
      </c>
      <c r="F1501" s="28" t="s">
        <v>781</v>
      </c>
      <c r="G1501" s="28" t="s">
        <v>210</v>
      </c>
      <c r="H1501" s="5">
        <f t="shared" si="59"/>
        <v>-18700</v>
      </c>
      <c r="I1501" s="23">
        <f t="shared" si="60"/>
        <v>2.8260869565217392</v>
      </c>
      <c r="K1501" t="s">
        <v>782</v>
      </c>
      <c r="M1501" s="2">
        <v>460</v>
      </c>
    </row>
    <row r="1502" spans="2:13" ht="12.75">
      <c r="B1502" s="301">
        <v>1600</v>
      </c>
      <c r="C1502" s="1" t="s">
        <v>461</v>
      </c>
      <c r="D1502" s="1" t="s">
        <v>707</v>
      </c>
      <c r="E1502" s="1" t="s">
        <v>462</v>
      </c>
      <c r="F1502" s="28" t="s">
        <v>781</v>
      </c>
      <c r="G1502" s="28" t="s">
        <v>212</v>
      </c>
      <c r="H1502" s="5">
        <f t="shared" si="59"/>
        <v>-20300</v>
      </c>
      <c r="I1502" s="23">
        <f t="shared" si="60"/>
        <v>3.4782608695652173</v>
      </c>
      <c r="K1502" t="s">
        <v>782</v>
      </c>
      <c r="M1502" s="2">
        <v>460</v>
      </c>
    </row>
    <row r="1503" spans="2:13" ht="12.75">
      <c r="B1503" s="301">
        <v>1200</v>
      </c>
      <c r="C1503" s="1" t="s">
        <v>461</v>
      </c>
      <c r="D1503" s="1" t="s">
        <v>707</v>
      </c>
      <c r="E1503" s="1" t="s">
        <v>462</v>
      </c>
      <c r="F1503" s="28" t="s">
        <v>781</v>
      </c>
      <c r="G1503" s="28" t="s">
        <v>214</v>
      </c>
      <c r="H1503" s="5">
        <f t="shared" si="59"/>
        <v>-21500</v>
      </c>
      <c r="I1503" s="23">
        <f t="shared" si="60"/>
        <v>2.608695652173913</v>
      </c>
      <c r="K1503" t="s">
        <v>782</v>
      </c>
      <c r="M1503" s="2">
        <v>460</v>
      </c>
    </row>
    <row r="1504" spans="2:13" ht="12.75">
      <c r="B1504" s="301">
        <v>1000</v>
      </c>
      <c r="C1504" s="1" t="s">
        <v>461</v>
      </c>
      <c r="D1504" s="1" t="s">
        <v>707</v>
      </c>
      <c r="E1504" s="1" t="s">
        <v>462</v>
      </c>
      <c r="F1504" s="28" t="s">
        <v>781</v>
      </c>
      <c r="G1504" s="28" t="s">
        <v>278</v>
      </c>
      <c r="H1504" s="5">
        <f t="shared" si="59"/>
        <v>-22500</v>
      </c>
      <c r="I1504" s="23">
        <f t="shared" si="60"/>
        <v>2.1739130434782608</v>
      </c>
      <c r="K1504" t="s">
        <v>782</v>
      </c>
      <c r="M1504" s="2">
        <v>460</v>
      </c>
    </row>
    <row r="1505" spans="2:13" ht="12.75">
      <c r="B1505" s="301">
        <v>1100</v>
      </c>
      <c r="C1505" s="1" t="s">
        <v>461</v>
      </c>
      <c r="D1505" s="1" t="s">
        <v>707</v>
      </c>
      <c r="E1505" s="1" t="s">
        <v>462</v>
      </c>
      <c r="F1505" s="28" t="s">
        <v>781</v>
      </c>
      <c r="G1505" s="28" t="s">
        <v>282</v>
      </c>
      <c r="H1505" s="5">
        <f t="shared" si="59"/>
        <v>-23600</v>
      </c>
      <c r="I1505" s="23">
        <f t="shared" si="60"/>
        <v>2.391304347826087</v>
      </c>
      <c r="K1505" t="s">
        <v>782</v>
      </c>
      <c r="M1505" s="2">
        <v>460</v>
      </c>
    </row>
    <row r="1506" spans="2:13" ht="12.75">
      <c r="B1506" s="301">
        <v>1000</v>
      </c>
      <c r="C1506" s="1" t="s">
        <v>461</v>
      </c>
      <c r="D1506" s="1" t="s">
        <v>707</v>
      </c>
      <c r="E1506" s="1" t="s">
        <v>462</v>
      </c>
      <c r="F1506" s="28" t="s">
        <v>781</v>
      </c>
      <c r="G1506" s="28" t="s">
        <v>301</v>
      </c>
      <c r="H1506" s="5">
        <f t="shared" si="59"/>
        <v>-24600</v>
      </c>
      <c r="I1506" s="23">
        <f t="shared" si="60"/>
        <v>2.1739130434782608</v>
      </c>
      <c r="K1506" t="s">
        <v>782</v>
      </c>
      <c r="M1506" s="2">
        <v>460</v>
      </c>
    </row>
    <row r="1507" spans="2:13" ht="12.75">
      <c r="B1507" s="301">
        <v>1000</v>
      </c>
      <c r="C1507" s="1" t="s">
        <v>461</v>
      </c>
      <c r="D1507" s="1" t="s">
        <v>707</v>
      </c>
      <c r="E1507" s="1" t="s">
        <v>462</v>
      </c>
      <c r="F1507" s="28" t="s">
        <v>781</v>
      </c>
      <c r="G1507" s="28" t="s">
        <v>339</v>
      </c>
      <c r="H1507" s="5">
        <f t="shared" si="59"/>
        <v>-25600</v>
      </c>
      <c r="I1507" s="23">
        <f t="shared" si="60"/>
        <v>2.1739130434782608</v>
      </c>
      <c r="K1507" t="s">
        <v>782</v>
      </c>
      <c r="M1507" s="2">
        <v>460</v>
      </c>
    </row>
    <row r="1508" spans="2:13" ht="12.75">
      <c r="B1508" s="301">
        <v>1500</v>
      </c>
      <c r="C1508" s="1" t="s">
        <v>461</v>
      </c>
      <c r="D1508" s="1" t="s">
        <v>707</v>
      </c>
      <c r="E1508" s="1" t="s">
        <v>462</v>
      </c>
      <c r="F1508" s="28" t="s">
        <v>781</v>
      </c>
      <c r="G1508" s="28" t="s">
        <v>370</v>
      </c>
      <c r="H1508" s="5">
        <f t="shared" si="59"/>
        <v>-27100</v>
      </c>
      <c r="I1508" s="23">
        <f t="shared" si="60"/>
        <v>3.260869565217391</v>
      </c>
      <c r="K1508" t="s">
        <v>782</v>
      </c>
      <c r="M1508" s="2">
        <v>460</v>
      </c>
    </row>
    <row r="1509" spans="2:13" ht="12.75">
      <c r="B1509" s="301">
        <v>1050</v>
      </c>
      <c r="C1509" s="1" t="s">
        <v>461</v>
      </c>
      <c r="D1509" s="1" t="s">
        <v>707</v>
      </c>
      <c r="E1509" s="1" t="s">
        <v>462</v>
      </c>
      <c r="F1509" s="28" t="s">
        <v>781</v>
      </c>
      <c r="G1509" s="28" t="s">
        <v>362</v>
      </c>
      <c r="H1509" s="5">
        <f t="shared" si="59"/>
        <v>-28150</v>
      </c>
      <c r="I1509" s="23">
        <f t="shared" si="60"/>
        <v>2.282608695652174</v>
      </c>
      <c r="K1509" t="s">
        <v>782</v>
      </c>
      <c r="M1509" s="2">
        <v>460</v>
      </c>
    </row>
    <row r="1510" spans="2:13" ht="12.75">
      <c r="B1510" s="301">
        <v>900</v>
      </c>
      <c r="C1510" s="1" t="s">
        <v>461</v>
      </c>
      <c r="D1510" s="1" t="s">
        <v>707</v>
      </c>
      <c r="E1510" s="1" t="s">
        <v>462</v>
      </c>
      <c r="F1510" s="28" t="s">
        <v>781</v>
      </c>
      <c r="G1510" s="28" t="s">
        <v>377</v>
      </c>
      <c r="H1510" s="5">
        <f t="shared" si="59"/>
        <v>-29050</v>
      </c>
      <c r="I1510" s="23">
        <f t="shared" si="60"/>
        <v>1.9565217391304348</v>
      </c>
      <c r="K1510" t="s">
        <v>782</v>
      </c>
      <c r="M1510" s="2">
        <v>460</v>
      </c>
    </row>
    <row r="1511" spans="2:13" ht="12.75">
      <c r="B1511" s="278">
        <v>1500</v>
      </c>
      <c r="C1511" s="13" t="s">
        <v>461</v>
      </c>
      <c r="D1511" s="13" t="s">
        <v>707</v>
      </c>
      <c r="E1511" s="13" t="s">
        <v>462</v>
      </c>
      <c r="F1511" s="28" t="s">
        <v>783</v>
      </c>
      <c r="G1511" s="31" t="s">
        <v>39</v>
      </c>
      <c r="H1511" s="5">
        <f t="shared" si="59"/>
        <v>-30550</v>
      </c>
      <c r="I1511" s="23">
        <f t="shared" si="60"/>
        <v>3.260869565217391</v>
      </c>
      <c r="K1511" t="s">
        <v>680</v>
      </c>
      <c r="M1511" s="2">
        <v>460</v>
      </c>
    </row>
    <row r="1512" spans="2:13" ht="12.75">
      <c r="B1512" s="278">
        <v>1600</v>
      </c>
      <c r="C1512" s="13" t="s">
        <v>461</v>
      </c>
      <c r="D1512" s="13" t="s">
        <v>707</v>
      </c>
      <c r="E1512" s="13" t="s">
        <v>462</v>
      </c>
      <c r="F1512" s="28" t="s">
        <v>783</v>
      </c>
      <c r="G1512" s="31" t="s">
        <v>41</v>
      </c>
      <c r="H1512" s="5">
        <f t="shared" si="59"/>
        <v>-32150</v>
      </c>
      <c r="I1512" s="23">
        <f t="shared" si="60"/>
        <v>3.4782608695652173</v>
      </c>
      <c r="K1512" t="s">
        <v>680</v>
      </c>
      <c r="M1512" s="2">
        <v>460</v>
      </c>
    </row>
    <row r="1513" spans="2:13" ht="12.75">
      <c r="B1513" s="278">
        <v>1200</v>
      </c>
      <c r="C1513" s="13" t="s">
        <v>461</v>
      </c>
      <c r="D1513" s="13" t="s">
        <v>707</v>
      </c>
      <c r="E1513" s="13" t="s">
        <v>462</v>
      </c>
      <c r="F1513" s="28" t="s">
        <v>783</v>
      </c>
      <c r="G1513" s="31" t="s">
        <v>71</v>
      </c>
      <c r="H1513" s="5">
        <f t="shared" si="59"/>
        <v>-33350</v>
      </c>
      <c r="I1513" s="23">
        <f t="shared" si="60"/>
        <v>2.608695652173913</v>
      </c>
      <c r="K1513" t="s">
        <v>680</v>
      </c>
      <c r="M1513" s="2">
        <v>460</v>
      </c>
    </row>
    <row r="1514" spans="2:13" ht="12.75">
      <c r="B1514" s="278">
        <v>1600</v>
      </c>
      <c r="C1514" s="13" t="s">
        <v>461</v>
      </c>
      <c r="D1514" s="13" t="s">
        <v>707</v>
      </c>
      <c r="E1514" s="13" t="s">
        <v>462</v>
      </c>
      <c r="F1514" s="28" t="s">
        <v>783</v>
      </c>
      <c r="G1514" s="31" t="s">
        <v>75</v>
      </c>
      <c r="H1514" s="5">
        <f t="shared" si="59"/>
        <v>-34950</v>
      </c>
      <c r="I1514" s="23">
        <f t="shared" si="60"/>
        <v>3.4782608695652173</v>
      </c>
      <c r="K1514" t="s">
        <v>680</v>
      </c>
      <c r="M1514" s="2">
        <v>460</v>
      </c>
    </row>
    <row r="1515" spans="1:13" ht="12.75">
      <c r="A1515" s="13"/>
      <c r="B1515" s="278">
        <v>1400</v>
      </c>
      <c r="C1515" s="13" t="s">
        <v>461</v>
      </c>
      <c r="D1515" s="13" t="s">
        <v>707</v>
      </c>
      <c r="E1515" s="13" t="s">
        <v>462</v>
      </c>
      <c r="F1515" s="28" t="s">
        <v>783</v>
      </c>
      <c r="G1515" s="31" t="s">
        <v>488</v>
      </c>
      <c r="H1515" s="5">
        <f t="shared" si="59"/>
        <v>-36350</v>
      </c>
      <c r="I1515" s="23">
        <f t="shared" si="60"/>
        <v>3.0434782608695654</v>
      </c>
      <c r="J1515" s="16"/>
      <c r="K1515" t="s">
        <v>680</v>
      </c>
      <c r="L1515" s="16"/>
      <c r="M1515" s="2">
        <v>460</v>
      </c>
    </row>
    <row r="1516" spans="2:13" ht="12.75">
      <c r="B1516" s="301">
        <v>1200</v>
      </c>
      <c r="C1516" s="1" t="s">
        <v>461</v>
      </c>
      <c r="D1516" s="13" t="s">
        <v>707</v>
      </c>
      <c r="E1516" s="1" t="s">
        <v>462</v>
      </c>
      <c r="F1516" s="28" t="s">
        <v>783</v>
      </c>
      <c r="G1516" s="28" t="s">
        <v>576</v>
      </c>
      <c r="H1516" s="5">
        <f t="shared" si="59"/>
        <v>-37550</v>
      </c>
      <c r="I1516" s="23">
        <f t="shared" si="60"/>
        <v>2.608695652173913</v>
      </c>
      <c r="K1516" t="s">
        <v>680</v>
      </c>
      <c r="M1516" s="2">
        <v>460</v>
      </c>
    </row>
    <row r="1517" spans="2:13" ht="12.75">
      <c r="B1517" s="301">
        <v>1300</v>
      </c>
      <c r="C1517" s="1" t="s">
        <v>461</v>
      </c>
      <c r="D1517" s="13" t="s">
        <v>707</v>
      </c>
      <c r="E1517" s="1" t="s">
        <v>462</v>
      </c>
      <c r="F1517" s="28" t="s">
        <v>783</v>
      </c>
      <c r="G1517" s="28" t="s">
        <v>77</v>
      </c>
      <c r="H1517" s="5">
        <f t="shared" si="59"/>
        <v>-38850</v>
      </c>
      <c r="I1517" s="23">
        <f t="shared" si="60"/>
        <v>2.8260869565217392</v>
      </c>
      <c r="K1517" t="s">
        <v>680</v>
      </c>
      <c r="M1517" s="2">
        <v>460</v>
      </c>
    </row>
    <row r="1518" spans="2:13" ht="12.75">
      <c r="B1518" s="301">
        <v>1500</v>
      </c>
      <c r="C1518" s="1" t="s">
        <v>461</v>
      </c>
      <c r="D1518" s="13" t="s">
        <v>707</v>
      </c>
      <c r="E1518" s="1" t="s">
        <v>462</v>
      </c>
      <c r="F1518" s="28" t="s">
        <v>783</v>
      </c>
      <c r="G1518" s="28" t="s">
        <v>79</v>
      </c>
      <c r="H1518" s="5">
        <f t="shared" si="59"/>
        <v>-40350</v>
      </c>
      <c r="I1518" s="23">
        <f t="shared" si="60"/>
        <v>3.260869565217391</v>
      </c>
      <c r="K1518" t="s">
        <v>680</v>
      </c>
      <c r="M1518" s="2">
        <v>460</v>
      </c>
    </row>
    <row r="1519" spans="2:13" ht="12.75">
      <c r="B1519" s="301">
        <v>1350</v>
      </c>
      <c r="C1519" s="1" t="s">
        <v>461</v>
      </c>
      <c r="D1519" s="13" t="s">
        <v>707</v>
      </c>
      <c r="E1519" s="1" t="s">
        <v>462</v>
      </c>
      <c r="F1519" s="28" t="s">
        <v>783</v>
      </c>
      <c r="G1519" s="28" t="s">
        <v>82</v>
      </c>
      <c r="H1519" s="5">
        <f t="shared" si="59"/>
        <v>-41700</v>
      </c>
      <c r="I1519" s="23">
        <f t="shared" si="60"/>
        <v>2.9347826086956523</v>
      </c>
      <c r="K1519" t="s">
        <v>680</v>
      </c>
      <c r="M1519" s="2">
        <v>460</v>
      </c>
    </row>
    <row r="1520" spans="2:13" ht="12.75">
      <c r="B1520" s="301">
        <v>1600</v>
      </c>
      <c r="C1520" s="1" t="s">
        <v>461</v>
      </c>
      <c r="D1520" s="13" t="s">
        <v>707</v>
      </c>
      <c r="E1520" s="1" t="s">
        <v>462</v>
      </c>
      <c r="F1520" s="28" t="s">
        <v>783</v>
      </c>
      <c r="G1520" s="28" t="s">
        <v>84</v>
      </c>
      <c r="H1520" s="5">
        <f t="shared" si="59"/>
        <v>-43300</v>
      </c>
      <c r="I1520" s="23">
        <f t="shared" si="60"/>
        <v>3.4782608695652173</v>
      </c>
      <c r="K1520" t="s">
        <v>680</v>
      </c>
      <c r="M1520" s="2">
        <v>460</v>
      </c>
    </row>
    <row r="1521" spans="2:13" ht="12.75">
      <c r="B1521" s="301">
        <v>1200</v>
      </c>
      <c r="C1521" s="1" t="s">
        <v>461</v>
      </c>
      <c r="D1521" s="13" t="s">
        <v>707</v>
      </c>
      <c r="E1521" s="1" t="s">
        <v>462</v>
      </c>
      <c r="F1521" s="28" t="s">
        <v>783</v>
      </c>
      <c r="G1521" s="28" t="s">
        <v>86</v>
      </c>
      <c r="H1521" s="5">
        <f t="shared" si="59"/>
        <v>-44500</v>
      </c>
      <c r="I1521" s="23">
        <f>+B1521/M1521</f>
        <v>2.608695652173913</v>
      </c>
      <c r="K1521" t="s">
        <v>680</v>
      </c>
      <c r="M1521" s="2">
        <v>460</v>
      </c>
    </row>
    <row r="1522" spans="2:13" ht="12.75">
      <c r="B1522" s="301">
        <v>1400</v>
      </c>
      <c r="C1522" s="1" t="s">
        <v>461</v>
      </c>
      <c r="D1522" s="13" t="s">
        <v>707</v>
      </c>
      <c r="E1522" s="1" t="s">
        <v>462</v>
      </c>
      <c r="F1522" s="28" t="s">
        <v>783</v>
      </c>
      <c r="G1522" s="28" t="s">
        <v>88</v>
      </c>
      <c r="H1522" s="5">
        <f t="shared" si="59"/>
        <v>-45900</v>
      </c>
      <c r="I1522" s="23">
        <f t="shared" si="60"/>
        <v>3.0434782608695654</v>
      </c>
      <c r="K1522" t="s">
        <v>680</v>
      </c>
      <c r="M1522" s="2">
        <v>460</v>
      </c>
    </row>
    <row r="1523" spans="2:13" ht="12.75">
      <c r="B1523" s="301">
        <v>1300</v>
      </c>
      <c r="C1523" s="1" t="s">
        <v>461</v>
      </c>
      <c r="D1523" s="13" t="s">
        <v>707</v>
      </c>
      <c r="E1523" s="1" t="s">
        <v>462</v>
      </c>
      <c r="F1523" s="28" t="s">
        <v>783</v>
      </c>
      <c r="G1523" s="28" t="s">
        <v>146</v>
      </c>
      <c r="H1523" s="5">
        <f t="shared" si="59"/>
        <v>-47200</v>
      </c>
      <c r="I1523" s="23">
        <f t="shared" si="60"/>
        <v>2.8260869565217392</v>
      </c>
      <c r="K1523" t="s">
        <v>680</v>
      </c>
      <c r="M1523" s="2">
        <v>460</v>
      </c>
    </row>
    <row r="1524" spans="2:13" ht="12.75">
      <c r="B1524" s="301">
        <v>1700</v>
      </c>
      <c r="C1524" s="13" t="s">
        <v>461</v>
      </c>
      <c r="D1524" s="13" t="s">
        <v>707</v>
      </c>
      <c r="E1524" s="1" t="s">
        <v>462</v>
      </c>
      <c r="F1524" s="28" t="s">
        <v>783</v>
      </c>
      <c r="G1524" s="28" t="s">
        <v>207</v>
      </c>
      <c r="H1524" s="5">
        <f t="shared" si="59"/>
        <v>-48900</v>
      </c>
      <c r="I1524" s="23">
        <f t="shared" si="60"/>
        <v>3.6956521739130435</v>
      </c>
      <c r="K1524" t="s">
        <v>680</v>
      </c>
      <c r="M1524" s="2">
        <v>460</v>
      </c>
    </row>
    <row r="1525" spans="2:13" ht="12.75">
      <c r="B1525" s="301">
        <v>1700</v>
      </c>
      <c r="C1525" s="1" t="s">
        <v>461</v>
      </c>
      <c r="D1525" s="1" t="s">
        <v>707</v>
      </c>
      <c r="E1525" s="1" t="s">
        <v>462</v>
      </c>
      <c r="F1525" s="28" t="s">
        <v>783</v>
      </c>
      <c r="G1525" s="28" t="s">
        <v>210</v>
      </c>
      <c r="H1525" s="5">
        <f t="shared" si="59"/>
        <v>-50600</v>
      </c>
      <c r="I1525" s="23">
        <f t="shared" si="60"/>
        <v>3.6956521739130435</v>
      </c>
      <c r="K1525" t="s">
        <v>680</v>
      </c>
      <c r="M1525" s="2">
        <v>460</v>
      </c>
    </row>
    <row r="1526" spans="2:13" ht="12.75">
      <c r="B1526" s="301">
        <v>1450</v>
      </c>
      <c r="C1526" s="1" t="s">
        <v>461</v>
      </c>
      <c r="D1526" s="1" t="s">
        <v>707</v>
      </c>
      <c r="E1526" s="1" t="s">
        <v>462</v>
      </c>
      <c r="F1526" s="28" t="s">
        <v>783</v>
      </c>
      <c r="G1526" s="28" t="s">
        <v>212</v>
      </c>
      <c r="H1526" s="5">
        <f t="shared" si="59"/>
        <v>-52050</v>
      </c>
      <c r="I1526" s="23">
        <f t="shared" si="60"/>
        <v>3.152173913043478</v>
      </c>
      <c r="K1526" t="s">
        <v>680</v>
      </c>
      <c r="M1526" s="2">
        <v>460</v>
      </c>
    </row>
    <row r="1527" spans="2:13" ht="12.75">
      <c r="B1527" s="301">
        <v>1400</v>
      </c>
      <c r="C1527" s="1" t="s">
        <v>461</v>
      </c>
      <c r="D1527" s="1" t="s">
        <v>707</v>
      </c>
      <c r="E1527" s="1" t="s">
        <v>462</v>
      </c>
      <c r="F1527" s="28" t="s">
        <v>783</v>
      </c>
      <c r="G1527" s="28" t="s">
        <v>214</v>
      </c>
      <c r="H1527" s="5">
        <f t="shared" si="59"/>
        <v>-53450</v>
      </c>
      <c r="I1527" s="23">
        <f t="shared" si="60"/>
        <v>3.0434782608695654</v>
      </c>
      <c r="K1527" t="s">
        <v>680</v>
      </c>
      <c r="M1527" s="2">
        <v>460</v>
      </c>
    </row>
    <row r="1528" spans="2:13" ht="12.75">
      <c r="B1528" s="301">
        <v>1400</v>
      </c>
      <c r="C1528" s="1" t="s">
        <v>461</v>
      </c>
      <c r="D1528" s="1" t="s">
        <v>707</v>
      </c>
      <c r="E1528" s="1" t="s">
        <v>462</v>
      </c>
      <c r="F1528" s="28" t="s">
        <v>783</v>
      </c>
      <c r="G1528" s="28" t="s">
        <v>278</v>
      </c>
      <c r="H1528" s="5">
        <f t="shared" si="59"/>
        <v>-54850</v>
      </c>
      <c r="I1528" s="23">
        <f t="shared" si="60"/>
        <v>3.0434782608695654</v>
      </c>
      <c r="K1528" t="s">
        <v>680</v>
      </c>
      <c r="M1528" s="2">
        <v>460</v>
      </c>
    </row>
    <row r="1529" spans="2:13" ht="12.75">
      <c r="B1529" s="301">
        <v>1300</v>
      </c>
      <c r="C1529" s="1" t="s">
        <v>461</v>
      </c>
      <c r="D1529" s="1" t="s">
        <v>707</v>
      </c>
      <c r="E1529" s="1" t="s">
        <v>462</v>
      </c>
      <c r="F1529" s="28" t="s">
        <v>783</v>
      </c>
      <c r="G1529" s="28" t="s">
        <v>282</v>
      </c>
      <c r="H1529" s="5">
        <f t="shared" si="59"/>
        <v>-56150</v>
      </c>
      <c r="I1529" s="23">
        <f t="shared" si="60"/>
        <v>2.8260869565217392</v>
      </c>
      <c r="K1529" t="s">
        <v>680</v>
      </c>
      <c r="M1529" s="2">
        <v>460</v>
      </c>
    </row>
    <row r="1530" spans="2:13" ht="12.75">
      <c r="B1530" s="301">
        <v>1350</v>
      </c>
      <c r="C1530" s="1" t="s">
        <v>461</v>
      </c>
      <c r="D1530" s="1" t="s">
        <v>707</v>
      </c>
      <c r="E1530" s="1" t="s">
        <v>462</v>
      </c>
      <c r="F1530" s="28" t="s">
        <v>783</v>
      </c>
      <c r="G1530" s="28" t="s">
        <v>301</v>
      </c>
      <c r="H1530" s="5">
        <f t="shared" si="59"/>
        <v>-57500</v>
      </c>
      <c r="I1530" s="23">
        <f t="shared" si="60"/>
        <v>2.9347826086956523</v>
      </c>
      <c r="K1530" t="s">
        <v>680</v>
      </c>
      <c r="M1530" s="2">
        <v>460</v>
      </c>
    </row>
    <row r="1531" spans="2:13" ht="12.75">
      <c r="B1531" s="301">
        <v>1500</v>
      </c>
      <c r="C1531" s="1" t="s">
        <v>461</v>
      </c>
      <c r="D1531" s="1" t="s">
        <v>707</v>
      </c>
      <c r="E1531" s="1" t="s">
        <v>462</v>
      </c>
      <c r="F1531" s="28" t="s">
        <v>783</v>
      </c>
      <c r="G1531" s="28" t="s">
        <v>339</v>
      </c>
      <c r="H1531" s="5">
        <f t="shared" si="59"/>
        <v>-59000</v>
      </c>
      <c r="I1531" s="23">
        <f t="shared" si="60"/>
        <v>3.260869565217391</v>
      </c>
      <c r="K1531" t="s">
        <v>680</v>
      </c>
      <c r="M1531" s="2">
        <v>460</v>
      </c>
    </row>
    <row r="1532" spans="1:13" ht="12.75">
      <c r="A1532" s="87"/>
      <c r="B1532" s="301">
        <v>1500</v>
      </c>
      <c r="C1532" s="87" t="s">
        <v>461</v>
      </c>
      <c r="D1532" s="87" t="s">
        <v>707</v>
      </c>
      <c r="E1532" s="87" t="s">
        <v>462</v>
      </c>
      <c r="F1532" s="129" t="s">
        <v>783</v>
      </c>
      <c r="G1532" s="129" t="s">
        <v>370</v>
      </c>
      <c r="H1532" s="5">
        <f t="shared" si="59"/>
        <v>-60500</v>
      </c>
      <c r="I1532" s="23">
        <f t="shared" si="60"/>
        <v>3.260869565217391</v>
      </c>
      <c r="J1532" s="130"/>
      <c r="K1532" s="130" t="s">
        <v>680</v>
      </c>
      <c r="L1532" s="130"/>
      <c r="M1532" s="2">
        <v>460</v>
      </c>
    </row>
    <row r="1533" spans="2:13" ht="12.75">
      <c r="B1533" s="301">
        <v>1200</v>
      </c>
      <c r="C1533" s="1" t="s">
        <v>461</v>
      </c>
      <c r="D1533" s="1" t="s">
        <v>707</v>
      </c>
      <c r="E1533" s="1" t="s">
        <v>462</v>
      </c>
      <c r="F1533" s="28" t="s">
        <v>783</v>
      </c>
      <c r="G1533" s="28" t="s">
        <v>362</v>
      </c>
      <c r="H1533" s="5">
        <f t="shared" si="59"/>
        <v>-61700</v>
      </c>
      <c r="I1533" s="23">
        <f t="shared" si="60"/>
        <v>2.608695652173913</v>
      </c>
      <c r="K1533" t="s">
        <v>680</v>
      </c>
      <c r="M1533" s="2">
        <v>460</v>
      </c>
    </row>
    <row r="1534" spans="2:13" ht="12.75">
      <c r="B1534" s="301">
        <v>1550</v>
      </c>
      <c r="C1534" s="1" t="s">
        <v>461</v>
      </c>
      <c r="D1534" s="1" t="s">
        <v>707</v>
      </c>
      <c r="E1534" s="1" t="s">
        <v>462</v>
      </c>
      <c r="F1534" s="28" t="s">
        <v>783</v>
      </c>
      <c r="G1534" s="28" t="s">
        <v>377</v>
      </c>
      <c r="H1534" s="5">
        <f t="shared" si="59"/>
        <v>-63250</v>
      </c>
      <c r="I1534" s="23">
        <f t="shared" si="60"/>
        <v>3.369565217391304</v>
      </c>
      <c r="K1534" t="s">
        <v>680</v>
      </c>
      <c r="M1534" s="2">
        <v>460</v>
      </c>
    </row>
    <row r="1535" spans="2:13" ht="12.75">
      <c r="B1535" s="301">
        <v>1300</v>
      </c>
      <c r="C1535" s="1" t="s">
        <v>461</v>
      </c>
      <c r="D1535" s="1" t="s">
        <v>707</v>
      </c>
      <c r="E1535" s="1" t="s">
        <v>462</v>
      </c>
      <c r="F1535" s="28" t="s">
        <v>783</v>
      </c>
      <c r="G1535" s="28" t="s">
        <v>394</v>
      </c>
      <c r="H1535" s="5">
        <f t="shared" si="59"/>
        <v>-64550</v>
      </c>
      <c r="I1535" s="23">
        <f t="shared" si="60"/>
        <v>2.8260869565217392</v>
      </c>
      <c r="K1535" t="s">
        <v>680</v>
      </c>
      <c r="M1535" s="2">
        <v>460</v>
      </c>
    </row>
    <row r="1536" spans="2:13" ht="12.75">
      <c r="B1536" s="278">
        <v>1000</v>
      </c>
      <c r="C1536" s="13" t="s">
        <v>461</v>
      </c>
      <c r="D1536" s="13" t="s">
        <v>707</v>
      </c>
      <c r="E1536" s="13" t="s">
        <v>462</v>
      </c>
      <c r="F1536" s="31" t="s">
        <v>784</v>
      </c>
      <c r="G1536" s="28" t="s">
        <v>79</v>
      </c>
      <c r="H1536" s="5">
        <f t="shared" si="59"/>
        <v>-65550</v>
      </c>
      <c r="I1536" s="23">
        <f t="shared" si="60"/>
        <v>2.1739130434782608</v>
      </c>
      <c r="K1536" t="s">
        <v>775</v>
      </c>
      <c r="M1536" s="2">
        <v>460</v>
      </c>
    </row>
    <row r="1537" spans="2:13" ht="12.75">
      <c r="B1537" s="301">
        <v>600</v>
      </c>
      <c r="C1537" s="13" t="s">
        <v>461</v>
      </c>
      <c r="D1537" s="13" t="s">
        <v>707</v>
      </c>
      <c r="E1537" s="13" t="s">
        <v>462</v>
      </c>
      <c r="F1537" s="31" t="s">
        <v>784</v>
      </c>
      <c r="G1537" s="28" t="s">
        <v>82</v>
      </c>
      <c r="H1537" s="5">
        <f t="shared" si="59"/>
        <v>-66150</v>
      </c>
      <c r="I1537" s="23">
        <f t="shared" si="60"/>
        <v>1.3043478260869565</v>
      </c>
      <c r="K1537" t="s">
        <v>775</v>
      </c>
      <c r="M1537" s="2">
        <v>460</v>
      </c>
    </row>
    <row r="1538" spans="2:13" ht="12.75">
      <c r="B1538" s="278">
        <v>2000</v>
      </c>
      <c r="C1538" s="13" t="s">
        <v>461</v>
      </c>
      <c r="D1538" s="13" t="s">
        <v>707</v>
      </c>
      <c r="E1538" s="13" t="s">
        <v>462</v>
      </c>
      <c r="F1538" s="31" t="s">
        <v>784</v>
      </c>
      <c r="G1538" s="32" t="s">
        <v>84</v>
      </c>
      <c r="H1538" s="5">
        <f t="shared" si="59"/>
        <v>-68150</v>
      </c>
      <c r="I1538" s="23">
        <f t="shared" si="60"/>
        <v>4.3478260869565215</v>
      </c>
      <c r="K1538" t="s">
        <v>775</v>
      </c>
      <c r="M1538" s="2">
        <v>460</v>
      </c>
    </row>
    <row r="1539" spans="2:13" ht="12.75">
      <c r="B1539" s="278">
        <v>600</v>
      </c>
      <c r="C1539" s="13" t="s">
        <v>461</v>
      </c>
      <c r="D1539" s="13" t="s">
        <v>707</v>
      </c>
      <c r="E1539" s="13" t="s">
        <v>462</v>
      </c>
      <c r="F1539" s="31" t="s">
        <v>784</v>
      </c>
      <c r="G1539" s="32" t="s">
        <v>86</v>
      </c>
      <c r="H1539" s="5">
        <f t="shared" si="59"/>
        <v>-68750</v>
      </c>
      <c r="I1539" s="23">
        <f t="shared" si="60"/>
        <v>1.3043478260869565</v>
      </c>
      <c r="K1539" t="s">
        <v>775</v>
      </c>
      <c r="M1539" s="2">
        <v>460</v>
      </c>
    </row>
    <row r="1540" spans="2:13" ht="12.75">
      <c r="B1540" s="278">
        <v>600</v>
      </c>
      <c r="C1540" s="13" t="s">
        <v>461</v>
      </c>
      <c r="D1540" s="13" t="s">
        <v>707</v>
      </c>
      <c r="E1540" s="13" t="s">
        <v>462</v>
      </c>
      <c r="F1540" s="31" t="s">
        <v>784</v>
      </c>
      <c r="G1540" s="37" t="s">
        <v>88</v>
      </c>
      <c r="H1540" s="5">
        <f aca="true" t="shared" si="61" ref="H1540:H1603">H1539-B1540</f>
        <v>-69350</v>
      </c>
      <c r="I1540" s="23">
        <f aca="true" t="shared" si="62" ref="I1540:I1604">+B1540/M1540</f>
        <v>1.3043478260869565</v>
      </c>
      <c r="K1540" t="s">
        <v>775</v>
      </c>
      <c r="M1540" s="2">
        <v>460</v>
      </c>
    </row>
    <row r="1541" spans="2:13" ht="12.75">
      <c r="B1541" s="301">
        <v>1100</v>
      </c>
      <c r="C1541" s="13" t="s">
        <v>461</v>
      </c>
      <c r="D1541" s="13" t="s">
        <v>707</v>
      </c>
      <c r="E1541" s="13" t="s">
        <v>462</v>
      </c>
      <c r="F1541" s="31" t="s">
        <v>784</v>
      </c>
      <c r="G1541" s="28" t="s">
        <v>146</v>
      </c>
      <c r="H1541" s="5">
        <f t="shared" si="61"/>
        <v>-70450</v>
      </c>
      <c r="I1541" s="23">
        <f t="shared" si="62"/>
        <v>2.391304347826087</v>
      </c>
      <c r="K1541" t="s">
        <v>775</v>
      </c>
      <c r="M1541" s="2">
        <v>460</v>
      </c>
    </row>
    <row r="1542" spans="2:13" ht="12.75">
      <c r="B1542" s="301">
        <v>600</v>
      </c>
      <c r="C1542" s="13" t="s">
        <v>461</v>
      </c>
      <c r="D1542" s="13" t="s">
        <v>707</v>
      </c>
      <c r="E1542" s="13" t="s">
        <v>462</v>
      </c>
      <c r="F1542" s="31" t="s">
        <v>784</v>
      </c>
      <c r="G1542" s="28" t="s">
        <v>207</v>
      </c>
      <c r="H1542" s="5">
        <f t="shared" si="61"/>
        <v>-71050</v>
      </c>
      <c r="I1542" s="23">
        <f t="shared" si="62"/>
        <v>1.3043478260869565</v>
      </c>
      <c r="K1542" t="s">
        <v>775</v>
      </c>
      <c r="M1542" s="2">
        <v>460</v>
      </c>
    </row>
    <row r="1543" spans="2:13" ht="12.75">
      <c r="B1543" s="301">
        <v>800</v>
      </c>
      <c r="C1543" s="13" t="s">
        <v>461</v>
      </c>
      <c r="D1543" s="13" t="s">
        <v>707</v>
      </c>
      <c r="E1543" s="13" t="s">
        <v>462</v>
      </c>
      <c r="F1543" s="31" t="s">
        <v>784</v>
      </c>
      <c r="G1543" s="28" t="s">
        <v>210</v>
      </c>
      <c r="H1543" s="5">
        <f t="shared" si="61"/>
        <v>-71850</v>
      </c>
      <c r="I1543" s="23">
        <f t="shared" si="62"/>
        <v>1.7391304347826086</v>
      </c>
      <c r="K1543" t="s">
        <v>775</v>
      </c>
      <c r="M1543" s="2">
        <v>460</v>
      </c>
    </row>
    <row r="1544" spans="2:13" ht="12.75">
      <c r="B1544" s="301">
        <v>600</v>
      </c>
      <c r="C1544" s="13" t="s">
        <v>461</v>
      </c>
      <c r="D1544" s="1" t="s">
        <v>707</v>
      </c>
      <c r="E1544" s="13" t="s">
        <v>462</v>
      </c>
      <c r="F1544" s="31" t="s">
        <v>784</v>
      </c>
      <c r="G1544" s="28" t="s">
        <v>212</v>
      </c>
      <c r="H1544" s="5">
        <f t="shared" si="61"/>
        <v>-72450</v>
      </c>
      <c r="I1544" s="23">
        <f t="shared" si="62"/>
        <v>1.3043478260869565</v>
      </c>
      <c r="K1544" t="s">
        <v>775</v>
      </c>
      <c r="M1544" s="2">
        <v>460</v>
      </c>
    </row>
    <row r="1545" spans="2:13" ht="12.75">
      <c r="B1545" s="301">
        <v>600</v>
      </c>
      <c r="C1545" s="13" t="s">
        <v>461</v>
      </c>
      <c r="D1545" s="1" t="s">
        <v>707</v>
      </c>
      <c r="E1545" s="13" t="s">
        <v>462</v>
      </c>
      <c r="F1545" s="31" t="s">
        <v>784</v>
      </c>
      <c r="G1545" s="28" t="s">
        <v>214</v>
      </c>
      <c r="H1545" s="5">
        <f t="shared" si="61"/>
        <v>-73050</v>
      </c>
      <c r="I1545" s="23">
        <f t="shared" si="62"/>
        <v>1.3043478260869565</v>
      </c>
      <c r="K1545" t="s">
        <v>775</v>
      </c>
      <c r="M1545" s="2">
        <v>460</v>
      </c>
    </row>
    <row r="1546" spans="2:13" ht="12.75">
      <c r="B1546" s="301">
        <v>600</v>
      </c>
      <c r="C1546" s="13" t="s">
        <v>461</v>
      </c>
      <c r="D1546" s="1" t="s">
        <v>707</v>
      </c>
      <c r="E1546" s="13" t="s">
        <v>462</v>
      </c>
      <c r="F1546" s="31" t="s">
        <v>784</v>
      </c>
      <c r="G1546" s="28" t="s">
        <v>278</v>
      </c>
      <c r="H1546" s="5">
        <f t="shared" si="61"/>
        <v>-73650</v>
      </c>
      <c r="I1546" s="23">
        <f t="shared" si="62"/>
        <v>1.3043478260869565</v>
      </c>
      <c r="K1546" t="s">
        <v>775</v>
      </c>
      <c r="M1546" s="2">
        <v>460</v>
      </c>
    </row>
    <row r="1547" spans="2:13" ht="12.75">
      <c r="B1547" s="301">
        <v>1050</v>
      </c>
      <c r="C1547" s="13" t="s">
        <v>461</v>
      </c>
      <c r="D1547" s="1" t="s">
        <v>707</v>
      </c>
      <c r="E1547" s="13" t="s">
        <v>462</v>
      </c>
      <c r="F1547" s="31" t="s">
        <v>784</v>
      </c>
      <c r="G1547" s="28" t="s">
        <v>282</v>
      </c>
      <c r="H1547" s="5">
        <f t="shared" si="61"/>
        <v>-74700</v>
      </c>
      <c r="I1547" s="23">
        <f t="shared" si="62"/>
        <v>2.282608695652174</v>
      </c>
      <c r="K1547" t="s">
        <v>775</v>
      </c>
      <c r="M1547" s="2">
        <v>460</v>
      </c>
    </row>
    <row r="1548" spans="2:13" ht="12.75">
      <c r="B1548" s="301">
        <v>2100</v>
      </c>
      <c r="C1548" s="13" t="s">
        <v>461</v>
      </c>
      <c r="D1548" s="1" t="s">
        <v>707</v>
      </c>
      <c r="E1548" s="13" t="s">
        <v>462</v>
      </c>
      <c r="F1548" s="31" t="s">
        <v>784</v>
      </c>
      <c r="G1548" s="28" t="s">
        <v>301</v>
      </c>
      <c r="H1548" s="5">
        <f t="shared" si="61"/>
        <v>-76800</v>
      </c>
      <c r="I1548" s="23">
        <f t="shared" si="62"/>
        <v>4.565217391304348</v>
      </c>
      <c r="K1548" t="s">
        <v>775</v>
      </c>
      <c r="M1548" s="2">
        <v>460</v>
      </c>
    </row>
    <row r="1549" spans="2:13" ht="12.75">
      <c r="B1549" s="301">
        <v>600</v>
      </c>
      <c r="C1549" s="13" t="s">
        <v>461</v>
      </c>
      <c r="D1549" s="1" t="s">
        <v>707</v>
      </c>
      <c r="E1549" s="13" t="s">
        <v>462</v>
      </c>
      <c r="F1549" s="31" t="s">
        <v>784</v>
      </c>
      <c r="G1549" s="28" t="s">
        <v>339</v>
      </c>
      <c r="H1549" s="5">
        <f t="shared" si="61"/>
        <v>-77400</v>
      </c>
      <c r="I1549" s="23">
        <f t="shared" si="62"/>
        <v>1.3043478260869565</v>
      </c>
      <c r="K1549" t="s">
        <v>775</v>
      </c>
      <c r="M1549" s="2">
        <v>460</v>
      </c>
    </row>
    <row r="1550" spans="2:13" ht="12.75">
      <c r="B1550" s="301">
        <v>1000</v>
      </c>
      <c r="C1550" s="13" t="s">
        <v>461</v>
      </c>
      <c r="D1550" s="1" t="s">
        <v>707</v>
      </c>
      <c r="E1550" s="13" t="s">
        <v>462</v>
      </c>
      <c r="F1550" s="31" t="s">
        <v>784</v>
      </c>
      <c r="G1550" s="28" t="s">
        <v>370</v>
      </c>
      <c r="H1550" s="5">
        <f t="shared" si="61"/>
        <v>-78400</v>
      </c>
      <c r="I1550" s="23">
        <f t="shared" si="62"/>
        <v>2.1739130434782608</v>
      </c>
      <c r="K1550" t="s">
        <v>775</v>
      </c>
      <c r="M1550" s="2">
        <v>460</v>
      </c>
    </row>
    <row r="1551" spans="2:13" ht="12.75">
      <c r="B1551" s="301">
        <v>600</v>
      </c>
      <c r="C1551" s="13" t="s">
        <v>461</v>
      </c>
      <c r="D1551" s="1" t="s">
        <v>707</v>
      </c>
      <c r="E1551" s="13" t="s">
        <v>462</v>
      </c>
      <c r="F1551" s="31" t="s">
        <v>784</v>
      </c>
      <c r="G1551" s="28" t="s">
        <v>362</v>
      </c>
      <c r="H1551" s="5">
        <f t="shared" si="61"/>
        <v>-79000</v>
      </c>
      <c r="I1551" s="23">
        <f t="shared" si="62"/>
        <v>1.3043478260869565</v>
      </c>
      <c r="K1551" t="s">
        <v>775</v>
      </c>
      <c r="M1551" s="2">
        <v>460</v>
      </c>
    </row>
    <row r="1552" spans="2:13" ht="12.75">
      <c r="B1552" s="301">
        <v>600</v>
      </c>
      <c r="C1552" s="13" t="s">
        <v>461</v>
      </c>
      <c r="D1552" s="1" t="s">
        <v>707</v>
      </c>
      <c r="E1552" s="13" t="s">
        <v>462</v>
      </c>
      <c r="F1552" s="31" t="s">
        <v>784</v>
      </c>
      <c r="G1552" s="28" t="s">
        <v>377</v>
      </c>
      <c r="H1552" s="5">
        <f t="shared" si="61"/>
        <v>-79600</v>
      </c>
      <c r="I1552" s="23">
        <f t="shared" si="62"/>
        <v>1.3043478260869565</v>
      </c>
      <c r="K1552" t="s">
        <v>775</v>
      </c>
      <c r="M1552" s="2">
        <v>460</v>
      </c>
    </row>
    <row r="1553" spans="2:13" ht="12.75">
      <c r="B1553" s="278">
        <v>700</v>
      </c>
      <c r="C1553" s="13" t="s">
        <v>461</v>
      </c>
      <c r="D1553" s="13" t="s">
        <v>707</v>
      </c>
      <c r="E1553" s="13" t="s">
        <v>462</v>
      </c>
      <c r="F1553" s="28" t="s">
        <v>785</v>
      </c>
      <c r="G1553" s="31" t="s">
        <v>37</v>
      </c>
      <c r="H1553" s="5">
        <f t="shared" si="61"/>
        <v>-80300</v>
      </c>
      <c r="I1553" s="23">
        <f t="shared" si="62"/>
        <v>1.5217391304347827</v>
      </c>
      <c r="K1553" t="s">
        <v>786</v>
      </c>
      <c r="M1553" s="2">
        <v>460</v>
      </c>
    </row>
    <row r="1554" spans="1:13" ht="12.75">
      <c r="A1554" s="13"/>
      <c r="B1554" s="278">
        <v>600</v>
      </c>
      <c r="C1554" s="13" t="s">
        <v>461</v>
      </c>
      <c r="D1554" s="13" t="s">
        <v>707</v>
      </c>
      <c r="E1554" s="13" t="s">
        <v>462</v>
      </c>
      <c r="F1554" s="28" t="s">
        <v>785</v>
      </c>
      <c r="G1554" s="31" t="s">
        <v>45</v>
      </c>
      <c r="H1554" s="5">
        <f t="shared" si="61"/>
        <v>-80900</v>
      </c>
      <c r="I1554" s="23">
        <f t="shared" si="62"/>
        <v>1.3043478260869565</v>
      </c>
      <c r="J1554" s="16"/>
      <c r="K1554" t="s">
        <v>786</v>
      </c>
      <c r="L1554" s="16"/>
      <c r="M1554" s="2">
        <v>460</v>
      </c>
    </row>
    <row r="1555" spans="2:13" ht="12.75">
      <c r="B1555" s="301">
        <v>700</v>
      </c>
      <c r="C1555" s="13" t="s">
        <v>461</v>
      </c>
      <c r="D1555" s="13" t="s">
        <v>707</v>
      </c>
      <c r="E1555" s="1" t="s">
        <v>462</v>
      </c>
      <c r="F1555" s="28" t="s">
        <v>785</v>
      </c>
      <c r="G1555" s="28" t="s">
        <v>39</v>
      </c>
      <c r="H1555" s="5">
        <f t="shared" si="61"/>
        <v>-81600</v>
      </c>
      <c r="I1555" s="23">
        <f t="shared" si="62"/>
        <v>1.5217391304347827</v>
      </c>
      <c r="K1555" t="s">
        <v>786</v>
      </c>
      <c r="M1555" s="2">
        <v>460</v>
      </c>
    </row>
    <row r="1556" spans="2:13" ht="12.75">
      <c r="B1556" s="301">
        <v>700</v>
      </c>
      <c r="C1556" s="1" t="s">
        <v>461</v>
      </c>
      <c r="D1556" s="13" t="s">
        <v>707</v>
      </c>
      <c r="E1556" s="1" t="s">
        <v>462</v>
      </c>
      <c r="F1556" s="28" t="s">
        <v>785</v>
      </c>
      <c r="G1556" s="28" t="s">
        <v>41</v>
      </c>
      <c r="H1556" s="5">
        <f t="shared" si="61"/>
        <v>-82300</v>
      </c>
      <c r="I1556" s="23">
        <f t="shared" si="62"/>
        <v>1.5217391304347827</v>
      </c>
      <c r="K1556" t="s">
        <v>786</v>
      </c>
      <c r="M1556" s="2">
        <v>460</v>
      </c>
    </row>
    <row r="1557" spans="2:13" ht="12.75">
      <c r="B1557" s="301">
        <v>1900</v>
      </c>
      <c r="C1557" s="1" t="s">
        <v>461</v>
      </c>
      <c r="D1557" s="13" t="s">
        <v>707</v>
      </c>
      <c r="E1557" s="1" t="s">
        <v>462</v>
      </c>
      <c r="F1557" s="28" t="s">
        <v>785</v>
      </c>
      <c r="G1557" s="28" t="s">
        <v>71</v>
      </c>
      <c r="H1557" s="5">
        <f t="shared" si="61"/>
        <v>-84200</v>
      </c>
      <c r="I1557" s="23">
        <f t="shared" si="62"/>
        <v>4.130434782608695</v>
      </c>
      <c r="K1557" t="s">
        <v>786</v>
      </c>
      <c r="M1557" s="2">
        <v>460</v>
      </c>
    </row>
    <row r="1558" spans="2:13" ht="12.75">
      <c r="B1558" s="344">
        <v>1800</v>
      </c>
      <c r="C1558" s="39" t="s">
        <v>461</v>
      </c>
      <c r="D1558" s="13" t="s">
        <v>707</v>
      </c>
      <c r="E1558" s="39" t="s">
        <v>462</v>
      </c>
      <c r="F1558" s="28" t="s">
        <v>785</v>
      </c>
      <c r="G1558" s="28" t="s">
        <v>75</v>
      </c>
      <c r="H1558" s="5">
        <f t="shared" si="61"/>
        <v>-86000</v>
      </c>
      <c r="I1558" s="23">
        <f t="shared" si="62"/>
        <v>3.9130434782608696</v>
      </c>
      <c r="J1558" s="38"/>
      <c r="K1558" t="s">
        <v>786</v>
      </c>
      <c r="L1558" s="38"/>
      <c r="M1558" s="2">
        <v>460</v>
      </c>
    </row>
    <row r="1559" spans="2:13" ht="12.75">
      <c r="B1559" s="301">
        <v>1700</v>
      </c>
      <c r="C1559" s="1" t="s">
        <v>461</v>
      </c>
      <c r="D1559" s="13" t="s">
        <v>707</v>
      </c>
      <c r="E1559" s="1" t="s">
        <v>462</v>
      </c>
      <c r="F1559" s="28" t="s">
        <v>785</v>
      </c>
      <c r="G1559" s="28" t="s">
        <v>488</v>
      </c>
      <c r="H1559" s="5">
        <f t="shared" si="61"/>
        <v>-87700</v>
      </c>
      <c r="I1559" s="23">
        <f t="shared" si="62"/>
        <v>3.6956521739130435</v>
      </c>
      <c r="K1559" t="s">
        <v>786</v>
      </c>
      <c r="M1559" s="2">
        <v>460</v>
      </c>
    </row>
    <row r="1560" spans="2:13" ht="12.75">
      <c r="B1560" s="301">
        <v>1600</v>
      </c>
      <c r="C1560" s="1" t="s">
        <v>461</v>
      </c>
      <c r="D1560" s="13" t="s">
        <v>707</v>
      </c>
      <c r="E1560" s="1" t="s">
        <v>462</v>
      </c>
      <c r="F1560" s="28" t="s">
        <v>785</v>
      </c>
      <c r="G1560" s="28" t="s">
        <v>576</v>
      </c>
      <c r="H1560" s="5">
        <f t="shared" si="61"/>
        <v>-89300</v>
      </c>
      <c r="I1560" s="23">
        <f t="shared" si="62"/>
        <v>3.4782608695652173</v>
      </c>
      <c r="K1560" t="s">
        <v>786</v>
      </c>
      <c r="M1560" s="2">
        <v>460</v>
      </c>
    </row>
    <row r="1561" spans="2:13" ht="12.75">
      <c r="B1561" s="301">
        <v>1500</v>
      </c>
      <c r="C1561" s="1" t="s">
        <v>461</v>
      </c>
      <c r="D1561" s="13" t="s">
        <v>707</v>
      </c>
      <c r="E1561" s="1" t="s">
        <v>462</v>
      </c>
      <c r="F1561" s="28" t="s">
        <v>785</v>
      </c>
      <c r="G1561" s="28" t="s">
        <v>530</v>
      </c>
      <c r="H1561" s="5">
        <f t="shared" si="61"/>
        <v>-90800</v>
      </c>
      <c r="I1561" s="23">
        <f t="shared" si="62"/>
        <v>3.260869565217391</v>
      </c>
      <c r="K1561" t="s">
        <v>786</v>
      </c>
      <c r="M1561" s="2">
        <v>460</v>
      </c>
    </row>
    <row r="1562" spans="2:13" ht="12.75">
      <c r="B1562" s="301">
        <v>1900</v>
      </c>
      <c r="C1562" s="1" t="s">
        <v>461</v>
      </c>
      <c r="D1562" s="13" t="s">
        <v>707</v>
      </c>
      <c r="E1562" s="1" t="s">
        <v>462</v>
      </c>
      <c r="F1562" s="28" t="s">
        <v>785</v>
      </c>
      <c r="G1562" s="28" t="s">
        <v>77</v>
      </c>
      <c r="H1562" s="5">
        <f t="shared" si="61"/>
        <v>-92700</v>
      </c>
      <c r="I1562" s="23">
        <f t="shared" si="62"/>
        <v>4.130434782608695</v>
      </c>
      <c r="K1562" t="s">
        <v>786</v>
      </c>
      <c r="M1562" s="2">
        <v>460</v>
      </c>
    </row>
    <row r="1563" spans="2:13" ht="12.75">
      <c r="B1563" s="301">
        <v>1850</v>
      </c>
      <c r="C1563" s="1" t="s">
        <v>461</v>
      </c>
      <c r="D1563" s="13" t="s">
        <v>707</v>
      </c>
      <c r="E1563" s="1" t="s">
        <v>462</v>
      </c>
      <c r="F1563" s="28" t="s">
        <v>785</v>
      </c>
      <c r="G1563" s="28" t="s">
        <v>79</v>
      </c>
      <c r="H1563" s="5">
        <f t="shared" si="61"/>
        <v>-94550</v>
      </c>
      <c r="I1563" s="23">
        <f t="shared" si="62"/>
        <v>4.021739130434782</v>
      </c>
      <c r="K1563" t="s">
        <v>786</v>
      </c>
      <c r="M1563" s="2">
        <v>460</v>
      </c>
    </row>
    <row r="1564" spans="2:13" ht="12.75">
      <c r="B1564" s="301">
        <v>1900</v>
      </c>
      <c r="C1564" s="1" t="s">
        <v>461</v>
      </c>
      <c r="D1564" s="13" t="s">
        <v>707</v>
      </c>
      <c r="E1564" s="1" t="s">
        <v>462</v>
      </c>
      <c r="F1564" s="28" t="s">
        <v>785</v>
      </c>
      <c r="G1564" s="28" t="s">
        <v>82</v>
      </c>
      <c r="H1564" s="5">
        <f t="shared" si="61"/>
        <v>-96450</v>
      </c>
      <c r="I1564" s="23">
        <f t="shared" si="62"/>
        <v>4.130434782608695</v>
      </c>
      <c r="K1564" t="s">
        <v>786</v>
      </c>
      <c r="M1564" s="2">
        <v>460</v>
      </c>
    </row>
    <row r="1565" spans="2:13" ht="12.75">
      <c r="B1565" s="301">
        <v>1700</v>
      </c>
      <c r="C1565" s="1" t="s">
        <v>461</v>
      </c>
      <c r="D1565" s="1" t="s">
        <v>707</v>
      </c>
      <c r="E1565" s="1" t="s">
        <v>462</v>
      </c>
      <c r="F1565" s="28" t="s">
        <v>785</v>
      </c>
      <c r="G1565" s="28" t="s">
        <v>84</v>
      </c>
      <c r="H1565" s="5">
        <f t="shared" si="61"/>
        <v>-98150</v>
      </c>
      <c r="I1565" s="23">
        <f t="shared" si="62"/>
        <v>3.6956521739130435</v>
      </c>
      <c r="K1565" t="s">
        <v>786</v>
      </c>
      <c r="M1565" s="2">
        <v>460</v>
      </c>
    </row>
    <row r="1566" spans="2:13" ht="12.75">
      <c r="B1566" s="301">
        <v>1900</v>
      </c>
      <c r="C1566" s="1" t="s">
        <v>461</v>
      </c>
      <c r="D1566" s="1" t="s">
        <v>707</v>
      </c>
      <c r="E1566" s="1" t="s">
        <v>462</v>
      </c>
      <c r="F1566" s="28" t="s">
        <v>785</v>
      </c>
      <c r="G1566" s="28" t="s">
        <v>86</v>
      </c>
      <c r="H1566" s="5">
        <f t="shared" si="61"/>
        <v>-100050</v>
      </c>
      <c r="I1566" s="23">
        <f t="shared" si="62"/>
        <v>4.130434782608695</v>
      </c>
      <c r="K1566" t="s">
        <v>786</v>
      </c>
      <c r="M1566" s="2">
        <v>460</v>
      </c>
    </row>
    <row r="1567" spans="2:13" ht="12.75">
      <c r="B1567" s="301">
        <v>1800</v>
      </c>
      <c r="C1567" s="1" t="s">
        <v>461</v>
      </c>
      <c r="D1567" s="1" t="s">
        <v>707</v>
      </c>
      <c r="E1567" s="1" t="s">
        <v>462</v>
      </c>
      <c r="F1567" s="28" t="s">
        <v>785</v>
      </c>
      <c r="G1567" s="28" t="s">
        <v>88</v>
      </c>
      <c r="H1567" s="5">
        <f t="shared" si="61"/>
        <v>-101850</v>
      </c>
      <c r="I1567" s="23">
        <f t="shared" si="62"/>
        <v>3.9130434782608696</v>
      </c>
      <c r="K1567" t="s">
        <v>786</v>
      </c>
      <c r="M1567" s="2">
        <v>460</v>
      </c>
    </row>
    <row r="1568" spans="2:13" ht="12.75">
      <c r="B1568" s="301">
        <v>1000</v>
      </c>
      <c r="C1568" s="1" t="s">
        <v>461</v>
      </c>
      <c r="D1568" s="1" t="s">
        <v>707</v>
      </c>
      <c r="E1568" s="1" t="s">
        <v>462</v>
      </c>
      <c r="F1568" s="28" t="s">
        <v>785</v>
      </c>
      <c r="G1568" s="28" t="s">
        <v>145</v>
      </c>
      <c r="H1568" s="5">
        <f t="shared" si="61"/>
        <v>-102850</v>
      </c>
      <c r="I1568" s="23">
        <f t="shared" si="62"/>
        <v>2.1739130434782608</v>
      </c>
      <c r="K1568" t="s">
        <v>786</v>
      </c>
      <c r="M1568" s="2">
        <v>460</v>
      </c>
    </row>
    <row r="1569" spans="2:13" ht="12.75">
      <c r="B1569" s="301">
        <v>1900</v>
      </c>
      <c r="C1569" s="1" t="s">
        <v>461</v>
      </c>
      <c r="D1569" s="1" t="s">
        <v>707</v>
      </c>
      <c r="E1569" s="1" t="s">
        <v>462</v>
      </c>
      <c r="F1569" s="28" t="s">
        <v>785</v>
      </c>
      <c r="G1569" s="28" t="s">
        <v>146</v>
      </c>
      <c r="H1569" s="5">
        <f t="shared" si="61"/>
        <v>-104750</v>
      </c>
      <c r="I1569" s="23">
        <f t="shared" si="62"/>
        <v>4.130434782608695</v>
      </c>
      <c r="K1569" t="s">
        <v>786</v>
      </c>
      <c r="M1569" s="2">
        <v>460</v>
      </c>
    </row>
    <row r="1570" spans="2:13" ht="12.75">
      <c r="B1570" s="301">
        <v>1800</v>
      </c>
      <c r="C1570" s="1" t="s">
        <v>461</v>
      </c>
      <c r="D1570" s="1" t="s">
        <v>707</v>
      </c>
      <c r="E1570" s="1" t="s">
        <v>462</v>
      </c>
      <c r="F1570" s="28" t="s">
        <v>785</v>
      </c>
      <c r="G1570" s="28" t="s">
        <v>207</v>
      </c>
      <c r="H1570" s="5">
        <f t="shared" si="61"/>
        <v>-106550</v>
      </c>
      <c r="I1570" s="23">
        <f t="shared" si="62"/>
        <v>3.9130434782608696</v>
      </c>
      <c r="K1570" t="s">
        <v>786</v>
      </c>
      <c r="M1570" s="2">
        <v>460</v>
      </c>
    </row>
    <row r="1571" spans="2:13" ht="12.75">
      <c r="B1571" s="301">
        <v>1750</v>
      </c>
      <c r="C1571" s="1" t="s">
        <v>461</v>
      </c>
      <c r="D1571" s="1" t="s">
        <v>707</v>
      </c>
      <c r="E1571" s="1" t="s">
        <v>462</v>
      </c>
      <c r="F1571" s="28" t="s">
        <v>785</v>
      </c>
      <c r="G1571" s="28" t="s">
        <v>210</v>
      </c>
      <c r="H1571" s="5">
        <f t="shared" si="61"/>
        <v>-108300</v>
      </c>
      <c r="I1571" s="23">
        <f t="shared" si="62"/>
        <v>3.8043478260869565</v>
      </c>
      <c r="K1571" t="s">
        <v>786</v>
      </c>
      <c r="M1571" s="2">
        <v>460</v>
      </c>
    </row>
    <row r="1572" spans="2:13" ht="12.75">
      <c r="B1572" s="301">
        <v>1900</v>
      </c>
      <c r="C1572" s="1" t="s">
        <v>461</v>
      </c>
      <c r="D1572" s="1" t="s">
        <v>707</v>
      </c>
      <c r="E1572" s="1" t="s">
        <v>462</v>
      </c>
      <c r="F1572" s="28" t="s">
        <v>785</v>
      </c>
      <c r="G1572" s="28" t="s">
        <v>212</v>
      </c>
      <c r="H1572" s="5">
        <f t="shared" si="61"/>
        <v>-110200</v>
      </c>
      <c r="I1572" s="23">
        <f t="shared" si="62"/>
        <v>4.130434782608695</v>
      </c>
      <c r="K1572" t="s">
        <v>786</v>
      </c>
      <c r="M1572" s="2">
        <v>460</v>
      </c>
    </row>
    <row r="1573" spans="2:13" ht="12.75">
      <c r="B1573" s="301">
        <v>1800</v>
      </c>
      <c r="C1573" s="1" t="s">
        <v>461</v>
      </c>
      <c r="D1573" s="1" t="s">
        <v>707</v>
      </c>
      <c r="E1573" s="1" t="s">
        <v>462</v>
      </c>
      <c r="F1573" s="28" t="s">
        <v>785</v>
      </c>
      <c r="G1573" s="28" t="s">
        <v>214</v>
      </c>
      <c r="H1573" s="5">
        <f t="shared" si="61"/>
        <v>-112000</v>
      </c>
      <c r="I1573" s="23">
        <f t="shared" si="62"/>
        <v>3.9130434782608696</v>
      </c>
      <c r="K1573" t="s">
        <v>786</v>
      </c>
      <c r="M1573" s="2">
        <v>460</v>
      </c>
    </row>
    <row r="1574" spans="2:13" ht="12.75">
      <c r="B1574" s="301">
        <v>1700</v>
      </c>
      <c r="C1574" s="1" t="s">
        <v>461</v>
      </c>
      <c r="D1574" s="1" t="s">
        <v>707</v>
      </c>
      <c r="E1574" s="1" t="s">
        <v>462</v>
      </c>
      <c r="F1574" s="28" t="s">
        <v>785</v>
      </c>
      <c r="G1574" s="28" t="s">
        <v>278</v>
      </c>
      <c r="H1574" s="5">
        <f t="shared" si="61"/>
        <v>-113700</v>
      </c>
      <c r="I1574" s="23">
        <f t="shared" si="62"/>
        <v>3.6956521739130435</v>
      </c>
      <c r="K1574" t="s">
        <v>786</v>
      </c>
      <c r="M1574" s="2">
        <v>460</v>
      </c>
    </row>
    <row r="1575" spans="2:13" ht="12.75">
      <c r="B1575" s="301">
        <v>1000</v>
      </c>
      <c r="C1575" s="1" t="s">
        <v>461</v>
      </c>
      <c r="D1575" s="1" t="s">
        <v>707</v>
      </c>
      <c r="E1575" s="1" t="s">
        <v>462</v>
      </c>
      <c r="F1575" s="28" t="s">
        <v>785</v>
      </c>
      <c r="G1575" s="28" t="s">
        <v>280</v>
      </c>
      <c r="H1575" s="5">
        <f t="shared" si="61"/>
        <v>-114700</v>
      </c>
      <c r="I1575" s="23">
        <f t="shared" si="62"/>
        <v>2.1739130434782608</v>
      </c>
      <c r="K1575" t="s">
        <v>786</v>
      </c>
      <c r="M1575" s="2">
        <v>460</v>
      </c>
    </row>
    <row r="1576" spans="2:13" ht="12.75">
      <c r="B1576" s="301">
        <v>1900</v>
      </c>
      <c r="C1576" s="1" t="s">
        <v>461</v>
      </c>
      <c r="D1576" s="1" t="s">
        <v>707</v>
      </c>
      <c r="E1576" s="1" t="s">
        <v>462</v>
      </c>
      <c r="F1576" s="28" t="s">
        <v>785</v>
      </c>
      <c r="G1576" s="28" t="s">
        <v>282</v>
      </c>
      <c r="H1576" s="5">
        <f t="shared" si="61"/>
        <v>-116600</v>
      </c>
      <c r="I1576" s="23">
        <f t="shared" si="62"/>
        <v>4.130434782608695</v>
      </c>
      <c r="K1576" t="s">
        <v>786</v>
      </c>
      <c r="M1576" s="2">
        <v>460</v>
      </c>
    </row>
    <row r="1577" spans="2:13" ht="12.75">
      <c r="B1577" s="301">
        <v>1800</v>
      </c>
      <c r="C1577" s="1" t="s">
        <v>461</v>
      </c>
      <c r="D1577" s="1" t="s">
        <v>707</v>
      </c>
      <c r="E1577" s="1" t="s">
        <v>462</v>
      </c>
      <c r="F1577" s="28" t="s">
        <v>785</v>
      </c>
      <c r="G1577" s="28" t="s">
        <v>301</v>
      </c>
      <c r="H1577" s="5">
        <f t="shared" si="61"/>
        <v>-118400</v>
      </c>
      <c r="I1577" s="23">
        <f t="shared" si="62"/>
        <v>3.9130434782608696</v>
      </c>
      <c r="K1577" t="s">
        <v>786</v>
      </c>
      <c r="M1577" s="2">
        <v>460</v>
      </c>
    </row>
    <row r="1578" spans="2:13" ht="12.75">
      <c r="B1578" s="301">
        <v>1950</v>
      </c>
      <c r="C1578" s="1" t="s">
        <v>461</v>
      </c>
      <c r="D1578" s="1" t="s">
        <v>707</v>
      </c>
      <c r="E1578" s="1" t="s">
        <v>462</v>
      </c>
      <c r="F1578" s="28" t="s">
        <v>785</v>
      </c>
      <c r="G1578" s="28" t="s">
        <v>339</v>
      </c>
      <c r="H1578" s="5">
        <f t="shared" si="61"/>
        <v>-120350</v>
      </c>
      <c r="I1578" s="23">
        <f t="shared" si="62"/>
        <v>4.239130434782608</v>
      </c>
      <c r="K1578" t="s">
        <v>786</v>
      </c>
      <c r="M1578" s="2">
        <v>460</v>
      </c>
    </row>
    <row r="1579" spans="2:13" ht="12.75">
      <c r="B1579" s="301">
        <v>1900</v>
      </c>
      <c r="C1579" s="1" t="s">
        <v>461</v>
      </c>
      <c r="D1579" s="1" t="s">
        <v>707</v>
      </c>
      <c r="E1579" s="1" t="s">
        <v>462</v>
      </c>
      <c r="F1579" s="28" t="s">
        <v>785</v>
      </c>
      <c r="G1579" s="28" t="s">
        <v>370</v>
      </c>
      <c r="H1579" s="5">
        <f t="shared" si="61"/>
        <v>-122250</v>
      </c>
      <c r="I1579" s="23">
        <f t="shared" si="62"/>
        <v>4.130434782608695</v>
      </c>
      <c r="K1579" t="s">
        <v>786</v>
      </c>
      <c r="M1579" s="2">
        <v>460</v>
      </c>
    </row>
    <row r="1580" spans="2:13" ht="12.75">
      <c r="B1580" s="301">
        <v>1800</v>
      </c>
      <c r="C1580" s="1" t="s">
        <v>461</v>
      </c>
      <c r="D1580" s="1" t="s">
        <v>707</v>
      </c>
      <c r="E1580" s="1" t="s">
        <v>462</v>
      </c>
      <c r="F1580" s="28" t="s">
        <v>785</v>
      </c>
      <c r="G1580" s="28" t="s">
        <v>362</v>
      </c>
      <c r="H1580" s="5">
        <f t="shared" si="61"/>
        <v>-124050</v>
      </c>
      <c r="I1580" s="23">
        <f t="shared" si="62"/>
        <v>3.9130434782608696</v>
      </c>
      <c r="K1580" t="s">
        <v>786</v>
      </c>
      <c r="M1580" s="2">
        <v>460</v>
      </c>
    </row>
    <row r="1581" spans="2:13" ht="12.75">
      <c r="B1581" s="301">
        <v>1500</v>
      </c>
      <c r="C1581" s="1" t="s">
        <v>461</v>
      </c>
      <c r="D1581" s="1" t="s">
        <v>707</v>
      </c>
      <c r="E1581" s="1" t="s">
        <v>462</v>
      </c>
      <c r="F1581" s="28" t="s">
        <v>785</v>
      </c>
      <c r="G1581" s="28" t="s">
        <v>377</v>
      </c>
      <c r="H1581" s="5">
        <f t="shared" si="61"/>
        <v>-125550</v>
      </c>
      <c r="I1581" s="23">
        <f t="shared" si="62"/>
        <v>3.260869565217391</v>
      </c>
      <c r="K1581" t="s">
        <v>786</v>
      </c>
      <c r="M1581" s="2">
        <v>460</v>
      </c>
    </row>
    <row r="1582" spans="2:13" ht="12.75">
      <c r="B1582" s="301">
        <v>1000</v>
      </c>
      <c r="C1582" s="1" t="s">
        <v>461</v>
      </c>
      <c r="D1582" s="1" t="s">
        <v>707</v>
      </c>
      <c r="E1582" s="1" t="s">
        <v>462</v>
      </c>
      <c r="F1582" s="28" t="s">
        <v>785</v>
      </c>
      <c r="G1582" s="28" t="s">
        <v>394</v>
      </c>
      <c r="H1582" s="5">
        <f t="shared" si="61"/>
        <v>-126550</v>
      </c>
      <c r="I1582" s="23">
        <f t="shared" si="62"/>
        <v>2.1739130434782608</v>
      </c>
      <c r="K1582" t="s">
        <v>786</v>
      </c>
      <c r="M1582" s="2">
        <v>460</v>
      </c>
    </row>
    <row r="1583" spans="1:13" s="86" customFormat="1" ht="12.75">
      <c r="A1583" s="12"/>
      <c r="B1583" s="306">
        <f>SUM(B1487:B1582)</f>
        <v>126550</v>
      </c>
      <c r="C1583" s="12"/>
      <c r="D1583" s="12"/>
      <c r="E1583" s="12" t="s">
        <v>462</v>
      </c>
      <c r="F1583" s="19"/>
      <c r="G1583" s="19"/>
      <c r="H1583" s="90">
        <v>0</v>
      </c>
      <c r="I1583" s="85">
        <f t="shared" si="62"/>
        <v>275.10869565217394</v>
      </c>
      <c r="M1583" s="2">
        <v>460</v>
      </c>
    </row>
    <row r="1584" spans="2:13" ht="12.75">
      <c r="B1584" s="120"/>
      <c r="H1584" s="5">
        <f t="shared" si="61"/>
        <v>0</v>
      </c>
      <c r="I1584" s="23">
        <f t="shared" si="62"/>
        <v>0</v>
      </c>
      <c r="M1584" s="2">
        <v>460</v>
      </c>
    </row>
    <row r="1585" spans="2:13" ht="12.75">
      <c r="B1585" s="120"/>
      <c r="H1585" s="5">
        <f t="shared" si="61"/>
        <v>0</v>
      </c>
      <c r="I1585" s="23">
        <f t="shared" si="62"/>
        <v>0</v>
      </c>
      <c r="M1585" s="2">
        <v>460</v>
      </c>
    </row>
    <row r="1586" spans="2:13" ht="12.75">
      <c r="B1586" s="120"/>
      <c r="H1586" s="5">
        <f t="shared" si="61"/>
        <v>0</v>
      </c>
      <c r="I1586" s="23">
        <f t="shared" si="62"/>
        <v>0</v>
      </c>
      <c r="M1586" s="2">
        <v>460</v>
      </c>
    </row>
    <row r="1587" spans="2:13" ht="12.75">
      <c r="B1587" s="120"/>
      <c r="H1587" s="5">
        <f t="shared" si="61"/>
        <v>0</v>
      </c>
      <c r="I1587" s="23">
        <f t="shared" si="62"/>
        <v>0</v>
      </c>
      <c r="M1587" s="2">
        <v>460</v>
      </c>
    </row>
    <row r="1588" spans="1:13" s="86" customFormat="1" ht="12.75">
      <c r="A1588" s="12"/>
      <c r="B1588" s="337">
        <f>B1604+B1611+B1616+B1621+B1627+B1637</f>
        <v>240000</v>
      </c>
      <c r="C1588" s="131" t="s">
        <v>787</v>
      </c>
      <c r="D1588" s="12"/>
      <c r="E1588" s="12"/>
      <c r="F1588" s="19"/>
      <c r="G1588" s="19"/>
      <c r="H1588" s="90">
        <f t="shared" si="61"/>
        <v>-240000</v>
      </c>
      <c r="I1588" s="85">
        <f t="shared" si="62"/>
        <v>521.7391304347826</v>
      </c>
      <c r="M1588" s="2">
        <v>460</v>
      </c>
    </row>
    <row r="1589" spans="2:13" ht="12.75">
      <c r="B1589" s="221"/>
      <c r="H1589" s="5">
        <v>0</v>
      </c>
      <c r="I1589" s="23">
        <f t="shared" si="62"/>
        <v>0</v>
      </c>
      <c r="M1589" s="2">
        <v>460</v>
      </c>
    </row>
    <row r="1590" spans="1:13" s="16" customFormat="1" ht="12.75">
      <c r="A1590" s="13"/>
      <c r="B1590" s="347" t="s">
        <v>1111</v>
      </c>
      <c r="C1590" s="13"/>
      <c r="D1590" s="13"/>
      <c r="E1590" s="13"/>
      <c r="F1590" s="31"/>
      <c r="G1590" s="103"/>
      <c r="H1590" s="30"/>
      <c r="I1590" s="92">
        <v>0</v>
      </c>
      <c r="M1590" s="2">
        <v>460</v>
      </c>
    </row>
    <row r="1591" spans="2:13" ht="12.75">
      <c r="B1591" s="221"/>
      <c r="H1591" s="5">
        <f>H1589-B1591</f>
        <v>0</v>
      </c>
      <c r="I1591" s="23">
        <f t="shared" si="62"/>
        <v>0</v>
      </c>
      <c r="M1591" s="2">
        <v>460</v>
      </c>
    </row>
    <row r="1592" spans="2:13" ht="12.75">
      <c r="B1592" s="221"/>
      <c r="H1592" s="5">
        <f t="shared" si="61"/>
        <v>0</v>
      </c>
      <c r="I1592" s="23">
        <f t="shared" si="62"/>
        <v>0</v>
      </c>
      <c r="M1592" s="2">
        <v>460</v>
      </c>
    </row>
    <row r="1593" spans="1:13" ht="12.75">
      <c r="A1593" s="13"/>
      <c r="B1593" s="225">
        <v>10000</v>
      </c>
      <c r="C1593" s="16" t="s">
        <v>788</v>
      </c>
      <c r="D1593" s="73" t="s">
        <v>707</v>
      </c>
      <c r="E1593" s="132" t="s">
        <v>789</v>
      </c>
      <c r="F1593" s="28" t="s">
        <v>785</v>
      </c>
      <c r="G1593" s="133" t="s">
        <v>84</v>
      </c>
      <c r="H1593" s="5">
        <f t="shared" si="61"/>
        <v>-10000</v>
      </c>
      <c r="I1593" s="23">
        <f t="shared" si="62"/>
        <v>21.73913043478261</v>
      </c>
      <c r="J1593" s="16"/>
      <c r="K1593" t="s">
        <v>786</v>
      </c>
      <c r="L1593" s="16"/>
      <c r="M1593" s="2">
        <v>460</v>
      </c>
    </row>
    <row r="1594" spans="2:13" ht="12.75">
      <c r="B1594" s="221">
        <v>5000</v>
      </c>
      <c r="C1594" t="s">
        <v>790</v>
      </c>
      <c r="D1594" s="73" t="s">
        <v>707</v>
      </c>
      <c r="E1594" s="132" t="s">
        <v>789</v>
      </c>
      <c r="F1594" s="28" t="s">
        <v>785</v>
      </c>
      <c r="G1594" s="133" t="s">
        <v>88</v>
      </c>
      <c r="H1594" s="5">
        <f t="shared" si="61"/>
        <v>-15000</v>
      </c>
      <c r="I1594" s="23">
        <f t="shared" si="62"/>
        <v>10.869565217391305</v>
      </c>
      <c r="K1594" t="s">
        <v>786</v>
      </c>
      <c r="M1594" s="2">
        <v>460</v>
      </c>
    </row>
    <row r="1595" spans="2:13" ht="12.75">
      <c r="B1595" s="221">
        <v>5000</v>
      </c>
      <c r="C1595" t="s">
        <v>790</v>
      </c>
      <c r="D1595" s="73" t="s">
        <v>707</v>
      </c>
      <c r="E1595" s="132" t="s">
        <v>789</v>
      </c>
      <c r="F1595" s="28" t="s">
        <v>785</v>
      </c>
      <c r="G1595" s="133" t="s">
        <v>88</v>
      </c>
      <c r="H1595" s="5">
        <f t="shared" si="61"/>
        <v>-20000</v>
      </c>
      <c r="I1595" s="23">
        <f t="shared" si="62"/>
        <v>10.869565217391305</v>
      </c>
      <c r="K1595" t="s">
        <v>786</v>
      </c>
      <c r="M1595" s="2">
        <v>460</v>
      </c>
    </row>
    <row r="1596" spans="2:13" ht="12.75">
      <c r="B1596" s="221">
        <v>5000</v>
      </c>
      <c r="C1596" t="s">
        <v>790</v>
      </c>
      <c r="D1596" s="73" t="s">
        <v>707</v>
      </c>
      <c r="E1596" s="132" t="s">
        <v>789</v>
      </c>
      <c r="F1596" s="28" t="s">
        <v>785</v>
      </c>
      <c r="G1596" s="133" t="s">
        <v>88</v>
      </c>
      <c r="H1596" s="5">
        <f t="shared" si="61"/>
        <v>-25000</v>
      </c>
      <c r="I1596" s="23">
        <f t="shared" si="62"/>
        <v>10.869565217391305</v>
      </c>
      <c r="K1596" t="s">
        <v>786</v>
      </c>
      <c r="M1596" s="2">
        <v>460</v>
      </c>
    </row>
    <row r="1597" spans="2:13" ht="12.75">
      <c r="B1597" s="221">
        <v>5000</v>
      </c>
      <c r="C1597" t="s">
        <v>791</v>
      </c>
      <c r="D1597" s="73" t="s">
        <v>707</v>
      </c>
      <c r="E1597" s="132" t="s">
        <v>789</v>
      </c>
      <c r="F1597" s="28" t="s">
        <v>785</v>
      </c>
      <c r="G1597" s="133" t="s">
        <v>88</v>
      </c>
      <c r="H1597" s="5">
        <f t="shared" si="61"/>
        <v>-30000</v>
      </c>
      <c r="I1597" s="23">
        <f t="shared" si="62"/>
        <v>10.869565217391305</v>
      </c>
      <c r="K1597" t="s">
        <v>786</v>
      </c>
      <c r="M1597" s="2">
        <v>460</v>
      </c>
    </row>
    <row r="1598" spans="2:13" ht="12.75">
      <c r="B1598" s="221">
        <v>30000</v>
      </c>
      <c r="C1598" t="s">
        <v>792</v>
      </c>
      <c r="D1598" s="73" t="s">
        <v>707</v>
      </c>
      <c r="E1598" s="132" t="s">
        <v>789</v>
      </c>
      <c r="F1598" s="28" t="s">
        <v>785</v>
      </c>
      <c r="G1598" s="133" t="s">
        <v>88</v>
      </c>
      <c r="H1598" s="5">
        <f t="shared" si="61"/>
        <v>-60000</v>
      </c>
      <c r="I1598" s="23">
        <f t="shared" si="62"/>
        <v>65.21739130434783</v>
      </c>
      <c r="K1598" t="s">
        <v>786</v>
      </c>
      <c r="M1598" s="2">
        <v>460</v>
      </c>
    </row>
    <row r="1599" spans="2:13" ht="12.75">
      <c r="B1599" s="221">
        <v>5000</v>
      </c>
      <c r="C1599" t="s">
        <v>793</v>
      </c>
      <c r="D1599" s="73" t="s">
        <v>707</v>
      </c>
      <c r="E1599" s="132" t="s">
        <v>789</v>
      </c>
      <c r="F1599" s="28" t="s">
        <v>785</v>
      </c>
      <c r="G1599" s="133" t="s">
        <v>88</v>
      </c>
      <c r="H1599" s="5">
        <f t="shared" si="61"/>
        <v>-65000</v>
      </c>
      <c r="I1599" s="23">
        <f t="shared" si="62"/>
        <v>10.869565217391305</v>
      </c>
      <c r="K1599" t="s">
        <v>786</v>
      </c>
      <c r="M1599" s="2">
        <v>460</v>
      </c>
    </row>
    <row r="1600" spans="2:13" ht="12.75">
      <c r="B1600" s="221">
        <v>10000</v>
      </c>
      <c r="C1600" t="s">
        <v>794</v>
      </c>
      <c r="D1600" s="73" t="s">
        <v>707</v>
      </c>
      <c r="E1600" s="132" t="s">
        <v>789</v>
      </c>
      <c r="F1600" s="28" t="s">
        <v>785</v>
      </c>
      <c r="G1600" s="134" t="s">
        <v>207</v>
      </c>
      <c r="H1600" s="5">
        <f t="shared" si="61"/>
        <v>-75000</v>
      </c>
      <c r="I1600" s="23">
        <f t="shared" si="62"/>
        <v>21.73913043478261</v>
      </c>
      <c r="K1600" t="s">
        <v>786</v>
      </c>
      <c r="M1600" s="2">
        <v>460</v>
      </c>
    </row>
    <row r="1601" spans="2:13" ht="12.75">
      <c r="B1601" s="221">
        <v>10000</v>
      </c>
      <c r="C1601" s="135" t="s">
        <v>795</v>
      </c>
      <c r="D1601" s="73" t="s">
        <v>707</v>
      </c>
      <c r="E1601" s="132" t="s">
        <v>789</v>
      </c>
      <c r="F1601" s="28" t="s">
        <v>785</v>
      </c>
      <c r="G1601" s="134" t="s">
        <v>210</v>
      </c>
      <c r="H1601" s="5">
        <f t="shared" si="61"/>
        <v>-85000</v>
      </c>
      <c r="I1601" s="23">
        <f t="shared" si="62"/>
        <v>21.73913043478261</v>
      </c>
      <c r="K1601" t="s">
        <v>786</v>
      </c>
      <c r="M1601" s="2">
        <v>460</v>
      </c>
    </row>
    <row r="1602" spans="2:13" ht="12.75">
      <c r="B1602" s="221">
        <v>10000</v>
      </c>
      <c r="C1602" s="135" t="s">
        <v>796</v>
      </c>
      <c r="D1602" s="73" t="s">
        <v>707</v>
      </c>
      <c r="E1602" s="136" t="s">
        <v>789</v>
      </c>
      <c r="F1602" s="28" t="s">
        <v>785</v>
      </c>
      <c r="G1602" s="134" t="s">
        <v>214</v>
      </c>
      <c r="H1602" s="5">
        <f t="shared" si="61"/>
        <v>-95000</v>
      </c>
      <c r="I1602" s="23">
        <f t="shared" si="62"/>
        <v>21.73913043478261</v>
      </c>
      <c r="K1602" t="s">
        <v>786</v>
      </c>
      <c r="M1602" s="2">
        <v>460</v>
      </c>
    </row>
    <row r="1603" spans="2:13" ht="12.75">
      <c r="B1603" s="221">
        <v>5000</v>
      </c>
      <c r="C1603" t="s">
        <v>790</v>
      </c>
      <c r="D1603" s="73" t="s">
        <v>707</v>
      </c>
      <c r="E1603" s="136" t="s">
        <v>789</v>
      </c>
      <c r="F1603" s="28" t="s">
        <v>785</v>
      </c>
      <c r="G1603" s="134" t="s">
        <v>278</v>
      </c>
      <c r="H1603" s="5">
        <f t="shared" si="61"/>
        <v>-100000</v>
      </c>
      <c r="I1603" s="23">
        <f t="shared" si="62"/>
        <v>10.869565217391305</v>
      </c>
      <c r="K1603" t="s">
        <v>786</v>
      </c>
      <c r="M1603" s="2">
        <v>460</v>
      </c>
    </row>
    <row r="1604" spans="1:13" s="86" customFormat="1" ht="12.75">
      <c r="A1604" s="12"/>
      <c r="B1604" s="338">
        <f>SUM(B1593:B1603)</f>
        <v>100000</v>
      </c>
      <c r="C1604" s="12"/>
      <c r="D1604" s="12"/>
      <c r="E1604" s="137" t="s">
        <v>789</v>
      </c>
      <c r="F1604" s="19"/>
      <c r="G1604" s="19"/>
      <c r="H1604" s="90"/>
      <c r="I1604" s="85">
        <f t="shared" si="62"/>
        <v>217.3913043478261</v>
      </c>
      <c r="M1604" s="2">
        <v>460</v>
      </c>
    </row>
    <row r="1605" spans="2:13" ht="12.75">
      <c r="B1605" s="339"/>
      <c r="H1605" s="5">
        <f aca="true" t="shared" si="63" ref="H1605:H1610">H1604-B1605</f>
        <v>0</v>
      </c>
      <c r="I1605" s="23">
        <f aca="true" t="shared" si="64" ref="I1605:I1649">+B1605/M1605</f>
        <v>0</v>
      </c>
      <c r="M1605" s="2">
        <v>460</v>
      </c>
    </row>
    <row r="1606" spans="2:13" ht="12.75">
      <c r="B1606" s="221"/>
      <c r="H1606" s="5">
        <f t="shared" si="63"/>
        <v>0</v>
      </c>
      <c r="I1606" s="23">
        <f t="shared" si="64"/>
        <v>0</v>
      </c>
      <c r="M1606" s="2">
        <v>460</v>
      </c>
    </row>
    <row r="1607" spans="2:13" ht="12.75">
      <c r="B1607" s="221">
        <v>5000</v>
      </c>
      <c r="C1607" t="s">
        <v>791</v>
      </c>
      <c r="D1607" s="73" t="s">
        <v>707</v>
      </c>
      <c r="E1607" s="132" t="s">
        <v>797</v>
      </c>
      <c r="F1607" s="28" t="s">
        <v>785</v>
      </c>
      <c r="G1607" s="133" t="s">
        <v>278</v>
      </c>
      <c r="H1607" s="5">
        <f t="shared" si="63"/>
        <v>-5000</v>
      </c>
      <c r="I1607" s="23">
        <f t="shared" si="64"/>
        <v>10.869565217391305</v>
      </c>
      <c r="K1607" t="s">
        <v>786</v>
      </c>
      <c r="M1607" s="2">
        <v>460</v>
      </c>
    </row>
    <row r="1608" spans="2:13" ht="12.75">
      <c r="B1608" s="221">
        <v>5000</v>
      </c>
      <c r="C1608" t="s">
        <v>790</v>
      </c>
      <c r="D1608" s="73" t="s">
        <v>707</v>
      </c>
      <c r="E1608" s="132" t="s">
        <v>797</v>
      </c>
      <c r="F1608" s="28" t="s">
        <v>785</v>
      </c>
      <c r="G1608" s="133" t="s">
        <v>278</v>
      </c>
      <c r="H1608" s="5">
        <f t="shared" si="63"/>
        <v>-10000</v>
      </c>
      <c r="I1608" s="23">
        <f t="shared" si="64"/>
        <v>10.869565217391305</v>
      </c>
      <c r="K1608" t="s">
        <v>786</v>
      </c>
      <c r="M1608" s="2">
        <v>460</v>
      </c>
    </row>
    <row r="1609" spans="1:13" s="86" customFormat="1" ht="12.75">
      <c r="A1609" s="13"/>
      <c r="B1609" s="225">
        <v>30000</v>
      </c>
      <c r="C1609" s="16" t="s">
        <v>792</v>
      </c>
      <c r="D1609" s="73" t="s">
        <v>707</v>
      </c>
      <c r="E1609" s="132" t="s">
        <v>797</v>
      </c>
      <c r="F1609" s="28" t="s">
        <v>785</v>
      </c>
      <c r="G1609" s="133" t="s">
        <v>377</v>
      </c>
      <c r="H1609" s="5">
        <f t="shared" si="63"/>
        <v>-40000</v>
      </c>
      <c r="I1609" s="23">
        <f t="shared" si="64"/>
        <v>65.21739130434783</v>
      </c>
      <c r="J1609" s="16"/>
      <c r="K1609" t="s">
        <v>786</v>
      </c>
      <c r="L1609" s="16"/>
      <c r="M1609" s="2">
        <v>460</v>
      </c>
    </row>
    <row r="1610" spans="2:13" ht="12.75">
      <c r="B1610" s="221">
        <v>30000</v>
      </c>
      <c r="C1610" t="s">
        <v>798</v>
      </c>
      <c r="D1610" s="73" t="s">
        <v>707</v>
      </c>
      <c r="E1610" s="132" t="s">
        <v>797</v>
      </c>
      <c r="F1610" s="28" t="s">
        <v>785</v>
      </c>
      <c r="G1610" s="134" t="s">
        <v>377</v>
      </c>
      <c r="H1610" s="5">
        <f t="shared" si="63"/>
        <v>-70000</v>
      </c>
      <c r="I1610" s="23">
        <f t="shared" si="64"/>
        <v>65.21739130434783</v>
      </c>
      <c r="K1610" t="s">
        <v>786</v>
      </c>
      <c r="M1610" s="2">
        <v>460</v>
      </c>
    </row>
    <row r="1611" spans="1:13" ht="12.75">
      <c r="A1611" s="12"/>
      <c r="B1611" s="232">
        <f>SUM(B1607:B1610)</f>
        <v>70000</v>
      </c>
      <c r="C1611" s="12"/>
      <c r="D1611" s="12"/>
      <c r="E1611" s="137" t="s">
        <v>799</v>
      </c>
      <c r="F1611" s="19"/>
      <c r="G1611" s="19"/>
      <c r="H1611" s="90"/>
      <c r="I1611" s="85">
        <f t="shared" si="64"/>
        <v>152.17391304347825</v>
      </c>
      <c r="J1611" s="86"/>
      <c r="K1611" s="86"/>
      <c r="L1611" s="86"/>
      <c r="M1611" s="2">
        <v>460</v>
      </c>
    </row>
    <row r="1612" spans="2:13" ht="12.75">
      <c r="B1612" s="221"/>
      <c r="H1612" s="5">
        <f>H1611-B1612</f>
        <v>0</v>
      </c>
      <c r="I1612" s="23">
        <f t="shared" si="64"/>
        <v>0</v>
      </c>
      <c r="M1612" s="2">
        <v>460</v>
      </c>
    </row>
    <row r="1613" spans="2:13" ht="12.75">
      <c r="B1613" s="221"/>
      <c r="H1613" s="5">
        <f>H1612-B1613</f>
        <v>0</v>
      </c>
      <c r="I1613" s="23">
        <f t="shared" si="64"/>
        <v>0</v>
      </c>
      <c r="M1613" s="2">
        <v>460</v>
      </c>
    </row>
    <row r="1614" spans="2:13" ht="12.75">
      <c r="B1614" s="221">
        <v>5000</v>
      </c>
      <c r="C1614" t="s">
        <v>790</v>
      </c>
      <c r="D1614" s="73" t="s">
        <v>707</v>
      </c>
      <c r="E1614" s="136" t="s">
        <v>800</v>
      </c>
      <c r="F1614" s="28" t="s">
        <v>785</v>
      </c>
      <c r="G1614" s="134" t="s">
        <v>146</v>
      </c>
      <c r="H1614" s="5">
        <f>H1613-B1614</f>
        <v>-5000</v>
      </c>
      <c r="I1614" s="23">
        <f t="shared" si="64"/>
        <v>10.869565217391305</v>
      </c>
      <c r="K1614" t="s">
        <v>786</v>
      </c>
      <c r="M1614" s="2">
        <v>460</v>
      </c>
    </row>
    <row r="1615" spans="2:13" ht="12.75">
      <c r="B1615" s="221">
        <v>5000</v>
      </c>
      <c r="C1615" t="s">
        <v>791</v>
      </c>
      <c r="D1615" s="73" t="s">
        <v>707</v>
      </c>
      <c r="E1615" s="136" t="s">
        <v>800</v>
      </c>
      <c r="F1615" s="28" t="s">
        <v>785</v>
      </c>
      <c r="G1615" s="134" t="s">
        <v>146</v>
      </c>
      <c r="H1615" s="5">
        <f>H1614-B1615</f>
        <v>-10000</v>
      </c>
      <c r="I1615" s="23">
        <f t="shared" si="64"/>
        <v>10.869565217391305</v>
      </c>
      <c r="K1615" t="s">
        <v>786</v>
      </c>
      <c r="M1615" s="2">
        <v>460</v>
      </c>
    </row>
    <row r="1616" spans="1:13" s="86" customFormat="1" ht="12.75">
      <c r="A1616" s="12"/>
      <c r="B1616" s="232">
        <f>SUM(B1614:B1615)</f>
        <v>10000</v>
      </c>
      <c r="C1616" s="12"/>
      <c r="D1616" s="12"/>
      <c r="E1616" s="137" t="s">
        <v>800</v>
      </c>
      <c r="F1616" s="19"/>
      <c r="G1616" s="19"/>
      <c r="H1616" s="90"/>
      <c r="I1616" s="85"/>
      <c r="M1616" s="2">
        <v>460</v>
      </c>
    </row>
    <row r="1617" spans="2:13" ht="12.75">
      <c r="B1617" s="221"/>
      <c r="H1617" s="5">
        <f aca="true" t="shared" si="65" ref="H1617:H1649">H1616-B1617</f>
        <v>0</v>
      </c>
      <c r="I1617" s="23">
        <f t="shared" si="64"/>
        <v>0</v>
      </c>
      <c r="M1617" s="2">
        <v>460</v>
      </c>
    </row>
    <row r="1618" spans="2:13" ht="12.75">
      <c r="B1618" s="221"/>
      <c r="H1618" s="5">
        <f t="shared" si="65"/>
        <v>0</v>
      </c>
      <c r="I1618" s="23">
        <f t="shared" si="64"/>
        <v>0</v>
      </c>
      <c r="M1618" s="2">
        <v>460</v>
      </c>
    </row>
    <row r="1619" spans="2:13" ht="12.75">
      <c r="B1619" s="221">
        <v>5000</v>
      </c>
      <c r="C1619" t="s">
        <v>790</v>
      </c>
      <c r="D1619" s="73" t="s">
        <v>707</v>
      </c>
      <c r="E1619" s="136" t="s">
        <v>801</v>
      </c>
      <c r="F1619" s="28" t="s">
        <v>785</v>
      </c>
      <c r="G1619" s="134" t="s">
        <v>79</v>
      </c>
      <c r="H1619" s="5">
        <f t="shared" si="65"/>
        <v>-5000</v>
      </c>
      <c r="I1619" s="23">
        <f t="shared" si="64"/>
        <v>10.869565217391305</v>
      </c>
      <c r="K1619" t="s">
        <v>786</v>
      </c>
      <c r="M1619" s="2">
        <v>460</v>
      </c>
    </row>
    <row r="1620" spans="2:13" ht="12.75">
      <c r="B1620" s="221">
        <v>5000</v>
      </c>
      <c r="C1620" t="s">
        <v>790</v>
      </c>
      <c r="D1620" s="73" t="s">
        <v>707</v>
      </c>
      <c r="E1620" s="136" t="s">
        <v>801</v>
      </c>
      <c r="F1620" s="28" t="s">
        <v>785</v>
      </c>
      <c r="G1620" s="134" t="s">
        <v>79</v>
      </c>
      <c r="H1620" s="5">
        <f t="shared" si="65"/>
        <v>-10000</v>
      </c>
      <c r="I1620" s="23">
        <f t="shared" si="64"/>
        <v>10.869565217391305</v>
      </c>
      <c r="K1620" t="s">
        <v>786</v>
      </c>
      <c r="M1620" s="2">
        <v>460</v>
      </c>
    </row>
    <row r="1621" spans="1:13" s="86" customFormat="1" ht="12.75">
      <c r="A1621" s="12"/>
      <c r="B1621" s="232">
        <f>SUM(B1619:B1620)</f>
        <v>10000</v>
      </c>
      <c r="C1621" s="12"/>
      <c r="D1621" s="12"/>
      <c r="E1621" s="137" t="s">
        <v>801</v>
      </c>
      <c r="F1621" s="19"/>
      <c r="G1621" s="19"/>
      <c r="H1621" s="90"/>
      <c r="I1621" s="85">
        <f t="shared" si="64"/>
        <v>21.73913043478261</v>
      </c>
      <c r="M1621" s="2">
        <v>460</v>
      </c>
    </row>
    <row r="1622" spans="2:13" ht="12.75">
      <c r="B1622" s="221"/>
      <c r="H1622" s="5">
        <f t="shared" si="65"/>
        <v>0</v>
      </c>
      <c r="I1622" s="23">
        <f t="shared" si="64"/>
        <v>0</v>
      </c>
      <c r="M1622" s="2">
        <v>460</v>
      </c>
    </row>
    <row r="1623" spans="2:13" ht="12.75">
      <c r="B1623" s="221"/>
      <c r="H1623" s="5">
        <f t="shared" si="65"/>
        <v>0</v>
      </c>
      <c r="I1623" s="23">
        <f t="shared" si="64"/>
        <v>0</v>
      </c>
      <c r="M1623" s="2">
        <v>460</v>
      </c>
    </row>
    <row r="1624" spans="2:13" ht="12.75">
      <c r="B1624" s="221">
        <v>5000</v>
      </c>
      <c r="C1624" t="s">
        <v>790</v>
      </c>
      <c r="D1624" s="73" t="s">
        <v>707</v>
      </c>
      <c r="E1624" s="136" t="s">
        <v>802</v>
      </c>
      <c r="F1624" s="28" t="s">
        <v>785</v>
      </c>
      <c r="G1624" s="134" t="s">
        <v>803</v>
      </c>
      <c r="H1624" s="5">
        <f t="shared" si="65"/>
        <v>-5000</v>
      </c>
      <c r="I1624" s="23">
        <f t="shared" si="64"/>
        <v>10.869565217391305</v>
      </c>
      <c r="K1624" t="s">
        <v>786</v>
      </c>
      <c r="M1624" s="2">
        <v>460</v>
      </c>
    </row>
    <row r="1625" spans="2:13" ht="12.75">
      <c r="B1625" s="221">
        <v>5000</v>
      </c>
      <c r="C1625" t="s">
        <v>791</v>
      </c>
      <c r="D1625" s="73" t="s">
        <v>707</v>
      </c>
      <c r="E1625" s="136" t="s">
        <v>802</v>
      </c>
      <c r="F1625" s="28" t="s">
        <v>785</v>
      </c>
      <c r="G1625" s="134" t="s">
        <v>45</v>
      </c>
      <c r="H1625" s="5">
        <f t="shared" si="65"/>
        <v>-10000</v>
      </c>
      <c r="I1625" s="23">
        <f t="shared" si="64"/>
        <v>10.869565217391305</v>
      </c>
      <c r="K1625" t="s">
        <v>786</v>
      </c>
      <c r="M1625" s="2">
        <v>460</v>
      </c>
    </row>
    <row r="1626" spans="2:13" ht="12.75">
      <c r="B1626" s="221">
        <v>5000</v>
      </c>
      <c r="C1626" t="s">
        <v>791</v>
      </c>
      <c r="D1626" s="73" t="s">
        <v>707</v>
      </c>
      <c r="E1626" s="136" t="s">
        <v>802</v>
      </c>
      <c r="F1626" s="28" t="s">
        <v>785</v>
      </c>
      <c r="G1626" s="134" t="s">
        <v>45</v>
      </c>
      <c r="H1626" s="5">
        <f t="shared" si="65"/>
        <v>-15000</v>
      </c>
      <c r="I1626" s="23">
        <f t="shared" si="64"/>
        <v>10.869565217391305</v>
      </c>
      <c r="K1626" t="s">
        <v>786</v>
      </c>
      <c r="M1626" s="2">
        <v>460</v>
      </c>
    </row>
    <row r="1627" spans="1:13" s="86" customFormat="1" ht="12.75">
      <c r="A1627" s="12"/>
      <c r="B1627" s="232">
        <f>SUM(B1624:B1626)</f>
        <v>15000</v>
      </c>
      <c r="C1627" s="12"/>
      <c r="D1627" s="12"/>
      <c r="E1627" s="137" t="s">
        <v>802</v>
      </c>
      <c r="F1627" s="19"/>
      <c r="G1627" s="19"/>
      <c r="H1627" s="90"/>
      <c r="I1627" s="85"/>
      <c r="M1627" s="2">
        <v>460</v>
      </c>
    </row>
    <row r="1628" spans="2:13" ht="12.75">
      <c r="B1628" s="221"/>
      <c r="H1628" s="5">
        <f t="shared" si="65"/>
        <v>0</v>
      </c>
      <c r="I1628" s="23">
        <f t="shared" si="64"/>
        <v>0</v>
      </c>
      <c r="M1628" s="2">
        <v>460</v>
      </c>
    </row>
    <row r="1629" spans="2:13" ht="12.75">
      <c r="B1629" s="221"/>
      <c r="H1629" s="5">
        <f t="shared" si="65"/>
        <v>0</v>
      </c>
      <c r="I1629" s="23">
        <f t="shared" si="64"/>
        <v>0</v>
      </c>
      <c r="M1629" s="2">
        <v>460</v>
      </c>
    </row>
    <row r="1630" spans="2:13" ht="12.75">
      <c r="B1630" s="221">
        <v>5000</v>
      </c>
      <c r="C1630" t="s">
        <v>791</v>
      </c>
      <c r="D1630" s="73" t="s">
        <v>707</v>
      </c>
      <c r="E1630" s="136" t="s">
        <v>804</v>
      </c>
      <c r="F1630" s="28" t="s">
        <v>785</v>
      </c>
      <c r="G1630" s="134" t="s">
        <v>377</v>
      </c>
      <c r="H1630" s="5">
        <f t="shared" si="65"/>
        <v>-5000</v>
      </c>
      <c r="I1630" s="23">
        <f t="shared" si="64"/>
        <v>10.869565217391305</v>
      </c>
      <c r="K1630" t="s">
        <v>786</v>
      </c>
      <c r="M1630" s="2">
        <v>460</v>
      </c>
    </row>
    <row r="1631" spans="2:13" ht="12.75">
      <c r="B1631" s="221">
        <v>5000</v>
      </c>
      <c r="C1631" t="s">
        <v>790</v>
      </c>
      <c r="D1631" s="73" t="s">
        <v>707</v>
      </c>
      <c r="E1631" s="136" t="s">
        <v>804</v>
      </c>
      <c r="F1631" s="28" t="s">
        <v>785</v>
      </c>
      <c r="G1631" s="134" t="s">
        <v>377</v>
      </c>
      <c r="H1631" s="5">
        <f t="shared" si="65"/>
        <v>-10000</v>
      </c>
      <c r="I1631" s="23">
        <f t="shared" si="64"/>
        <v>10.869565217391305</v>
      </c>
      <c r="K1631" t="s">
        <v>786</v>
      </c>
      <c r="M1631" s="2">
        <v>460</v>
      </c>
    </row>
    <row r="1632" spans="2:13" ht="12.75">
      <c r="B1632" s="339">
        <v>5000</v>
      </c>
      <c r="C1632" t="s">
        <v>791</v>
      </c>
      <c r="D1632" s="73" t="s">
        <v>707</v>
      </c>
      <c r="E1632" s="136" t="s">
        <v>804</v>
      </c>
      <c r="F1632" s="28" t="s">
        <v>785</v>
      </c>
      <c r="G1632" s="134" t="s">
        <v>377</v>
      </c>
      <c r="H1632" s="5">
        <f t="shared" si="65"/>
        <v>-15000</v>
      </c>
      <c r="I1632" s="23">
        <f t="shared" si="64"/>
        <v>10.869565217391305</v>
      </c>
      <c r="K1632" t="s">
        <v>786</v>
      </c>
      <c r="M1632" s="2">
        <v>460</v>
      </c>
    </row>
    <row r="1633" spans="2:13" ht="12.75">
      <c r="B1633" s="221">
        <v>5000</v>
      </c>
      <c r="C1633" t="s">
        <v>790</v>
      </c>
      <c r="D1633" s="73" t="s">
        <v>707</v>
      </c>
      <c r="E1633" s="136" t="s">
        <v>804</v>
      </c>
      <c r="F1633" s="28" t="s">
        <v>785</v>
      </c>
      <c r="G1633" s="134" t="s">
        <v>377</v>
      </c>
      <c r="H1633" s="5">
        <f t="shared" si="65"/>
        <v>-20000</v>
      </c>
      <c r="I1633" s="23">
        <f t="shared" si="64"/>
        <v>10.869565217391305</v>
      </c>
      <c r="K1633" t="s">
        <v>786</v>
      </c>
      <c r="M1633" s="2">
        <v>460</v>
      </c>
    </row>
    <row r="1634" spans="2:13" ht="12.75">
      <c r="B1634" s="221">
        <v>5000</v>
      </c>
      <c r="C1634" t="s">
        <v>791</v>
      </c>
      <c r="D1634" s="73" t="s">
        <v>707</v>
      </c>
      <c r="E1634" s="136" t="s">
        <v>804</v>
      </c>
      <c r="F1634" s="28" t="s">
        <v>785</v>
      </c>
      <c r="G1634" s="134" t="s">
        <v>377</v>
      </c>
      <c r="H1634" s="5">
        <f t="shared" si="65"/>
        <v>-25000</v>
      </c>
      <c r="I1634" s="23">
        <f t="shared" si="64"/>
        <v>10.869565217391305</v>
      </c>
      <c r="K1634" t="s">
        <v>786</v>
      </c>
      <c r="M1634" s="2">
        <v>460</v>
      </c>
    </row>
    <row r="1635" spans="2:13" ht="12.75">
      <c r="B1635" s="221">
        <v>5000</v>
      </c>
      <c r="C1635" t="s">
        <v>790</v>
      </c>
      <c r="D1635" s="73" t="s">
        <v>707</v>
      </c>
      <c r="E1635" s="136" t="s">
        <v>804</v>
      </c>
      <c r="F1635" s="28" t="s">
        <v>785</v>
      </c>
      <c r="G1635" s="134" t="s">
        <v>377</v>
      </c>
      <c r="H1635" s="5">
        <f t="shared" si="65"/>
        <v>-30000</v>
      </c>
      <c r="I1635" s="23">
        <f t="shared" si="64"/>
        <v>10.869565217391305</v>
      </c>
      <c r="K1635" t="s">
        <v>786</v>
      </c>
      <c r="M1635" s="2">
        <v>460</v>
      </c>
    </row>
    <row r="1636" spans="2:13" ht="12.75">
      <c r="B1636" s="221">
        <v>5000</v>
      </c>
      <c r="C1636" t="s">
        <v>790</v>
      </c>
      <c r="D1636" s="73" t="s">
        <v>707</v>
      </c>
      <c r="E1636" s="136" t="s">
        <v>804</v>
      </c>
      <c r="F1636" s="28" t="s">
        <v>785</v>
      </c>
      <c r="G1636" s="134" t="s">
        <v>394</v>
      </c>
      <c r="H1636" s="5">
        <f t="shared" si="65"/>
        <v>-35000</v>
      </c>
      <c r="I1636" s="23">
        <f t="shared" si="64"/>
        <v>10.869565217391305</v>
      </c>
      <c r="K1636" t="s">
        <v>786</v>
      </c>
      <c r="M1636" s="2">
        <v>460</v>
      </c>
    </row>
    <row r="1637" spans="1:13" s="86" customFormat="1" ht="12.75">
      <c r="A1637" s="12"/>
      <c r="B1637" s="232">
        <f>SUM(B1630:B1636)</f>
        <v>35000</v>
      </c>
      <c r="C1637" s="12"/>
      <c r="D1637" s="12"/>
      <c r="E1637" s="137" t="s">
        <v>804</v>
      </c>
      <c r="F1637" s="19"/>
      <c r="G1637" s="19"/>
      <c r="H1637" s="90"/>
      <c r="I1637" s="85">
        <f t="shared" si="64"/>
        <v>76.08695652173913</v>
      </c>
      <c r="M1637" s="2">
        <v>460</v>
      </c>
    </row>
    <row r="1638" spans="2:13" ht="12.75">
      <c r="B1638" s="120"/>
      <c r="H1638" s="5">
        <f t="shared" si="65"/>
        <v>0</v>
      </c>
      <c r="I1638" s="23">
        <f t="shared" si="64"/>
        <v>0</v>
      </c>
      <c r="M1638" s="2">
        <v>460</v>
      </c>
    </row>
    <row r="1639" spans="2:13" ht="12.75">
      <c r="B1639" s="120"/>
      <c r="H1639" s="5">
        <f t="shared" si="65"/>
        <v>0</v>
      </c>
      <c r="I1639" s="23">
        <f t="shared" si="64"/>
        <v>0</v>
      </c>
      <c r="M1639" s="2">
        <v>460</v>
      </c>
    </row>
    <row r="1640" spans="2:13" ht="12.75">
      <c r="B1640" s="120"/>
      <c r="H1640" s="5">
        <f t="shared" si="65"/>
        <v>0</v>
      </c>
      <c r="I1640" s="23">
        <f t="shared" si="64"/>
        <v>0</v>
      </c>
      <c r="M1640" s="2">
        <v>460</v>
      </c>
    </row>
    <row r="1641" spans="2:13" ht="12.75">
      <c r="B1641" s="120"/>
      <c r="H1641" s="5">
        <f t="shared" si="65"/>
        <v>0</v>
      </c>
      <c r="I1641" s="23">
        <f t="shared" si="64"/>
        <v>0</v>
      </c>
      <c r="M1641" s="2">
        <v>460</v>
      </c>
    </row>
    <row r="1642" spans="1:13" s="86" customFormat="1" ht="12.75">
      <c r="A1642" s="12"/>
      <c r="B1642" s="340">
        <f>B1646</f>
        <v>5000</v>
      </c>
      <c r="C1642" s="131" t="s">
        <v>805</v>
      </c>
      <c r="D1642" s="12"/>
      <c r="E1642" s="12"/>
      <c r="F1642" s="19"/>
      <c r="G1642" s="19"/>
      <c r="H1642" s="90">
        <f t="shared" si="65"/>
        <v>-5000</v>
      </c>
      <c r="I1642" s="85">
        <f t="shared" si="64"/>
        <v>10.869565217391305</v>
      </c>
      <c r="M1642" s="2">
        <v>460</v>
      </c>
    </row>
    <row r="1643" spans="2:13" ht="12.75">
      <c r="B1643" s="301"/>
      <c r="I1643" s="23">
        <f t="shared" si="64"/>
        <v>0</v>
      </c>
      <c r="M1643" s="2">
        <v>460</v>
      </c>
    </row>
    <row r="1644" spans="2:13" ht="12.75">
      <c r="B1644" s="301"/>
      <c r="H1644" s="5">
        <f t="shared" si="65"/>
        <v>0</v>
      </c>
      <c r="I1644" s="23">
        <f t="shared" si="64"/>
        <v>0</v>
      </c>
      <c r="M1644" s="2">
        <v>460</v>
      </c>
    </row>
    <row r="1645" spans="2:13" ht="12.75">
      <c r="B1645" s="301">
        <v>5000</v>
      </c>
      <c r="C1645" s="1" t="s">
        <v>806</v>
      </c>
      <c r="D1645" s="1" t="s">
        <v>707</v>
      </c>
      <c r="E1645" s="1" t="s">
        <v>807</v>
      </c>
      <c r="F1645" s="28" t="s">
        <v>808</v>
      </c>
      <c r="G1645" s="28" t="s">
        <v>377</v>
      </c>
      <c r="H1645" s="5">
        <f t="shared" si="65"/>
        <v>-5000</v>
      </c>
      <c r="I1645" s="23">
        <f t="shared" si="64"/>
        <v>10.869565217391305</v>
      </c>
      <c r="K1645" t="s">
        <v>786</v>
      </c>
      <c r="M1645" s="2">
        <v>460</v>
      </c>
    </row>
    <row r="1646" spans="1:13" s="86" customFormat="1" ht="12.75">
      <c r="A1646" s="12"/>
      <c r="B1646" s="306">
        <v>5000</v>
      </c>
      <c r="C1646" s="12"/>
      <c r="D1646" s="12"/>
      <c r="E1646" s="12" t="s">
        <v>807</v>
      </c>
      <c r="F1646" s="19"/>
      <c r="G1646" s="19"/>
      <c r="H1646" s="90"/>
      <c r="I1646" s="85">
        <f t="shared" si="64"/>
        <v>10.869565217391305</v>
      </c>
      <c r="M1646" s="2">
        <v>460</v>
      </c>
    </row>
    <row r="1647" spans="2:13" ht="12.75">
      <c r="B1647" s="301"/>
      <c r="H1647" s="5">
        <f t="shared" si="65"/>
        <v>0</v>
      </c>
      <c r="I1647" s="23">
        <f t="shared" si="64"/>
        <v>0</v>
      </c>
      <c r="M1647" s="2">
        <v>460</v>
      </c>
    </row>
    <row r="1648" spans="2:13" ht="12.75">
      <c r="B1648" s="301"/>
      <c r="H1648" s="5">
        <f t="shared" si="65"/>
        <v>0</v>
      </c>
      <c r="I1648" s="23">
        <f t="shared" si="64"/>
        <v>0</v>
      </c>
      <c r="M1648" s="2">
        <v>460</v>
      </c>
    </row>
    <row r="1649" spans="2:13" ht="12.75">
      <c r="B1649" s="301"/>
      <c r="H1649" s="5">
        <f t="shared" si="65"/>
        <v>0</v>
      </c>
      <c r="I1649" s="23">
        <f t="shared" si="64"/>
        <v>0</v>
      </c>
      <c r="M1649" s="2">
        <v>460</v>
      </c>
    </row>
    <row r="1650" spans="2:13" ht="12.75">
      <c r="B1650" s="301"/>
      <c r="H1650" s="5">
        <f>H1649-B1650</f>
        <v>0</v>
      </c>
      <c r="I1650" s="23">
        <f>+B1650/M1650</f>
        <v>0</v>
      </c>
      <c r="M1650" s="2">
        <v>460</v>
      </c>
    </row>
    <row r="1651" spans="2:13" ht="12.75">
      <c r="B1651" s="301">
        <v>6800</v>
      </c>
      <c r="C1651" s="39" t="s">
        <v>809</v>
      </c>
      <c r="D1651" s="13" t="s">
        <v>707</v>
      </c>
      <c r="E1651" s="39" t="s">
        <v>663</v>
      </c>
      <c r="F1651" s="129" t="s">
        <v>810</v>
      </c>
      <c r="G1651" s="28" t="s">
        <v>488</v>
      </c>
      <c r="H1651" s="5">
        <f aca="true" t="shared" si="66" ref="H1651:H1672">H1650-B1651</f>
        <v>-6800</v>
      </c>
      <c r="I1651" s="23">
        <f>+B1651/M1651</f>
        <v>14.782608695652174</v>
      </c>
      <c r="J1651" s="38"/>
      <c r="K1651" t="s">
        <v>782</v>
      </c>
      <c r="L1651" s="38"/>
      <c r="M1651" s="2">
        <v>460</v>
      </c>
    </row>
    <row r="1652" spans="2:13" ht="12.75">
      <c r="B1652" s="301">
        <v>6800</v>
      </c>
      <c r="C1652" s="39" t="s">
        <v>809</v>
      </c>
      <c r="D1652" s="13" t="s">
        <v>707</v>
      </c>
      <c r="E1652" s="1" t="s">
        <v>663</v>
      </c>
      <c r="F1652" s="129" t="s">
        <v>811</v>
      </c>
      <c r="G1652" s="28" t="s">
        <v>86</v>
      </c>
      <c r="H1652" s="5">
        <f t="shared" si="66"/>
        <v>-13600</v>
      </c>
      <c r="I1652" s="23">
        <f aca="true" t="shared" si="67" ref="I1652:I1672">+B1652/M1652</f>
        <v>14.782608695652174</v>
      </c>
      <c r="K1652" t="s">
        <v>782</v>
      </c>
      <c r="M1652" s="2">
        <v>460</v>
      </c>
    </row>
    <row r="1653" spans="2:13" ht="12.75">
      <c r="B1653" s="301">
        <v>7200</v>
      </c>
      <c r="C1653" s="39" t="s">
        <v>812</v>
      </c>
      <c r="D1653" s="1" t="s">
        <v>707</v>
      </c>
      <c r="E1653" s="1" t="s">
        <v>663</v>
      </c>
      <c r="F1653" s="129" t="s">
        <v>813</v>
      </c>
      <c r="G1653" s="28" t="s">
        <v>214</v>
      </c>
      <c r="H1653" s="5">
        <f t="shared" si="66"/>
        <v>-20800</v>
      </c>
      <c r="I1653" s="23">
        <f t="shared" si="67"/>
        <v>15.652173913043478</v>
      </c>
      <c r="K1653" t="s">
        <v>782</v>
      </c>
      <c r="M1653" s="2">
        <v>460</v>
      </c>
    </row>
    <row r="1654" spans="2:13" ht="12.75">
      <c r="B1654" s="301">
        <v>900</v>
      </c>
      <c r="C1654" s="1" t="s">
        <v>814</v>
      </c>
      <c r="D1654" s="1" t="s">
        <v>707</v>
      </c>
      <c r="E1654" s="1" t="s">
        <v>663</v>
      </c>
      <c r="F1654" s="28" t="s">
        <v>815</v>
      </c>
      <c r="G1654" s="28" t="s">
        <v>301</v>
      </c>
      <c r="H1654" s="5">
        <f t="shared" si="66"/>
        <v>-21700</v>
      </c>
      <c r="I1654" s="23">
        <f t="shared" si="67"/>
        <v>1.9565217391304348</v>
      </c>
      <c r="K1654" t="s">
        <v>782</v>
      </c>
      <c r="M1654" s="2">
        <v>460</v>
      </c>
    </row>
    <row r="1655" spans="2:13" ht="12.75">
      <c r="B1655" s="301">
        <v>6800</v>
      </c>
      <c r="C1655" s="39" t="s">
        <v>809</v>
      </c>
      <c r="D1655" s="1" t="s">
        <v>707</v>
      </c>
      <c r="E1655" s="1" t="s">
        <v>663</v>
      </c>
      <c r="F1655" s="129" t="s">
        <v>816</v>
      </c>
      <c r="G1655" s="28" t="s">
        <v>362</v>
      </c>
      <c r="H1655" s="5">
        <f t="shared" si="66"/>
        <v>-28500</v>
      </c>
      <c r="I1655" s="23">
        <f t="shared" si="67"/>
        <v>14.782608695652174</v>
      </c>
      <c r="K1655" t="s">
        <v>782</v>
      </c>
      <c r="M1655" s="2">
        <v>460</v>
      </c>
    </row>
    <row r="1656" spans="2:13" ht="12.75">
      <c r="B1656" s="301">
        <v>1875</v>
      </c>
      <c r="C1656" s="1" t="s">
        <v>817</v>
      </c>
      <c r="D1656" s="13" t="s">
        <v>707</v>
      </c>
      <c r="E1656" s="1" t="s">
        <v>663</v>
      </c>
      <c r="F1656" s="28" t="s">
        <v>818</v>
      </c>
      <c r="G1656" s="28" t="s">
        <v>79</v>
      </c>
      <c r="H1656" s="5">
        <f t="shared" si="66"/>
        <v>-30375</v>
      </c>
      <c r="I1656" s="23">
        <f t="shared" si="67"/>
        <v>4.076086956521739</v>
      </c>
      <c r="K1656" t="s">
        <v>680</v>
      </c>
      <c r="M1656" s="2">
        <v>460</v>
      </c>
    </row>
    <row r="1657" spans="2:13" ht="12.75">
      <c r="B1657" s="301">
        <v>3000</v>
      </c>
      <c r="C1657" s="1" t="s">
        <v>819</v>
      </c>
      <c r="D1657" s="13" t="s">
        <v>707</v>
      </c>
      <c r="E1657" s="1" t="s">
        <v>663</v>
      </c>
      <c r="F1657" s="28" t="s">
        <v>818</v>
      </c>
      <c r="G1657" s="28" t="s">
        <v>79</v>
      </c>
      <c r="H1657" s="5">
        <f t="shared" si="66"/>
        <v>-33375</v>
      </c>
      <c r="I1657" s="23">
        <f t="shared" si="67"/>
        <v>6.521739130434782</v>
      </c>
      <c r="K1657" t="s">
        <v>680</v>
      </c>
      <c r="M1657" s="2">
        <v>460</v>
      </c>
    </row>
    <row r="1658" spans="2:13" ht="12.75">
      <c r="B1658" s="301">
        <v>625</v>
      </c>
      <c r="C1658" s="13" t="s">
        <v>820</v>
      </c>
      <c r="D1658" s="13" t="s">
        <v>707</v>
      </c>
      <c r="E1658" s="1" t="s">
        <v>663</v>
      </c>
      <c r="F1658" s="28" t="s">
        <v>818</v>
      </c>
      <c r="G1658" s="28" t="s">
        <v>79</v>
      </c>
      <c r="H1658" s="5">
        <f t="shared" si="66"/>
        <v>-34000</v>
      </c>
      <c r="I1658" s="23">
        <f t="shared" si="67"/>
        <v>1.358695652173913</v>
      </c>
      <c r="K1658" t="s">
        <v>680</v>
      </c>
      <c r="M1658" s="2">
        <v>460</v>
      </c>
    </row>
    <row r="1659" spans="2:13" ht="12.75">
      <c r="B1659" s="301">
        <v>1250</v>
      </c>
      <c r="C1659" s="13" t="s">
        <v>821</v>
      </c>
      <c r="D1659" s="13" t="s">
        <v>707</v>
      </c>
      <c r="E1659" s="1" t="s">
        <v>663</v>
      </c>
      <c r="F1659" s="28" t="s">
        <v>818</v>
      </c>
      <c r="G1659" s="28" t="s">
        <v>79</v>
      </c>
      <c r="H1659" s="5">
        <f t="shared" si="66"/>
        <v>-35250</v>
      </c>
      <c r="I1659" s="23">
        <f t="shared" si="67"/>
        <v>2.717391304347826</v>
      </c>
      <c r="K1659" t="s">
        <v>680</v>
      </c>
      <c r="M1659" s="2">
        <v>460</v>
      </c>
    </row>
    <row r="1660" spans="2:13" ht="12.75">
      <c r="B1660" s="301">
        <v>500</v>
      </c>
      <c r="C1660" s="1" t="s">
        <v>822</v>
      </c>
      <c r="D1660" s="13" t="s">
        <v>707</v>
      </c>
      <c r="E1660" s="1" t="s">
        <v>663</v>
      </c>
      <c r="F1660" s="28" t="s">
        <v>818</v>
      </c>
      <c r="G1660" s="28" t="s">
        <v>79</v>
      </c>
      <c r="H1660" s="5">
        <f t="shared" si="66"/>
        <v>-35750</v>
      </c>
      <c r="I1660" s="23">
        <f t="shared" si="67"/>
        <v>1.0869565217391304</v>
      </c>
      <c r="K1660" t="s">
        <v>680</v>
      </c>
      <c r="M1660" s="2">
        <v>460</v>
      </c>
    </row>
    <row r="1661" spans="2:13" ht="12.75">
      <c r="B1661" s="301">
        <v>500</v>
      </c>
      <c r="C1661" s="1" t="s">
        <v>823</v>
      </c>
      <c r="D1661" s="13" t="s">
        <v>707</v>
      </c>
      <c r="E1661" s="1" t="s">
        <v>663</v>
      </c>
      <c r="F1661" s="28" t="s">
        <v>824</v>
      </c>
      <c r="G1661" s="28" t="s">
        <v>146</v>
      </c>
      <c r="H1661" s="5">
        <f t="shared" si="66"/>
        <v>-36250</v>
      </c>
      <c r="I1661" s="23">
        <f t="shared" si="67"/>
        <v>1.0869565217391304</v>
      </c>
      <c r="K1661" t="s">
        <v>680</v>
      </c>
      <c r="M1661" s="2">
        <v>460</v>
      </c>
    </row>
    <row r="1662" spans="2:13" ht="12.75">
      <c r="B1662" s="301">
        <v>2500</v>
      </c>
      <c r="C1662" s="13" t="s">
        <v>825</v>
      </c>
      <c r="D1662" s="13" t="s">
        <v>707</v>
      </c>
      <c r="E1662" s="1" t="s">
        <v>663</v>
      </c>
      <c r="F1662" s="28" t="s">
        <v>826</v>
      </c>
      <c r="G1662" s="28" t="s">
        <v>210</v>
      </c>
      <c r="H1662" s="5">
        <f t="shared" si="66"/>
        <v>-38750</v>
      </c>
      <c r="I1662" s="23">
        <f t="shared" si="67"/>
        <v>5.434782608695652</v>
      </c>
      <c r="K1662" t="s">
        <v>680</v>
      </c>
      <c r="M1662" s="2">
        <v>460</v>
      </c>
    </row>
    <row r="1663" spans="2:13" ht="12.75">
      <c r="B1663" s="301">
        <v>500</v>
      </c>
      <c r="C1663" s="1" t="s">
        <v>827</v>
      </c>
      <c r="D1663" s="1" t="s">
        <v>707</v>
      </c>
      <c r="E1663" s="1" t="s">
        <v>663</v>
      </c>
      <c r="F1663" s="28" t="s">
        <v>828</v>
      </c>
      <c r="G1663" s="28" t="s">
        <v>212</v>
      </c>
      <c r="H1663" s="5">
        <f t="shared" si="66"/>
        <v>-39250</v>
      </c>
      <c r="I1663" s="23">
        <f t="shared" si="67"/>
        <v>1.0869565217391304</v>
      </c>
      <c r="K1663" t="s">
        <v>680</v>
      </c>
      <c r="M1663" s="2">
        <v>460</v>
      </c>
    </row>
    <row r="1664" spans="2:13" ht="12.75">
      <c r="B1664" s="301">
        <v>2500</v>
      </c>
      <c r="C1664" s="1" t="s">
        <v>825</v>
      </c>
      <c r="D1664" s="1" t="s">
        <v>707</v>
      </c>
      <c r="E1664" s="1" t="s">
        <v>663</v>
      </c>
      <c r="F1664" s="28" t="s">
        <v>829</v>
      </c>
      <c r="G1664" s="28" t="s">
        <v>278</v>
      </c>
      <c r="H1664" s="5">
        <f t="shared" si="66"/>
        <v>-41750</v>
      </c>
      <c r="I1664" s="23">
        <f t="shared" si="67"/>
        <v>5.434782608695652</v>
      </c>
      <c r="K1664" t="s">
        <v>680</v>
      </c>
      <c r="M1664" s="2">
        <v>460</v>
      </c>
    </row>
    <row r="1665" spans="2:13" ht="12.75">
      <c r="B1665" s="301">
        <v>550</v>
      </c>
      <c r="C1665" s="1" t="s">
        <v>823</v>
      </c>
      <c r="D1665" s="1" t="s">
        <v>707</v>
      </c>
      <c r="E1665" s="1" t="s">
        <v>663</v>
      </c>
      <c r="F1665" s="28" t="s">
        <v>830</v>
      </c>
      <c r="G1665" s="28" t="s">
        <v>301</v>
      </c>
      <c r="H1665" s="5">
        <f t="shared" si="66"/>
        <v>-42300</v>
      </c>
      <c r="I1665" s="23">
        <f t="shared" si="67"/>
        <v>1.1956521739130435</v>
      </c>
      <c r="K1665" t="s">
        <v>680</v>
      </c>
      <c r="M1665" s="2">
        <v>460</v>
      </c>
    </row>
    <row r="1666" spans="2:13" ht="12.75">
      <c r="B1666" s="301">
        <v>300</v>
      </c>
      <c r="C1666" s="1" t="s">
        <v>831</v>
      </c>
      <c r="D1666" s="1" t="s">
        <v>707</v>
      </c>
      <c r="E1666" s="1" t="s">
        <v>663</v>
      </c>
      <c r="F1666" s="28" t="s">
        <v>830</v>
      </c>
      <c r="G1666" s="28" t="s">
        <v>301</v>
      </c>
      <c r="H1666" s="5">
        <f t="shared" si="66"/>
        <v>-42600</v>
      </c>
      <c r="I1666" s="23">
        <f t="shared" si="67"/>
        <v>0.6521739130434783</v>
      </c>
      <c r="K1666" t="s">
        <v>680</v>
      </c>
      <c r="M1666" s="2">
        <v>460</v>
      </c>
    </row>
    <row r="1667" spans="2:13" ht="12.75">
      <c r="B1667" s="301">
        <v>6000</v>
      </c>
      <c r="C1667" s="1" t="s">
        <v>832</v>
      </c>
      <c r="D1667" s="1" t="s">
        <v>707</v>
      </c>
      <c r="E1667" s="1" t="s">
        <v>663</v>
      </c>
      <c r="F1667" s="28" t="s">
        <v>833</v>
      </c>
      <c r="G1667" s="28" t="s">
        <v>370</v>
      </c>
      <c r="H1667" s="5">
        <f t="shared" si="66"/>
        <v>-48600</v>
      </c>
      <c r="I1667" s="23">
        <f t="shared" si="67"/>
        <v>13.043478260869565</v>
      </c>
      <c r="K1667" t="s">
        <v>680</v>
      </c>
      <c r="M1667" s="2">
        <v>460</v>
      </c>
    </row>
    <row r="1668" spans="2:13" ht="12.75">
      <c r="B1668" s="301">
        <v>4000</v>
      </c>
      <c r="C1668" s="1" t="s">
        <v>834</v>
      </c>
      <c r="D1668" s="1" t="s">
        <v>707</v>
      </c>
      <c r="E1668" s="1" t="s">
        <v>663</v>
      </c>
      <c r="F1668" s="28" t="s">
        <v>835</v>
      </c>
      <c r="G1668" s="28" t="s">
        <v>370</v>
      </c>
      <c r="H1668" s="5">
        <f t="shared" si="66"/>
        <v>-52600</v>
      </c>
      <c r="I1668" s="23">
        <f t="shared" si="67"/>
        <v>8.695652173913043</v>
      </c>
      <c r="K1668" t="s">
        <v>680</v>
      </c>
      <c r="M1668" s="2">
        <v>460</v>
      </c>
    </row>
    <row r="1669" spans="2:13" ht="12.75">
      <c r="B1669" s="301">
        <v>675</v>
      </c>
      <c r="C1669" s="87" t="s">
        <v>836</v>
      </c>
      <c r="D1669" s="1" t="s">
        <v>707</v>
      </c>
      <c r="E1669" s="1" t="s">
        <v>663</v>
      </c>
      <c r="F1669" s="28" t="s">
        <v>837</v>
      </c>
      <c r="G1669" s="28" t="s">
        <v>362</v>
      </c>
      <c r="H1669" s="5">
        <f t="shared" si="66"/>
        <v>-53275</v>
      </c>
      <c r="I1669" s="23">
        <f t="shared" si="67"/>
        <v>1.4673913043478262</v>
      </c>
      <c r="K1669" t="s">
        <v>680</v>
      </c>
      <c r="M1669" s="2">
        <v>460</v>
      </c>
    </row>
    <row r="1670" spans="2:13" ht="12.75">
      <c r="B1670" s="301">
        <v>500</v>
      </c>
      <c r="C1670" s="1" t="s">
        <v>838</v>
      </c>
      <c r="D1670" s="1" t="s">
        <v>707</v>
      </c>
      <c r="E1670" s="1" t="s">
        <v>663</v>
      </c>
      <c r="F1670" s="28" t="s">
        <v>839</v>
      </c>
      <c r="G1670" s="28" t="s">
        <v>377</v>
      </c>
      <c r="H1670" s="5">
        <f t="shared" si="66"/>
        <v>-53775</v>
      </c>
      <c r="I1670" s="23">
        <f t="shared" si="67"/>
        <v>1.0869565217391304</v>
      </c>
      <c r="K1670" t="s">
        <v>680</v>
      </c>
      <c r="M1670" s="2">
        <v>460</v>
      </c>
    </row>
    <row r="1671" spans="2:13" ht="12.75">
      <c r="B1671" s="301">
        <v>3250</v>
      </c>
      <c r="C1671" s="1" t="s">
        <v>840</v>
      </c>
      <c r="D1671" s="1" t="s">
        <v>707</v>
      </c>
      <c r="E1671" s="1" t="s">
        <v>663</v>
      </c>
      <c r="F1671" s="28" t="s">
        <v>841</v>
      </c>
      <c r="G1671" s="28" t="s">
        <v>282</v>
      </c>
      <c r="H1671" s="5">
        <f t="shared" si="66"/>
        <v>-57025</v>
      </c>
      <c r="I1671" s="23">
        <f t="shared" si="67"/>
        <v>7.065217391304348</v>
      </c>
      <c r="K1671" t="s">
        <v>786</v>
      </c>
      <c r="M1671" s="2">
        <v>460</v>
      </c>
    </row>
    <row r="1672" spans="2:13" ht="12.75">
      <c r="B1672" s="301">
        <v>25000</v>
      </c>
      <c r="C1672" s="1" t="s">
        <v>842</v>
      </c>
      <c r="D1672" s="1" t="s">
        <v>707</v>
      </c>
      <c r="E1672" s="1" t="s">
        <v>663</v>
      </c>
      <c r="F1672" s="28" t="s">
        <v>843</v>
      </c>
      <c r="G1672" s="28" t="s">
        <v>282</v>
      </c>
      <c r="H1672" s="5">
        <f t="shared" si="66"/>
        <v>-82025</v>
      </c>
      <c r="I1672" s="23">
        <f t="shared" si="67"/>
        <v>54.34782608695652</v>
      </c>
      <c r="K1672" t="s">
        <v>786</v>
      </c>
      <c r="M1672" s="2">
        <v>460</v>
      </c>
    </row>
    <row r="1673" spans="1:13" s="86" customFormat="1" ht="12.75">
      <c r="A1673" s="12"/>
      <c r="B1673" s="341">
        <f>SUM(B1651:B1672)</f>
        <v>82025</v>
      </c>
      <c r="C1673" s="12"/>
      <c r="D1673" s="12"/>
      <c r="E1673" s="12" t="s">
        <v>663</v>
      </c>
      <c r="F1673" s="19"/>
      <c r="G1673" s="19"/>
      <c r="H1673" s="90">
        <v>0</v>
      </c>
      <c r="I1673" s="85">
        <f>+B1673/M1673</f>
        <v>178.31521739130434</v>
      </c>
      <c r="M1673" s="2">
        <v>460</v>
      </c>
    </row>
    <row r="1674" spans="2:13" ht="12.75">
      <c r="B1674" s="301"/>
      <c r="H1674" s="5">
        <f>H1673-B1674</f>
        <v>0</v>
      </c>
      <c r="I1674" s="23">
        <f>+B1674/M1674</f>
        <v>0</v>
      </c>
      <c r="M1674" s="2">
        <v>460</v>
      </c>
    </row>
    <row r="1675" spans="2:13" ht="12.75">
      <c r="B1675" s="301"/>
      <c r="H1675" s="5">
        <f aca="true" t="shared" si="68" ref="H1675:H1687">H1674-B1675</f>
        <v>0</v>
      </c>
      <c r="I1675" s="23">
        <f aca="true" t="shared" si="69" ref="I1675:I1687">+B1675/M1675</f>
        <v>0</v>
      </c>
      <c r="M1675" s="2">
        <v>460</v>
      </c>
    </row>
    <row r="1676" spans="2:13" ht="12.75">
      <c r="B1676" s="301"/>
      <c r="F1676" s="61"/>
      <c r="H1676" s="5">
        <f t="shared" si="68"/>
        <v>0</v>
      </c>
      <c r="I1676" s="23">
        <f t="shared" si="69"/>
        <v>0</v>
      </c>
      <c r="M1676" s="2">
        <v>460</v>
      </c>
    </row>
    <row r="1677" spans="1:13" s="16" customFormat="1" ht="12.75">
      <c r="A1677" s="13"/>
      <c r="B1677" s="342">
        <v>180000</v>
      </c>
      <c r="C1677" s="1" t="s">
        <v>844</v>
      </c>
      <c r="D1677" s="1" t="s">
        <v>20</v>
      </c>
      <c r="E1677" s="1"/>
      <c r="F1677" s="88" t="s">
        <v>417</v>
      </c>
      <c r="G1677" s="31" t="s">
        <v>86</v>
      </c>
      <c r="H1677" s="5">
        <f t="shared" si="68"/>
        <v>-180000</v>
      </c>
      <c r="I1677" s="23">
        <f t="shared" si="69"/>
        <v>391.30434782608694</v>
      </c>
      <c r="J1677"/>
      <c r="K1677"/>
      <c r="L1677"/>
      <c r="M1677" s="2">
        <v>460</v>
      </c>
    </row>
    <row r="1678" spans="1:14" ht="12.75">
      <c r="A1678" s="13"/>
      <c r="B1678" s="345">
        <v>80000</v>
      </c>
      <c r="C1678" s="13" t="s">
        <v>845</v>
      </c>
      <c r="D1678" s="1" t="s">
        <v>20</v>
      </c>
      <c r="E1678" s="13"/>
      <c r="F1678" s="126" t="s">
        <v>417</v>
      </c>
      <c r="G1678" s="31" t="s">
        <v>86</v>
      </c>
      <c r="H1678" s="5">
        <f t="shared" si="68"/>
        <v>-260000</v>
      </c>
      <c r="I1678" s="23">
        <f t="shared" si="69"/>
        <v>173.91304347826087</v>
      </c>
      <c r="J1678" s="16"/>
      <c r="K1678" s="16"/>
      <c r="L1678" s="16"/>
      <c r="M1678" s="2">
        <v>460</v>
      </c>
      <c r="N1678" s="40">
        <v>500</v>
      </c>
    </row>
    <row r="1679" spans="1:13" ht="12.75">
      <c r="A1679" s="47"/>
      <c r="B1679" s="343">
        <v>170000</v>
      </c>
      <c r="C1679" s="1" t="s">
        <v>753</v>
      </c>
      <c r="D1679" s="1" t="s">
        <v>20</v>
      </c>
      <c r="F1679" s="88" t="s">
        <v>417</v>
      </c>
      <c r="G1679" s="31" t="s">
        <v>86</v>
      </c>
      <c r="H1679" s="5">
        <f t="shared" si="68"/>
        <v>-430000</v>
      </c>
      <c r="I1679" s="23">
        <f t="shared" si="69"/>
        <v>369.5652173913044</v>
      </c>
      <c r="M1679" s="2">
        <v>460</v>
      </c>
    </row>
    <row r="1680" spans="1:13" ht="12.75">
      <c r="A1680" s="13"/>
      <c r="B1680" s="278">
        <v>22015</v>
      </c>
      <c r="C1680" s="1" t="s">
        <v>753</v>
      </c>
      <c r="D1680" s="1" t="s">
        <v>20</v>
      </c>
      <c r="E1680" s="1" t="s">
        <v>418</v>
      </c>
      <c r="F1680" s="88"/>
      <c r="G1680" s="31" t="s">
        <v>86</v>
      </c>
      <c r="H1680" s="5">
        <f t="shared" si="68"/>
        <v>-452015</v>
      </c>
      <c r="I1680" s="23">
        <f t="shared" si="69"/>
        <v>47.858695652173914</v>
      </c>
      <c r="M1680" s="2">
        <v>460</v>
      </c>
    </row>
    <row r="1681" spans="1:13" ht="12.75">
      <c r="A1681" s="47"/>
      <c r="B1681" s="343">
        <v>180000</v>
      </c>
      <c r="C1681" s="1" t="s">
        <v>680</v>
      </c>
      <c r="D1681" s="1" t="s">
        <v>20</v>
      </c>
      <c r="F1681" s="88" t="s">
        <v>417</v>
      </c>
      <c r="G1681" s="31" t="s">
        <v>86</v>
      </c>
      <c r="H1681" s="5">
        <f t="shared" si="68"/>
        <v>-632015</v>
      </c>
      <c r="I1681" s="23">
        <f t="shared" si="69"/>
        <v>391.30434782608694</v>
      </c>
      <c r="M1681" s="2">
        <v>460</v>
      </c>
    </row>
    <row r="1682" spans="1:13" ht="12.75">
      <c r="A1682" s="47"/>
      <c r="B1682" s="343">
        <v>23310</v>
      </c>
      <c r="C1682" s="1" t="s">
        <v>680</v>
      </c>
      <c r="D1682" s="1" t="s">
        <v>20</v>
      </c>
      <c r="E1682" s="1" t="s">
        <v>418</v>
      </c>
      <c r="F1682" s="88"/>
      <c r="G1682" s="31" t="s">
        <v>86</v>
      </c>
      <c r="H1682" s="5">
        <f t="shared" si="68"/>
        <v>-655325</v>
      </c>
      <c r="I1682" s="23">
        <f t="shared" si="69"/>
        <v>50.67391304347826</v>
      </c>
      <c r="M1682" s="2">
        <v>460</v>
      </c>
    </row>
    <row r="1683" spans="1:13" ht="12.75">
      <c r="A1683" s="12"/>
      <c r="B1683" s="306">
        <f>SUM(B1677:B1682)</f>
        <v>655325</v>
      </c>
      <c r="C1683" s="12" t="s">
        <v>846</v>
      </c>
      <c r="D1683" s="12"/>
      <c r="E1683" s="12"/>
      <c r="F1683" s="104"/>
      <c r="G1683" s="19"/>
      <c r="H1683" s="138">
        <v>0</v>
      </c>
      <c r="I1683" s="85">
        <f t="shared" si="69"/>
        <v>1424.6195652173913</v>
      </c>
      <c r="J1683" s="86"/>
      <c r="K1683" s="86"/>
      <c r="L1683" s="86"/>
      <c r="M1683" s="2">
        <v>460</v>
      </c>
    </row>
    <row r="1684" spans="2:13" ht="12.75">
      <c r="B1684" s="120"/>
      <c r="H1684" s="5">
        <f t="shared" si="68"/>
        <v>0</v>
      </c>
      <c r="I1684" s="23">
        <f t="shared" si="69"/>
        <v>0</v>
      </c>
      <c r="M1684" s="2">
        <v>460</v>
      </c>
    </row>
    <row r="1685" spans="2:13" ht="12.75">
      <c r="B1685" s="120"/>
      <c r="H1685" s="5">
        <f t="shared" si="68"/>
        <v>0</v>
      </c>
      <c r="I1685" s="23">
        <f t="shared" si="69"/>
        <v>0</v>
      </c>
      <c r="M1685" s="2">
        <v>460</v>
      </c>
    </row>
    <row r="1686" spans="2:13" ht="12.75">
      <c r="B1686" s="120"/>
      <c r="H1686" s="5">
        <f t="shared" si="68"/>
        <v>0</v>
      </c>
      <c r="I1686" s="23">
        <f t="shared" si="69"/>
        <v>0</v>
      </c>
      <c r="M1686" s="2">
        <v>460</v>
      </c>
    </row>
    <row r="1687" spans="2:13" ht="12.75">
      <c r="B1687" s="120"/>
      <c r="H1687" s="5">
        <f t="shared" si="68"/>
        <v>0</v>
      </c>
      <c r="I1687" s="23">
        <f t="shared" si="69"/>
        <v>0</v>
      </c>
      <c r="M1687" s="2">
        <v>460</v>
      </c>
    </row>
    <row r="1688" spans="1:13" ht="13.5" thickBot="1">
      <c r="A1688" s="65"/>
      <c r="B1688" s="139">
        <f>+B1712+B1717+B1722+B1729+B1733+B1738</f>
        <v>177500</v>
      </c>
      <c r="C1688" s="65"/>
      <c r="D1688" s="76" t="s">
        <v>22</v>
      </c>
      <c r="E1688" s="62"/>
      <c r="F1688" s="117"/>
      <c r="G1688" s="118"/>
      <c r="H1688" s="140">
        <f>H1687-B1688</f>
        <v>-177500</v>
      </c>
      <c r="I1688" s="141">
        <f>+B1688/M1688</f>
        <v>385.8695652173913</v>
      </c>
      <c r="J1688" s="70"/>
      <c r="K1688" s="70"/>
      <c r="L1688" s="70"/>
      <c r="M1688" s="2">
        <v>460</v>
      </c>
    </row>
    <row r="1689" spans="2:13" ht="12.75">
      <c r="B1689" s="35"/>
      <c r="C1689" s="34"/>
      <c r="D1689" s="13"/>
      <c r="E1689" s="34"/>
      <c r="G1689" s="32"/>
      <c r="H1689" s="5">
        <v>0</v>
      </c>
      <c r="I1689" s="23">
        <f>+B1689/M1689</f>
        <v>0</v>
      </c>
      <c r="M1689" s="2">
        <v>460</v>
      </c>
    </row>
    <row r="1690" spans="2:13" ht="12.75">
      <c r="B1690" s="35"/>
      <c r="C1690" s="13"/>
      <c r="D1690" s="13"/>
      <c r="E1690" s="36"/>
      <c r="G1690" s="37"/>
      <c r="H1690" s="5">
        <f>H1689-B1690</f>
        <v>0</v>
      </c>
      <c r="I1690" s="23">
        <f>+B1690/M1690</f>
        <v>0</v>
      </c>
      <c r="M1690" s="2">
        <v>460</v>
      </c>
    </row>
    <row r="1691" spans="2:13" ht="12.75">
      <c r="B1691" s="301">
        <v>4000</v>
      </c>
      <c r="C1691" s="13" t="s">
        <v>847</v>
      </c>
      <c r="D1691" s="13" t="s">
        <v>848</v>
      </c>
      <c r="E1691" s="87" t="s">
        <v>849</v>
      </c>
      <c r="F1691" s="88" t="s">
        <v>850</v>
      </c>
      <c r="G1691" s="28" t="s">
        <v>576</v>
      </c>
      <c r="H1691" s="5">
        <f aca="true" t="shared" si="70" ref="H1691:H1713">H1690-B1691</f>
        <v>-4000</v>
      </c>
      <c r="I1691" s="23">
        <f aca="true" t="shared" si="71" ref="I1691:I1722">+B1691/M1691</f>
        <v>8.695652173913043</v>
      </c>
      <c r="K1691" t="s">
        <v>0</v>
      </c>
      <c r="M1691" s="2">
        <v>460</v>
      </c>
    </row>
    <row r="1692" spans="1:13" s="16" customFormat="1" ht="12.75">
      <c r="A1692" s="1"/>
      <c r="B1692" s="301">
        <v>2000</v>
      </c>
      <c r="C1692" s="13" t="s">
        <v>847</v>
      </c>
      <c r="D1692" s="13" t="s">
        <v>848</v>
      </c>
      <c r="E1692" s="87" t="s">
        <v>849</v>
      </c>
      <c r="F1692" s="88" t="s">
        <v>851</v>
      </c>
      <c r="G1692" s="28" t="s">
        <v>530</v>
      </c>
      <c r="H1692" s="5">
        <f t="shared" si="70"/>
        <v>-6000</v>
      </c>
      <c r="I1692" s="23">
        <f t="shared" si="71"/>
        <v>4.3478260869565215</v>
      </c>
      <c r="J1692"/>
      <c r="K1692" t="s">
        <v>0</v>
      </c>
      <c r="L1692"/>
      <c r="M1692" s="2">
        <v>460</v>
      </c>
    </row>
    <row r="1693" spans="2:13" ht="12.75">
      <c r="B1693" s="301">
        <v>2500</v>
      </c>
      <c r="C1693" s="13" t="s">
        <v>847</v>
      </c>
      <c r="D1693" s="1" t="s">
        <v>848</v>
      </c>
      <c r="E1693" s="87" t="s">
        <v>849</v>
      </c>
      <c r="F1693" s="88" t="s">
        <v>852</v>
      </c>
      <c r="G1693" s="28" t="s">
        <v>79</v>
      </c>
      <c r="H1693" s="5">
        <f t="shared" si="70"/>
        <v>-8500</v>
      </c>
      <c r="I1693" s="23">
        <f t="shared" si="71"/>
        <v>5.434782608695652</v>
      </c>
      <c r="K1693" t="s">
        <v>0</v>
      </c>
      <c r="M1693" s="2">
        <v>460</v>
      </c>
    </row>
    <row r="1694" spans="2:13" ht="12.75">
      <c r="B1694" s="301">
        <v>3000</v>
      </c>
      <c r="C1694" s="13" t="s">
        <v>847</v>
      </c>
      <c r="D1694" s="1" t="s">
        <v>848</v>
      </c>
      <c r="E1694" s="87" t="s">
        <v>849</v>
      </c>
      <c r="F1694" s="88" t="s">
        <v>853</v>
      </c>
      <c r="G1694" s="28" t="s">
        <v>86</v>
      </c>
      <c r="H1694" s="5">
        <f t="shared" si="70"/>
        <v>-11500</v>
      </c>
      <c r="I1694" s="23">
        <f t="shared" si="71"/>
        <v>6.521739130434782</v>
      </c>
      <c r="K1694" t="s">
        <v>0</v>
      </c>
      <c r="M1694" s="2">
        <v>460</v>
      </c>
    </row>
    <row r="1695" spans="2:13" ht="12.75">
      <c r="B1695" s="301">
        <v>5000</v>
      </c>
      <c r="C1695" s="13" t="s">
        <v>847</v>
      </c>
      <c r="D1695" s="1" t="s">
        <v>848</v>
      </c>
      <c r="E1695" s="87" t="s">
        <v>849</v>
      </c>
      <c r="F1695" s="88" t="s">
        <v>854</v>
      </c>
      <c r="G1695" s="28" t="s">
        <v>146</v>
      </c>
      <c r="H1695" s="5">
        <f t="shared" si="70"/>
        <v>-16500</v>
      </c>
      <c r="I1695" s="23">
        <f t="shared" si="71"/>
        <v>10.869565217391305</v>
      </c>
      <c r="K1695" t="s">
        <v>0</v>
      </c>
      <c r="M1695" s="2">
        <v>460</v>
      </c>
    </row>
    <row r="1696" spans="2:14" ht="12.75">
      <c r="B1696" s="301">
        <v>2500</v>
      </c>
      <c r="C1696" s="13" t="s">
        <v>847</v>
      </c>
      <c r="D1696" s="1" t="s">
        <v>848</v>
      </c>
      <c r="E1696" s="87" t="s">
        <v>849</v>
      </c>
      <c r="F1696" s="88" t="s">
        <v>855</v>
      </c>
      <c r="G1696" s="28" t="s">
        <v>207</v>
      </c>
      <c r="H1696" s="5">
        <f t="shared" si="70"/>
        <v>-19000</v>
      </c>
      <c r="I1696" s="23">
        <f t="shared" si="71"/>
        <v>5.434782608695652</v>
      </c>
      <c r="K1696" t="s">
        <v>0</v>
      </c>
      <c r="M1696" s="2">
        <v>460</v>
      </c>
      <c r="N1696" s="40"/>
    </row>
    <row r="1697" spans="2:13" ht="12.75">
      <c r="B1697" s="301">
        <v>2500</v>
      </c>
      <c r="C1697" s="13" t="s">
        <v>847</v>
      </c>
      <c r="D1697" s="1" t="s">
        <v>848</v>
      </c>
      <c r="E1697" s="87" t="s">
        <v>849</v>
      </c>
      <c r="F1697" s="88" t="s">
        <v>856</v>
      </c>
      <c r="G1697" s="28" t="s">
        <v>207</v>
      </c>
      <c r="H1697" s="5">
        <f t="shared" si="70"/>
        <v>-21500</v>
      </c>
      <c r="I1697" s="23">
        <f t="shared" si="71"/>
        <v>5.434782608695652</v>
      </c>
      <c r="K1697" t="s">
        <v>0</v>
      </c>
      <c r="M1697" s="2">
        <v>460</v>
      </c>
    </row>
    <row r="1698" spans="2:13" ht="12.75">
      <c r="B1698" s="301">
        <v>3000</v>
      </c>
      <c r="C1698" s="13" t="s">
        <v>847</v>
      </c>
      <c r="D1698" s="1" t="s">
        <v>848</v>
      </c>
      <c r="E1698" s="87" t="s">
        <v>849</v>
      </c>
      <c r="F1698" s="88" t="s">
        <v>857</v>
      </c>
      <c r="G1698" s="28" t="s">
        <v>207</v>
      </c>
      <c r="H1698" s="5">
        <f t="shared" si="70"/>
        <v>-24500</v>
      </c>
      <c r="I1698" s="23">
        <f t="shared" si="71"/>
        <v>6.521739130434782</v>
      </c>
      <c r="K1698" t="s">
        <v>0</v>
      </c>
      <c r="M1698" s="2">
        <v>460</v>
      </c>
    </row>
    <row r="1699" spans="2:13" ht="12.75">
      <c r="B1699" s="301">
        <v>2500</v>
      </c>
      <c r="C1699" s="13" t="s">
        <v>847</v>
      </c>
      <c r="D1699" s="1" t="s">
        <v>848</v>
      </c>
      <c r="E1699" s="87" t="s">
        <v>849</v>
      </c>
      <c r="F1699" s="88" t="s">
        <v>858</v>
      </c>
      <c r="G1699" s="28" t="s">
        <v>212</v>
      </c>
      <c r="H1699" s="5">
        <f t="shared" si="70"/>
        <v>-27000</v>
      </c>
      <c r="I1699" s="23">
        <f t="shared" si="71"/>
        <v>5.434782608695652</v>
      </c>
      <c r="K1699" t="s">
        <v>0</v>
      </c>
      <c r="M1699" s="2">
        <v>460</v>
      </c>
    </row>
    <row r="1700" spans="2:13" ht="12.75">
      <c r="B1700" s="301">
        <v>5000</v>
      </c>
      <c r="C1700" s="13" t="s">
        <v>847</v>
      </c>
      <c r="D1700" s="1" t="s">
        <v>848</v>
      </c>
      <c r="E1700" s="87" t="s">
        <v>849</v>
      </c>
      <c r="F1700" s="88" t="s">
        <v>859</v>
      </c>
      <c r="G1700" s="28" t="s">
        <v>212</v>
      </c>
      <c r="H1700" s="5">
        <f t="shared" si="70"/>
        <v>-32000</v>
      </c>
      <c r="I1700" s="23">
        <f t="shared" si="71"/>
        <v>10.869565217391305</v>
      </c>
      <c r="K1700" t="s">
        <v>0</v>
      </c>
      <c r="M1700" s="2">
        <v>460</v>
      </c>
    </row>
    <row r="1701" spans="2:13" ht="12.75">
      <c r="B1701" s="301">
        <v>2000</v>
      </c>
      <c r="C1701" s="13" t="s">
        <v>847</v>
      </c>
      <c r="D1701" s="1" t="s">
        <v>848</v>
      </c>
      <c r="E1701" s="87" t="s">
        <v>849</v>
      </c>
      <c r="F1701" s="88" t="s">
        <v>860</v>
      </c>
      <c r="G1701" s="28" t="s">
        <v>214</v>
      </c>
      <c r="H1701" s="5">
        <f t="shared" si="70"/>
        <v>-34000</v>
      </c>
      <c r="I1701" s="23">
        <f t="shared" si="71"/>
        <v>4.3478260869565215</v>
      </c>
      <c r="K1701" t="s">
        <v>0</v>
      </c>
      <c r="M1701" s="2">
        <v>460</v>
      </c>
    </row>
    <row r="1702" spans="2:13" ht="12.75">
      <c r="B1702" s="301">
        <v>3000</v>
      </c>
      <c r="C1702" s="13" t="s">
        <v>847</v>
      </c>
      <c r="D1702" s="1" t="s">
        <v>848</v>
      </c>
      <c r="E1702" s="87" t="s">
        <v>849</v>
      </c>
      <c r="F1702" s="88" t="s">
        <v>861</v>
      </c>
      <c r="G1702" s="28" t="s">
        <v>301</v>
      </c>
      <c r="H1702" s="5">
        <f t="shared" si="70"/>
        <v>-37000</v>
      </c>
      <c r="I1702" s="23">
        <f t="shared" si="71"/>
        <v>6.521739130434782</v>
      </c>
      <c r="K1702" t="s">
        <v>0</v>
      </c>
      <c r="M1702" s="2">
        <v>460</v>
      </c>
    </row>
    <row r="1703" spans="2:13" ht="12.75">
      <c r="B1703" s="301">
        <v>2500</v>
      </c>
      <c r="C1703" s="13" t="s">
        <v>847</v>
      </c>
      <c r="D1703" s="1" t="s">
        <v>848</v>
      </c>
      <c r="E1703" s="87" t="s">
        <v>849</v>
      </c>
      <c r="F1703" s="88" t="s">
        <v>862</v>
      </c>
      <c r="G1703" s="28" t="s">
        <v>301</v>
      </c>
      <c r="H1703" s="5">
        <f t="shared" si="70"/>
        <v>-39500</v>
      </c>
      <c r="I1703" s="23">
        <f t="shared" si="71"/>
        <v>5.434782608695652</v>
      </c>
      <c r="K1703" t="s">
        <v>0</v>
      </c>
      <c r="M1703" s="2">
        <v>460</v>
      </c>
    </row>
    <row r="1704" spans="2:13" ht="12.75">
      <c r="B1704" s="301">
        <v>2500</v>
      </c>
      <c r="C1704" s="13" t="s">
        <v>847</v>
      </c>
      <c r="D1704" s="1" t="s">
        <v>848</v>
      </c>
      <c r="E1704" s="87" t="s">
        <v>849</v>
      </c>
      <c r="F1704" s="88" t="s">
        <v>863</v>
      </c>
      <c r="G1704" s="28" t="s">
        <v>301</v>
      </c>
      <c r="H1704" s="5">
        <f t="shared" si="70"/>
        <v>-42000</v>
      </c>
      <c r="I1704" s="23">
        <f t="shared" si="71"/>
        <v>5.434782608695652</v>
      </c>
      <c r="K1704" t="s">
        <v>0</v>
      </c>
      <c r="M1704" s="2">
        <v>460</v>
      </c>
    </row>
    <row r="1705" spans="2:13" ht="12.75">
      <c r="B1705" s="301">
        <v>2500</v>
      </c>
      <c r="C1705" s="13" t="s">
        <v>847</v>
      </c>
      <c r="D1705" s="1" t="s">
        <v>848</v>
      </c>
      <c r="E1705" s="87" t="s">
        <v>849</v>
      </c>
      <c r="F1705" s="88" t="s">
        <v>864</v>
      </c>
      <c r="G1705" s="28" t="s">
        <v>339</v>
      </c>
      <c r="H1705" s="5">
        <f t="shared" si="70"/>
        <v>-44500</v>
      </c>
      <c r="I1705" s="23">
        <f t="shared" si="71"/>
        <v>5.434782608695652</v>
      </c>
      <c r="K1705" t="s">
        <v>0</v>
      </c>
      <c r="M1705" s="2">
        <v>460</v>
      </c>
    </row>
    <row r="1706" spans="2:13" ht="12.75">
      <c r="B1706" s="301">
        <v>2500</v>
      </c>
      <c r="C1706" s="13" t="s">
        <v>847</v>
      </c>
      <c r="D1706" s="1" t="s">
        <v>848</v>
      </c>
      <c r="E1706" s="87" t="s">
        <v>849</v>
      </c>
      <c r="F1706" s="88" t="s">
        <v>865</v>
      </c>
      <c r="G1706" s="28" t="s">
        <v>339</v>
      </c>
      <c r="H1706" s="5">
        <f t="shared" si="70"/>
        <v>-47000</v>
      </c>
      <c r="I1706" s="23">
        <f t="shared" si="71"/>
        <v>5.434782608695652</v>
      </c>
      <c r="K1706" t="s">
        <v>0</v>
      </c>
      <c r="M1706" s="2">
        <v>460</v>
      </c>
    </row>
    <row r="1707" spans="2:13" ht="12.75">
      <c r="B1707" s="301">
        <v>2500</v>
      </c>
      <c r="C1707" s="13" t="s">
        <v>847</v>
      </c>
      <c r="D1707" s="1" t="s">
        <v>848</v>
      </c>
      <c r="E1707" s="87" t="s">
        <v>849</v>
      </c>
      <c r="F1707" s="88" t="s">
        <v>866</v>
      </c>
      <c r="G1707" s="28" t="s">
        <v>370</v>
      </c>
      <c r="H1707" s="5">
        <f t="shared" si="70"/>
        <v>-49500</v>
      </c>
      <c r="I1707" s="23">
        <f t="shared" si="71"/>
        <v>5.434782608695652</v>
      </c>
      <c r="K1707" t="s">
        <v>0</v>
      </c>
      <c r="M1707" s="2">
        <v>460</v>
      </c>
    </row>
    <row r="1708" spans="2:13" ht="12.75">
      <c r="B1708" s="301">
        <v>3000</v>
      </c>
      <c r="C1708" s="13" t="s">
        <v>847</v>
      </c>
      <c r="D1708" s="1" t="s">
        <v>848</v>
      </c>
      <c r="E1708" s="87" t="s">
        <v>849</v>
      </c>
      <c r="F1708" s="88" t="s">
        <v>867</v>
      </c>
      <c r="G1708" s="28" t="s">
        <v>370</v>
      </c>
      <c r="H1708" s="5">
        <f t="shared" si="70"/>
        <v>-52500</v>
      </c>
      <c r="I1708" s="23">
        <f t="shared" si="71"/>
        <v>6.521739130434782</v>
      </c>
      <c r="K1708" t="s">
        <v>0</v>
      </c>
      <c r="M1708" s="2">
        <v>460</v>
      </c>
    </row>
    <row r="1709" spans="2:13" ht="12.75">
      <c r="B1709" s="301">
        <v>2500</v>
      </c>
      <c r="C1709" s="13" t="s">
        <v>847</v>
      </c>
      <c r="D1709" s="1" t="s">
        <v>848</v>
      </c>
      <c r="E1709" s="87" t="s">
        <v>849</v>
      </c>
      <c r="F1709" s="88" t="s">
        <v>868</v>
      </c>
      <c r="G1709" s="28" t="s">
        <v>362</v>
      </c>
      <c r="H1709" s="5">
        <f t="shared" si="70"/>
        <v>-55000</v>
      </c>
      <c r="I1709" s="23">
        <f t="shared" si="71"/>
        <v>5.434782608695652</v>
      </c>
      <c r="K1709" t="s">
        <v>0</v>
      </c>
      <c r="M1709" s="2">
        <v>460</v>
      </c>
    </row>
    <row r="1710" spans="2:13" ht="12.75">
      <c r="B1710" s="301">
        <v>5000</v>
      </c>
      <c r="C1710" s="13" t="s">
        <v>847</v>
      </c>
      <c r="D1710" s="1" t="s">
        <v>848</v>
      </c>
      <c r="E1710" s="87" t="s">
        <v>849</v>
      </c>
      <c r="F1710" s="88" t="s">
        <v>869</v>
      </c>
      <c r="G1710" s="28" t="s">
        <v>362</v>
      </c>
      <c r="H1710" s="5">
        <f t="shared" si="70"/>
        <v>-60000</v>
      </c>
      <c r="I1710" s="23">
        <f t="shared" si="71"/>
        <v>10.869565217391305</v>
      </c>
      <c r="K1710" t="s">
        <v>0</v>
      </c>
      <c r="M1710" s="2">
        <v>460</v>
      </c>
    </row>
    <row r="1711" spans="2:13" ht="12.75">
      <c r="B1711" s="301">
        <v>2500</v>
      </c>
      <c r="C1711" s="13" t="s">
        <v>847</v>
      </c>
      <c r="D1711" s="1" t="s">
        <v>848</v>
      </c>
      <c r="E1711" s="87" t="s">
        <v>849</v>
      </c>
      <c r="F1711" s="88" t="s">
        <v>870</v>
      </c>
      <c r="G1711" s="28" t="s">
        <v>362</v>
      </c>
      <c r="H1711" s="5">
        <f t="shared" si="70"/>
        <v>-62500</v>
      </c>
      <c r="I1711" s="23">
        <f t="shared" si="71"/>
        <v>5.434782608695652</v>
      </c>
      <c r="K1711" t="s">
        <v>0</v>
      </c>
      <c r="M1711" s="2">
        <v>460</v>
      </c>
    </row>
    <row r="1712" spans="1:13" s="86" customFormat="1" ht="12.75">
      <c r="A1712" s="12"/>
      <c r="B1712" s="306">
        <f>SUM(B1691:B1711)</f>
        <v>62500</v>
      </c>
      <c r="C1712" s="12" t="s">
        <v>847</v>
      </c>
      <c r="D1712" s="12"/>
      <c r="E1712" s="12" t="s">
        <v>849</v>
      </c>
      <c r="F1712" s="19"/>
      <c r="G1712" s="19"/>
      <c r="H1712" s="90">
        <v>0</v>
      </c>
      <c r="I1712" s="85">
        <f t="shared" si="71"/>
        <v>135.8695652173913</v>
      </c>
      <c r="M1712" s="2">
        <v>460</v>
      </c>
    </row>
    <row r="1713" spans="2:13" ht="12.75">
      <c r="B1713" s="301"/>
      <c r="D1713" s="13"/>
      <c r="H1713" s="5">
        <f t="shared" si="70"/>
        <v>0</v>
      </c>
      <c r="I1713" s="23">
        <f t="shared" si="71"/>
        <v>0</v>
      </c>
      <c r="M1713" s="2">
        <v>460</v>
      </c>
    </row>
    <row r="1714" spans="2:13" ht="12.75">
      <c r="B1714" s="301"/>
      <c r="D1714" s="13"/>
      <c r="H1714" s="5">
        <f>H1713-B1714</f>
        <v>0</v>
      </c>
      <c r="I1714" s="23">
        <f>+B1714/M1714</f>
        <v>0</v>
      </c>
      <c r="M1714" s="2">
        <v>460</v>
      </c>
    </row>
    <row r="1715" spans="1:13" ht="12.75">
      <c r="A1715" s="87"/>
      <c r="B1715" s="276">
        <v>3000</v>
      </c>
      <c r="C1715" s="36" t="s">
        <v>847</v>
      </c>
      <c r="D1715" s="87" t="s">
        <v>848</v>
      </c>
      <c r="E1715" s="87" t="s">
        <v>871</v>
      </c>
      <c r="F1715" s="115" t="s">
        <v>872</v>
      </c>
      <c r="G1715" s="129" t="s">
        <v>84</v>
      </c>
      <c r="H1715" s="5">
        <f aca="true" t="shared" si="72" ref="H1715:H1723">H1714-B1715</f>
        <v>-3000</v>
      </c>
      <c r="I1715" s="142">
        <v>6</v>
      </c>
      <c r="J1715" s="130"/>
      <c r="K1715" s="130" t="s">
        <v>0</v>
      </c>
      <c r="L1715" s="130"/>
      <c r="M1715" s="2">
        <v>460</v>
      </c>
    </row>
    <row r="1716" spans="1:13" ht="12.75">
      <c r="A1716" s="87"/>
      <c r="B1716" s="301">
        <v>2000</v>
      </c>
      <c r="C1716" s="36" t="s">
        <v>847</v>
      </c>
      <c r="D1716" s="87" t="s">
        <v>848</v>
      </c>
      <c r="E1716" s="87" t="s">
        <v>871</v>
      </c>
      <c r="F1716" s="115" t="s">
        <v>853</v>
      </c>
      <c r="G1716" s="129" t="s">
        <v>86</v>
      </c>
      <c r="H1716" s="5">
        <f t="shared" si="72"/>
        <v>-5000</v>
      </c>
      <c r="I1716" s="142">
        <v>4</v>
      </c>
      <c r="J1716" s="130"/>
      <c r="K1716" s="130" t="s">
        <v>0</v>
      </c>
      <c r="L1716" s="130"/>
      <c r="M1716" s="2">
        <v>460</v>
      </c>
    </row>
    <row r="1717" spans="1:13" s="86" customFormat="1" ht="12.75">
      <c r="A1717" s="12"/>
      <c r="B1717" s="306">
        <f>SUM(B1715:B1716)</f>
        <v>5000</v>
      </c>
      <c r="C1717" s="12" t="s">
        <v>847</v>
      </c>
      <c r="D1717" s="12"/>
      <c r="E1717" s="12" t="s">
        <v>871</v>
      </c>
      <c r="F1717" s="19"/>
      <c r="G1717" s="19"/>
      <c r="H1717" s="90">
        <v>0</v>
      </c>
      <c r="I1717" s="85">
        <f t="shared" si="71"/>
        <v>10.869565217391305</v>
      </c>
      <c r="M1717" s="2">
        <v>460</v>
      </c>
    </row>
    <row r="1718" spans="2:13" ht="12.75">
      <c r="B1718" s="301"/>
      <c r="D1718" s="13"/>
      <c r="H1718" s="5">
        <f t="shared" si="72"/>
        <v>0</v>
      </c>
      <c r="I1718" s="23">
        <f t="shared" si="71"/>
        <v>0</v>
      </c>
      <c r="M1718" s="2">
        <v>460</v>
      </c>
    </row>
    <row r="1719" spans="2:13" ht="12.75">
      <c r="B1719" s="301"/>
      <c r="D1719" s="13"/>
      <c r="H1719" s="5">
        <f t="shared" si="72"/>
        <v>0</v>
      </c>
      <c r="I1719" s="23">
        <f t="shared" si="71"/>
        <v>0</v>
      </c>
      <c r="M1719" s="2">
        <v>460</v>
      </c>
    </row>
    <row r="1720" spans="2:13" ht="12.75">
      <c r="B1720" s="301">
        <v>2500</v>
      </c>
      <c r="C1720" s="13" t="s">
        <v>847</v>
      </c>
      <c r="D1720" s="1" t="s">
        <v>848</v>
      </c>
      <c r="E1720" s="87" t="s">
        <v>873</v>
      </c>
      <c r="F1720" s="88" t="s">
        <v>874</v>
      </c>
      <c r="G1720" s="28" t="s">
        <v>79</v>
      </c>
      <c r="H1720" s="5">
        <f t="shared" si="72"/>
        <v>-2500</v>
      </c>
      <c r="I1720" s="23">
        <v>5</v>
      </c>
      <c r="K1720" t="s">
        <v>0</v>
      </c>
      <c r="M1720" s="2">
        <v>460</v>
      </c>
    </row>
    <row r="1721" spans="2:13" ht="12.75">
      <c r="B1721" s="301">
        <v>2500</v>
      </c>
      <c r="C1721" s="13" t="s">
        <v>847</v>
      </c>
      <c r="D1721" s="1" t="s">
        <v>848</v>
      </c>
      <c r="E1721" s="87" t="s">
        <v>873</v>
      </c>
      <c r="F1721" s="88" t="s">
        <v>875</v>
      </c>
      <c r="G1721" s="28" t="s">
        <v>210</v>
      </c>
      <c r="H1721" s="5">
        <f t="shared" si="72"/>
        <v>-5000</v>
      </c>
      <c r="I1721" s="23">
        <v>5</v>
      </c>
      <c r="K1721" t="s">
        <v>0</v>
      </c>
      <c r="M1721" s="2">
        <v>460</v>
      </c>
    </row>
    <row r="1722" spans="1:13" s="86" customFormat="1" ht="12.75">
      <c r="A1722" s="12"/>
      <c r="B1722" s="306">
        <f>SUM(B1720:B1721)</f>
        <v>5000</v>
      </c>
      <c r="C1722" s="12" t="s">
        <v>847</v>
      </c>
      <c r="D1722" s="12"/>
      <c r="E1722" s="12" t="s">
        <v>873</v>
      </c>
      <c r="F1722" s="19"/>
      <c r="G1722" s="19"/>
      <c r="H1722" s="90">
        <v>0</v>
      </c>
      <c r="I1722" s="85">
        <f t="shared" si="71"/>
        <v>10.869565217391305</v>
      </c>
      <c r="M1722" s="2">
        <v>460</v>
      </c>
    </row>
    <row r="1723" spans="2:13" ht="12.75">
      <c r="B1723" s="301"/>
      <c r="D1723" s="13"/>
      <c r="H1723" s="5">
        <f t="shared" si="72"/>
        <v>0</v>
      </c>
      <c r="I1723" s="23">
        <f>+B1723/M1723</f>
        <v>0</v>
      </c>
      <c r="M1723" s="2">
        <v>460</v>
      </c>
    </row>
    <row r="1724" spans="2:13" ht="12.75">
      <c r="B1724" s="301"/>
      <c r="D1724" s="13"/>
      <c r="H1724" s="5">
        <f>H1723-B1724</f>
        <v>0</v>
      </c>
      <c r="I1724" s="23">
        <f>+B1724/M1724</f>
        <v>0</v>
      </c>
      <c r="M1724" s="2">
        <v>460</v>
      </c>
    </row>
    <row r="1725" spans="2:13" ht="12.75">
      <c r="B1725" s="301">
        <v>2500</v>
      </c>
      <c r="C1725" s="13" t="s">
        <v>847</v>
      </c>
      <c r="D1725" s="13" t="s">
        <v>848</v>
      </c>
      <c r="E1725" s="87" t="s">
        <v>876</v>
      </c>
      <c r="F1725" s="88" t="s">
        <v>877</v>
      </c>
      <c r="G1725" s="28" t="s">
        <v>41</v>
      </c>
      <c r="H1725" s="5">
        <f>H1724-B1725</f>
        <v>-2500</v>
      </c>
      <c r="I1725" s="23">
        <f>+B1725/M1725</f>
        <v>5.434782608695652</v>
      </c>
      <c r="K1725" t="s">
        <v>0</v>
      </c>
      <c r="M1725" s="2">
        <v>460</v>
      </c>
    </row>
    <row r="1726" spans="2:13" ht="12.75">
      <c r="B1726" s="301">
        <v>3000</v>
      </c>
      <c r="C1726" s="13" t="s">
        <v>847</v>
      </c>
      <c r="D1726" s="13" t="s">
        <v>848</v>
      </c>
      <c r="E1726" s="87" t="s">
        <v>878</v>
      </c>
      <c r="F1726" s="88" t="s">
        <v>879</v>
      </c>
      <c r="G1726" s="28" t="s">
        <v>41</v>
      </c>
      <c r="H1726" s="5">
        <f>H1725-B1726</f>
        <v>-5500</v>
      </c>
      <c r="I1726" s="23">
        <v>6</v>
      </c>
      <c r="K1726" t="s">
        <v>0</v>
      </c>
      <c r="M1726" s="2">
        <v>460</v>
      </c>
    </row>
    <row r="1727" spans="2:13" ht="12.75">
      <c r="B1727" s="301">
        <v>2000</v>
      </c>
      <c r="C1727" s="13" t="s">
        <v>847</v>
      </c>
      <c r="D1727" s="13" t="s">
        <v>848</v>
      </c>
      <c r="E1727" s="87" t="s">
        <v>878</v>
      </c>
      <c r="F1727" s="88" t="s">
        <v>880</v>
      </c>
      <c r="G1727" s="28" t="s">
        <v>71</v>
      </c>
      <c r="H1727" s="5">
        <f>H1726-B1727</f>
        <v>-7500</v>
      </c>
      <c r="I1727" s="23">
        <v>4</v>
      </c>
      <c r="K1727" t="s">
        <v>0</v>
      </c>
      <c r="M1727" s="2">
        <v>460</v>
      </c>
    </row>
    <row r="1728" spans="2:13" ht="12.75">
      <c r="B1728" s="301">
        <v>2500</v>
      </c>
      <c r="C1728" s="13" t="s">
        <v>847</v>
      </c>
      <c r="D1728" s="1" t="s">
        <v>848</v>
      </c>
      <c r="E1728" s="87" t="s">
        <v>881</v>
      </c>
      <c r="F1728" s="88" t="s">
        <v>882</v>
      </c>
      <c r="G1728" s="28" t="s">
        <v>79</v>
      </c>
      <c r="H1728" s="5">
        <f>H1727-B1728</f>
        <v>-10000</v>
      </c>
      <c r="I1728" s="23">
        <f aca="true" t="shared" si="73" ref="I1728:I1742">+B1728/M1728</f>
        <v>5.434782608695652</v>
      </c>
      <c r="K1728" t="s">
        <v>0</v>
      </c>
      <c r="M1728" s="2">
        <v>460</v>
      </c>
    </row>
    <row r="1729" spans="1:13" s="86" customFormat="1" ht="12.75">
      <c r="A1729" s="12"/>
      <c r="B1729" s="306">
        <f>SUM(B1725:B1728)</f>
        <v>10000</v>
      </c>
      <c r="C1729" s="12" t="s">
        <v>847</v>
      </c>
      <c r="D1729" s="12"/>
      <c r="E1729" s="12" t="s">
        <v>1103</v>
      </c>
      <c r="F1729" s="19"/>
      <c r="G1729" s="19"/>
      <c r="H1729" s="90">
        <v>0</v>
      </c>
      <c r="I1729" s="85">
        <f t="shared" si="73"/>
        <v>21.73913043478261</v>
      </c>
      <c r="M1729" s="2">
        <v>460</v>
      </c>
    </row>
    <row r="1730" spans="2:13" ht="12.75">
      <c r="B1730" s="120"/>
      <c r="D1730" s="13"/>
      <c r="H1730" s="5">
        <f>H1729-B1730</f>
        <v>0</v>
      </c>
      <c r="I1730" s="23">
        <f t="shared" si="73"/>
        <v>0</v>
      </c>
      <c r="M1730" s="2">
        <v>460</v>
      </c>
    </row>
    <row r="1731" spans="2:13" ht="12.75">
      <c r="B1731" s="120"/>
      <c r="D1731" s="13"/>
      <c r="H1731" s="5">
        <f>H1730-B1731</f>
        <v>0</v>
      </c>
      <c r="I1731" s="23">
        <f t="shared" si="73"/>
        <v>0</v>
      </c>
      <c r="M1731" s="2">
        <v>460</v>
      </c>
    </row>
    <row r="1732" spans="1:13" s="130" customFormat="1" ht="12.75">
      <c r="A1732" s="36"/>
      <c r="B1732" s="327">
        <v>75000</v>
      </c>
      <c r="C1732" s="87" t="s">
        <v>1</v>
      </c>
      <c r="D1732" s="36" t="s">
        <v>22</v>
      </c>
      <c r="E1732" s="87"/>
      <c r="F1732" s="108" t="s">
        <v>1106</v>
      </c>
      <c r="G1732" s="37" t="s">
        <v>394</v>
      </c>
      <c r="H1732" s="127">
        <f>H1728-B1732</f>
        <v>-85000</v>
      </c>
      <c r="I1732" s="142">
        <f>+B1732/M1732</f>
        <v>163.04347826086956</v>
      </c>
      <c r="M1732" s="2">
        <v>460</v>
      </c>
    </row>
    <row r="1733" spans="1:13" s="130" customFormat="1" ht="12.75">
      <c r="A1733" s="95"/>
      <c r="B1733" s="328">
        <f>SUM(B1732:B1732)</f>
        <v>75000</v>
      </c>
      <c r="C1733" s="95" t="s">
        <v>1</v>
      </c>
      <c r="D1733" s="95"/>
      <c r="E1733" s="95"/>
      <c r="F1733" s="96"/>
      <c r="G1733" s="97"/>
      <c r="H1733" s="143">
        <v>0</v>
      </c>
      <c r="I1733" s="144">
        <f>+B1733/M1733</f>
        <v>163.04347826086956</v>
      </c>
      <c r="J1733" s="145"/>
      <c r="K1733" s="145"/>
      <c r="L1733" s="145"/>
      <c r="M1733" s="2">
        <v>460</v>
      </c>
    </row>
    <row r="1734" spans="2:13" ht="12.75">
      <c r="B1734" s="120"/>
      <c r="D1734" s="13"/>
      <c r="H1734" s="5">
        <f aca="true" t="shared" si="74" ref="H1734:H1742">H1733-B1734</f>
        <v>0</v>
      </c>
      <c r="I1734" s="23">
        <f t="shared" si="73"/>
        <v>0</v>
      </c>
      <c r="M1734" s="2">
        <v>460</v>
      </c>
    </row>
    <row r="1735" spans="2:13" ht="12.75">
      <c r="B1735" s="120"/>
      <c r="D1735" s="13"/>
      <c r="H1735" s="5">
        <f t="shared" si="74"/>
        <v>0</v>
      </c>
      <c r="I1735" s="23">
        <f t="shared" si="73"/>
        <v>0</v>
      </c>
      <c r="M1735" s="2">
        <v>460</v>
      </c>
    </row>
    <row r="1736" spans="2:13" ht="12.75">
      <c r="B1736" s="301">
        <v>10000</v>
      </c>
      <c r="C1736" s="1" t="s">
        <v>883</v>
      </c>
      <c r="D1736" s="1" t="s">
        <v>884</v>
      </c>
      <c r="E1736" s="1" t="s">
        <v>849</v>
      </c>
      <c r="F1736" s="28" t="s">
        <v>885</v>
      </c>
      <c r="G1736" s="28" t="s">
        <v>530</v>
      </c>
      <c r="H1736" s="30">
        <f>H1735-B1736</f>
        <v>-10000</v>
      </c>
      <c r="I1736" s="92">
        <f>+B1736/M1736</f>
        <v>21.73913043478261</v>
      </c>
      <c r="K1736" t="s">
        <v>457</v>
      </c>
      <c r="M1736" s="2">
        <v>460</v>
      </c>
    </row>
    <row r="1737" spans="2:13" ht="12.75">
      <c r="B1737" s="301">
        <v>10000</v>
      </c>
      <c r="C1737" s="1" t="s">
        <v>883</v>
      </c>
      <c r="D1737" s="1" t="s">
        <v>884</v>
      </c>
      <c r="E1737" s="1" t="s">
        <v>849</v>
      </c>
      <c r="F1737" s="28" t="s">
        <v>886</v>
      </c>
      <c r="G1737" s="28" t="s">
        <v>207</v>
      </c>
      <c r="H1737" s="30">
        <f>H1736-B1737</f>
        <v>-20000</v>
      </c>
      <c r="I1737" s="92">
        <f>+B1737/M1737</f>
        <v>21.73913043478261</v>
      </c>
      <c r="K1737" t="s">
        <v>457</v>
      </c>
      <c r="M1737" s="2">
        <v>460</v>
      </c>
    </row>
    <row r="1738" spans="1:13" s="86" customFormat="1" ht="12.75">
      <c r="A1738" s="12"/>
      <c r="B1738" s="306">
        <f>SUM(B1736:B1737)</f>
        <v>20000</v>
      </c>
      <c r="C1738" s="12"/>
      <c r="D1738" s="12"/>
      <c r="E1738" s="12" t="s">
        <v>887</v>
      </c>
      <c r="F1738" s="19"/>
      <c r="G1738" s="19"/>
      <c r="H1738" s="90">
        <v>0</v>
      </c>
      <c r="I1738" s="85">
        <f>+B1738/M1738</f>
        <v>43.47826086956522</v>
      </c>
      <c r="M1738" s="2">
        <v>460</v>
      </c>
    </row>
    <row r="1739" spans="2:13" ht="12.75">
      <c r="B1739" s="120"/>
      <c r="D1739" s="13"/>
      <c r="H1739" s="5">
        <f t="shared" si="74"/>
        <v>0</v>
      </c>
      <c r="I1739" s="23">
        <f t="shared" si="73"/>
        <v>0</v>
      </c>
      <c r="M1739" s="2">
        <v>460</v>
      </c>
    </row>
    <row r="1740" spans="2:13" ht="12.75">
      <c r="B1740" s="120"/>
      <c r="D1740" s="13"/>
      <c r="I1740" s="23"/>
      <c r="M1740" s="2">
        <v>460</v>
      </c>
    </row>
    <row r="1741" spans="1:13" s="44" customFormat="1" ht="12.75">
      <c r="A1741" s="43"/>
      <c r="B1741" s="45"/>
      <c r="C1741" s="46"/>
      <c r="D1741" s="36"/>
      <c r="E1741" s="43"/>
      <c r="F1741" s="37"/>
      <c r="G1741" s="37"/>
      <c r="H1741" s="5">
        <f>H1739-B1741</f>
        <v>0</v>
      </c>
      <c r="I1741" s="23">
        <f t="shared" si="73"/>
        <v>0</v>
      </c>
      <c r="M1741" s="2">
        <v>460</v>
      </c>
    </row>
    <row r="1742" spans="1:13" ht="13.5" thickBot="1">
      <c r="A1742" s="65"/>
      <c r="B1742" s="334">
        <f>+B1767+B1788+B1792</f>
        <v>939900</v>
      </c>
      <c r="C1742" s="65"/>
      <c r="D1742" s="76" t="s">
        <v>24</v>
      </c>
      <c r="E1742" s="65"/>
      <c r="F1742" s="117"/>
      <c r="G1742" s="118"/>
      <c r="H1742" s="140">
        <f t="shared" si="74"/>
        <v>-939900</v>
      </c>
      <c r="I1742" s="141">
        <f t="shared" si="73"/>
        <v>2043.2608695652175</v>
      </c>
      <c r="J1742" s="70"/>
      <c r="K1742" s="70"/>
      <c r="L1742" s="70"/>
      <c r="M1742" s="2">
        <v>460</v>
      </c>
    </row>
    <row r="1743" spans="2:13" ht="12.75">
      <c r="B1743" s="327"/>
      <c r="D1743" s="13"/>
      <c r="H1743" s="5">
        <v>0</v>
      </c>
      <c r="I1743" s="23">
        <f>+B1743/M1743</f>
        <v>0</v>
      </c>
      <c r="M1743" s="2">
        <v>460</v>
      </c>
    </row>
    <row r="1744" spans="2:13" ht="12.75">
      <c r="B1744" s="327"/>
      <c r="D1744" s="13"/>
      <c r="H1744" s="5">
        <f>H1743-B1744</f>
        <v>0</v>
      </c>
      <c r="I1744" s="23">
        <f aca="true" t="shared" si="75" ref="I1744:I1766">+B1744/M1744</f>
        <v>0</v>
      </c>
      <c r="M1744" s="2">
        <v>460</v>
      </c>
    </row>
    <row r="1745" spans="2:13" ht="12.75">
      <c r="B1745" s="327">
        <v>3000</v>
      </c>
      <c r="C1745" s="13" t="s">
        <v>0</v>
      </c>
      <c r="D1745" s="13" t="s">
        <v>888</v>
      </c>
      <c r="E1745" s="87" t="s">
        <v>889</v>
      </c>
      <c r="F1745" s="88" t="s">
        <v>890</v>
      </c>
      <c r="G1745" s="28" t="s">
        <v>488</v>
      </c>
      <c r="H1745" s="5">
        <f aca="true" t="shared" si="76" ref="H1745:H1787">H1744-B1745</f>
        <v>-3000</v>
      </c>
      <c r="I1745" s="23">
        <f t="shared" si="75"/>
        <v>6.521739130434782</v>
      </c>
      <c r="K1745" t="s">
        <v>0</v>
      </c>
      <c r="M1745" s="2">
        <v>460</v>
      </c>
    </row>
    <row r="1746" spans="2:13" ht="12.75">
      <c r="B1746" s="327">
        <v>5000</v>
      </c>
      <c r="C1746" s="13" t="s">
        <v>0</v>
      </c>
      <c r="D1746" s="1" t="s">
        <v>888</v>
      </c>
      <c r="E1746" s="87" t="s">
        <v>889</v>
      </c>
      <c r="F1746" s="88" t="s">
        <v>891</v>
      </c>
      <c r="G1746" s="28" t="s">
        <v>77</v>
      </c>
      <c r="H1746" s="5">
        <f t="shared" si="76"/>
        <v>-8000</v>
      </c>
      <c r="I1746" s="23">
        <f t="shared" si="75"/>
        <v>10.869565217391305</v>
      </c>
      <c r="K1746" t="s">
        <v>0</v>
      </c>
      <c r="M1746" s="2">
        <v>460</v>
      </c>
    </row>
    <row r="1747" spans="2:13" ht="12.75">
      <c r="B1747" s="330">
        <v>5000</v>
      </c>
      <c r="C1747" s="13" t="s">
        <v>0</v>
      </c>
      <c r="D1747" s="1" t="s">
        <v>888</v>
      </c>
      <c r="E1747" s="87" t="s">
        <v>889</v>
      </c>
      <c r="F1747" s="88" t="s">
        <v>892</v>
      </c>
      <c r="G1747" s="28" t="s">
        <v>79</v>
      </c>
      <c r="H1747" s="5">
        <f t="shared" si="76"/>
        <v>-13000</v>
      </c>
      <c r="I1747" s="23">
        <f t="shared" si="75"/>
        <v>10.869565217391305</v>
      </c>
      <c r="K1747" t="s">
        <v>0</v>
      </c>
      <c r="M1747" s="2">
        <v>460</v>
      </c>
    </row>
    <row r="1748" spans="2:13" ht="12.75">
      <c r="B1748" s="330">
        <v>5000</v>
      </c>
      <c r="C1748" s="13" t="s">
        <v>0</v>
      </c>
      <c r="D1748" s="1" t="s">
        <v>888</v>
      </c>
      <c r="E1748" s="87" t="s">
        <v>889</v>
      </c>
      <c r="F1748" s="88" t="s">
        <v>893</v>
      </c>
      <c r="G1748" s="28" t="s">
        <v>79</v>
      </c>
      <c r="H1748" s="5">
        <f t="shared" si="76"/>
        <v>-18000</v>
      </c>
      <c r="I1748" s="23">
        <f t="shared" si="75"/>
        <v>10.869565217391305</v>
      </c>
      <c r="K1748" t="s">
        <v>0</v>
      </c>
      <c r="M1748" s="2">
        <v>460</v>
      </c>
    </row>
    <row r="1749" spans="2:13" ht="12.75">
      <c r="B1749" s="330">
        <v>5000</v>
      </c>
      <c r="C1749" s="13" t="s">
        <v>0</v>
      </c>
      <c r="D1749" s="1" t="s">
        <v>888</v>
      </c>
      <c r="E1749" s="87" t="s">
        <v>889</v>
      </c>
      <c r="F1749" s="88" t="s">
        <v>894</v>
      </c>
      <c r="G1749" s="28" t="s">
        <v>82</v>
      </c>
      <c r="H1749" s="5">
        <f t="shared" si="76"/>
        <v>-23000</v>
      </c>
      <c r="I1749" s="23">
        <f t="shared" si="75"/>
        <v>10.869565217391305</v>
      </c>
      <c r="K1749" t="s">
        <v>0</v>
      </c>
      <c r="M1749" s="2">
        <v>460</v>
      </c>
    </row>
    <row r="1750" spans="2:13" ht="12.75">
      <c r="B1750" s="327">
        <v>5000</v>
      </c>
      <c r="C1750" s="13" t="s">
        <v>0</v>
      </c>
      <c r="D1750" s="1" t="s">
        <v>888</v>
      </c>
      <c r="E1750" s="87" t="s">
        <v>889</v>
      </c>
      <c r="F1750" s="88" t="s">
        <v>895</v>
      </c>
      <c r="G1750" s="28" t="s">
        <v>84</v>
      </c>
      <c r="H1750" s="5">
        <f t="shared" si="76"/>
        <v>-28000</v>
      </c>
      <c r="I1750" s="23">
        <f t="shared" si="75"/>
        <v>10.869565217391305</v>
      </c>
      <c r="K1750" t="s">
        <v>0</v>
      </c>
      <c r="M1750" s="2">
        <v>460</v>
      </c>
    </row>
    <row r="1751" spans="2:13" ht="12.75">
      <c r="B1751" s="327">
        <v>5000</v>
      </c>
      <c r="C1751" s="13" t="s">
        <v>0</v>
      </c>
      <c r="D1751" s="1" t="s">
        <v>888</v>
      </c>
      <c r="E1751" s="87" t="s">
        <v>889</v>
      </c>
      <c r="F1751" s="88" t="s">
        <v>896</v>
      </c>
      <c r="G1751" s="28" t="s">
        <v>86</v>
      </c>
      <c r="H1751" s="5">
        <f t="shared" si="76"/>
        <v>-33000</v>
      </c>
      <c r="I1751" s="23">
        <f t="shared" si="75"/>
        <v>10.869565217391305</v>
      </c>
      <c r="K1751" t="s">
        <v>0</v>
      </c>
      <c r="M1751" s="2">
        <v>460</v>
      </c>
    </row>
    <row r="1752" spans="2:13" ht="12.75">
      <c r="B1752" s="327">
        <v>5000</v>
      </c>
      <c r="C1752" s="13" t="s">
        <v>0</v>
      </c>
      <c r="D1752" s="1" t="s">
        <v>888</v>
      </c>
      <c r="E1752" s="87" t="s">
        <v>889</v>
      </c>
      <c r="F1752" s="88" t="s">
        <v>897</v>
      </c>
      <c r="G1752" s="28" t="s">
        <v>88</v>
      </c>
      <c r="H1752" s="5">
        <f t="shared" si="76"/>
        <v>-38000</v>
      </c>
      <c r="I1752" s="23">
        <f t="shared" si="75"/>
        <v>10.869565217391305</v>
      </c>
      <c r="K1752" t="s">
        <v>0</v>
      </c>
      <c r="M1752" s="2">
        <v>460</v>
      </c>
    </row>
    <row r="1753" spans="2:13" ht="12.75">
      <c r="B1753" s="327">
        <v>5000</v>
      </c>
      <c r="C1753" s="13" t="s">
        <v>0</v>
      </c>
      <c r="D1753" s="1" t="s">
        <v>888</v>
      </c>
      <c r="E1753" s="87" t="s">
        <v>889</v>
      </c>
      <c r="F1753" s="88" t="s">
        <v>898</v>
      </c>
      <c r="G1753" s="28" t="s">
        <v>145</v>
      </c>
      <c r="H1753" s="5">
        <f t="shared" si="76"/>
        <v>-43000</v>
      </c>
      <c r="I1753" s="23">
        <f t="shared" si="75"/>
        <v>10.869565217391305</v>
      </c>
      <c r="K1753" t="s">
        <v>0</v>
      </c>
      <c r="M1753" s="2">
        <v>460</v>
      </c>
    </row>
    <row r="1754" spans="2:13" ht="12.75">
      <c r="B1754" s="327">
        <v>5000</v>
      </c>
      <c r="C1754" s="13" t="s">
        <v>0</v>
      </c>
      <c r="D1754" s="1" t="s">
        <v>888</v>
      </c>
      <c r="E1754" s="87" t="s">
        <v>889</v>
      </c>
      <c r="F1754" s="88" t="s">
        <v>899</v>
      </c>
      <c r="G1754" s="28" t="s">
        <v>146</v>
      </c>
      <c r="H1754" s="5">
        <f t="shared" si="76"/>
        <v>-48000</v>
      </c>
      <c r="I1754" s="23">
        <f t="shared" si="75"/>
        <v>10.869565217391305</v>
      </c>
      <c r="K1754" t="s">
        <v>0</v>
      </c>
      <c r="M1754" s="2">
        <v>460</v>
      </c>
    </row>
    <row r="1755" spans="2:13" ht="12.75">
      <c r="B1755" s="327">
        <v>5000</v>
      </c>
      <c r="C1755" s="13" t="s">
        <v>0</v>
      </c>
      <c r="D1755" s="1" t="s">
        <v>888</v>
      </c>
      <c r="E1755" s="87" t="s">
        <v>889</v>
      </c>
      <c r="F1755" s="88" t="s">
        <v>900</v>
      </c>
      <c r="G1755" s="28" t="s">
        <v>210</v>
      </c>
      <c r="H1755" s="5">
        <f t="shared" si="76"/>
        <v>-53000</v>
      </c>
      <c r="I1755" s="23">
        <f t="shared" si="75"/>
        <v>10.869565217391305</v>
      </c>
      <c r="K1755" t="s">
        <v>0</v>
      </c>
      <c r="M1755" s="2">
        <v>460</v>
      </c>
    </row>
    <row r="1756" spans="2:13" ht="12.75">
      <c r="B1756" s="327">
        <v>5000</v>
      </c>
      <c r="C1756" s="13" t="s">
        <v>0</v>
      </c>
      <c r="D1756" s="1" t="s">
        <v>888</v>
      </c>
      <c r="E1756" s="87" t="s">
        <v>889</v>
      </c>
      <c r="F1756" s="88" t="s">
        <v>901</v>
      </c>
      <c r="G1756" s="28" t="s">
        <v>212</v>
      </c>
      <c r="H1756" s="5">
        <f t="shared" si="76"/>
        <v>-58000</v>
      </c>
      <c r="I1756" s="23">
        <f t="shared" si="75"/>
        <v>10.869565217391305</v>
      </c>
      <c r="K1756" t="s">
        <v>0</v>
      </c>
      <c r="M1756" s="2">
        <v>460</v>
      </c>
    </row>
    <row r="1757" spans="2:13" ht="12.75">
      <c r="B1757" s="327">
        <v>5000</v>
      </c>
      <c r="C1757" s="13" t="s">
        <v>0</v>
      </c>
      <c r="D1757" s="1" t="s">
        <v>888</v>
      </c>
      <c r="E1757" s="87" t="s">
        <v>889</v>
      </c>
      <c r="F1757" s="88" t="s">
        <v>902</v>
      </c>
      <c r="G1757" s="28" t="s">
        <v>214</v>
      </c>
      <c r="H1757" s="5">
        <f t="shared" si="76"/>
        <v>-63000</v>
      </c>
      <c r="I1757" s="23">
        <f t="shared" si="75"/>
        <v>10.869565217391305</v>
      </c>
      <c r="K1757" t="s">
        <v>0</v>
      </c>
      <c r="M1757" s="2">
        <v>460</v>
      </c>
    </row>
    <row r="1758" spans="2:13" ht="12.75">
      <c r="B1758" s="327">
        <v>5000</v>
      </c>
      <c r="C1758" s="13" t="s">
        <v>0</v>
      </c>
      <c r="D1758" s="1" t="s">
        <v>888</v>
      </c>
      <c r="E1758" s="87" t="s">
        <v>889</v>
      </c>
      <c r="F1758" s="88" t="s">
        <v>903</v>
      </c>
      <c r="G1758" s="28" t="s">
        <v>278</v>
      </c>
      <c r="H1758" s="5">
        <f t="shared" si="76"/>
        <v>-68000</v>
      </c>
      <c r="I1758" s="23">
        <f t="shared" si="75"/>
        <v>10.869565217391305</v>
      </c>
      <c r="K1758" t="s">
        <v>0</v>
      </c>
      <c r="M1758" s="2">
        <v>460</v>
      </c>
    </row>
    <row r="1759" spans="2:13" ht="12.75">
      <c r="B1759" s="327">
        <v>5000</v>
      </c>
      <c r="C1759" s="13" t="s">
        <v>0</v>
      </c>
      <c r="D1759" s="1" t="s">
        <v>888</v>
      </c>
      <c r="E1759" s="87" t="s">
        <v>889</v>
      </c>
      <c r="F1759" s="88" t="s">
        <v>904</v>
      </c>
      <c r="G1759" s="28" t="s">
        <v>280</v>
      </c>
      <c r="H1759" s="5">
        <f t="shared" si="76"/>
        <v>-73000</v>
      </c>
      <c r="I1759" s="23">
        <f t="shared" si="75"/>
        <v>10.869565217391305</v>
      </c>
      <c r="K1759" t="s">
        <v>0</v>
      </c>
      <c r="M1759" s="2">
        <v>460</v>
      </c>
    </row>
    <row r="1760" spans="2:13" ht="12.75">
      <c r="B1760" s="327">
        <v>5000</v>
      </c>
      <c r="C1760" s="13" t="s">
        <v>0</v>
      </c>
      <c r="D1760" s="1" t="s">
        <v>888</v>
      </c>
      <c r="E1760" s="87" t="s">
        <v>889</v>
      </c>
      <c r="F1760" s="88" t="s">
        <v>905</v>
      </c>
      <c r="G1760" s="28" t="s">
        <v>282</v>
      </c>
      <c r="H1760" s="5">
        <f t="shared" si="76"/>
        <v>-78000</v>
      </c>
      <c r="I1760" s="23">
        <f t="shared" si="75"/>
        <v>10.869565217391305</v>
      </c>
      <c r="K1760" t="s">
        <v>0</v>
      </c>
      <c r="M1760" s="2">
        <v>460</v>
      </c>
    </row>
    <row r="1761" spans="2:13" ht="12.75">
      <c r="B1761" s="327">
        <v>5000</v>
      </c>
      <c r="C1761" s="13" t="s">
        <v>0</v>
      </c>
      <c r="D1761" s="1" t="s">
        <v>888</v>
      </c>
      <c r="E1761" s="87" t="s">
        <v>889</v>
      </c>
      <c r="F1761" s="88" t="s">
        <v>906</v>
      </c>
      <c r="G1761" s="28" t="s">
        <v>301</v>
      </c>
      <c r="H1761" s="5">
        <f t="shared" si="76"/>
        <v>-83000</v>
      </c>
      <c r="I1761" s="23">
        <f t="shared" si="75"/>
        <v>10.869565217391305</v>
      </c>
      <c r="K1761" t="s">
        <v>0</v>
      </c>
      <c r="M1761" s="2">
        <v>460</v>
      </c>
    </row>
    <row r="1762" spans="2:13" ht="12.75">
      <c r="B1762" s="332">
        <v>5000</v>
      </c>
      <c r="C1762" s="13" t="s">
        <v>0</v>
      </c>
      <c r="D1762" s="1" t="s">
        <v>888</v>
      </c>
      <c r="E1762" s="87" t="s">
        <v>889</v>
      </c>
      <c r="F1762" s="88" t="s">
        <v>907</v>
      </c>
      <c r="G1762" s="28" t="s">
        <v>339</v>
      </c>
      <c r="H1762" s="5">
        <f t="shared" si="76"/>
        <v>-88000</v>
      </c>
      <c r="I1762" s="23">
        <f t="shared" si="75"/>
        <v>10.869565217391305</v>
      </c>
      <c r="K1762" t="s">
        <v>0</v>
      </c>
      <c r="M1762" s="2">
        <v>460</v>
      </c>
    </row>
    <row r="1763" spans="2:13" ht="12.75">
      <c r="B1763" s="332">
        <v>5000</v>
      </c>
      <c r="C1763" s="13" t="s">
        <v>0</v>
      </c>
      <c r="D1763" s="1" t="s">
        <v>888</v>
      </c>
      <c r="E1763" s="87" t="s">
        <v>889</v>
      </c>
      <c r="F1763" s="88" t="s">
        <v>908</v>
      </c>
      <c r="G1763" s="28" t="s">
        <v>370</v>
      </c>
      <c r="H1763" s="5">
        <f t="shared" si="76"/>
        <v>-93000</v>
      </c>
      <c r="I1763" s="23">
        <f>+B1763/M1763</f>
        <v>10.869565217391305</v>
      </c>
      <c r="K1763" t="s">
        <v>0</v>
      </c>
      <c r="M1763" s="2">
        <v>460</v>
      </c>
    </row>
    <row r="1764" spans="2:13" ht="12.75">
      <c r="B1764" s="332">
        <v>5000</v>
      </c>
      <c r="C1764" s="13" t="s">
        <v>0</v>
      </c>
      <c r="D1764" s="1" t="s">
        <v>888</v>
      </c>
      <c r="E1764" s="87" t="s">
        <v>889</v>
      </c>
      <c r="F1764" s="88" t="s">
        <v>909</v>
      </c>
      <c r="G1764" s="28" t="s">
        <v>362</v>
      </c>
      <c r="H1764" s="5">
        <f t="shared" si="76"/>
        <v>-98000</v>
      </c>
      <c r="I1764" s="23">
        <f t="shared" si="75"/>
        <v>10.869565217391305</v>
      </c>
      <c r="K1764" t="s">
        <v>0</v>
      </c>
      <c r="M1764" s="2">
        <v>460</v>
      </c>
    </row>
    <row r="1765" spans="2:13" ht="12.75">
      <c r="B1765" s="332">
        <v>5000</v>
      </c>
      <c r="C1765" s="13" t="s">
        <v>0</v>
      </c>
      <c r="D1765" s="1" t="s">
        <v>888</v>
      </c>
      <c r="E1765" s="87" t="s">
        <v>889</v>
      </c>
      <c r="F1765" s="88" t="s">
        <v>910</v>
      </c>
      <c r="G1765" s="28" t="s">
        <v>377</v>
      </c>
      <c r="H1765" s="5">
        <f t="shared" si="76"/>
        <v>-103000</v>
      </c>
      <c r="I1765" s="23">
        <f t="shared" si="75"/>
        <v>10.869565217391305</v>
      </c>
      <c r="K1765" t="s">
        <v>0</v>
      </c>
      <c r="M1765" s="2">
        <v>460</v>
      </c>
    </row>
    <row r="1766" spans="2:13" ht="12.75">
      <c r="B1766" s="332">
        <v>15000</v>
      </c>
      <c r="C1766" s="13" t="s">
        <v>0</v>
      </c>
      <c r="D1766" s="1" t="s">
        <v>888</v>
      </c>
      <c r="E1766" s="87" t="s">
        <v>889</v>
      </c>
      <c r="F1766" s="88" t="s">
        <v>911</v>
      </c>
      <c r="G1766" s="28" t="s">
        <v>444</v>
      </c>
      <c r="H1766" s="5">
        <f t="shared" si="76"/>
        <v>-118000</v>
      </c>
      <c r="I1766" s="23">
        <f t="shared" si="75"/>
        <v>32.608695652173914</v>
      </c>
      <c r="K1766" t="s">
        <v>0</v>
      </c>
      <c r="M1766" s="2">
        <v>460</v>
      </c>
    </row>
    <row r="1767" spans="1:13" s="86" customFormat="1" ht="12.75">
      <c r="A1767" s="12"/>
      <c r="B1767" s="328">
        <f>SUM(B1745:B1766)</f>
        <v>118000</v>
      </c>
      <c r="C1767" s="12" t="s">
        <v>0</v>
      </c>
      <c r="D1767" s="12"/>
      <c r="E1767" s="12"/>
      <c r="F1767" s="19"/>
      <c r="G1767" s="19"/>
      <c r="H1767" s="90">
        <v>0</v>
      </c>
      <c r="I1767" s="85">
        <f>+B1767/M1767</f>
        <v>256.5217391304348</v>
      </c>
      <c r="M1767" s="2">
        <v>460</v>
      </c>
    </row>
    <row r="1768" spans="2:13" ht="12.75">
      <c r="B1768" s="327"/>
      <c r="H1768" s="5">
        <f t="shared" si="76"/>
        <v>0</v>
      </c>
      <c r="I1768" s="23">
        <f aca="true" t="shared" si="77" ref="I1768:I1796">+B1768/M1768</f>
        <v>0</v>
      </c>
      <c r="M1768" s="2">
        <v>460</v>
      </c>
    </row>
    <row r="1769" spans="2:13" ht="12.75">
      <c r="B1769" s="327"/>
      <c r="H1769" s="5">
        <f t="shared" si="76"/>
        <v>0</v>
      </c>
      <c r="I1769" s="23">
        <f t="shared" si="77"/>
        <v>0</v>
      </c>
      <c r="M1769" s="2">
        <v>460</v>
      </c>
    </row>
    <row r="1770" spans="2:13" ht="12.75">
      <c r="B1770" s="330">
        <v>1000</v>
      </c>
      <c r="C1770" s="34" t="s">
        <v>462</v>
      </c>
      <c r="D1770" s="13" t="s">
        <v>888</v>
      </c>
      <c r="E1770" s="34"/>
      <c r="F1770" s="28" t="s">
        <v>912</v>
      </c>
      <c r="G1770" s="32" t="s">
        <v>77</v>
      </c>
      <c r="H1770" s="5">
        <f t="shared" si="76"/>
        <v>-1000</v>
      </c>
      <c r="I1770" s="23">
        <f>+B1770/M1770</f>
        <v>2.1739130434782608</v>
      </c>
      <c r="K1770" t="s">
        <v>889</v>
      </c>
      <c r="M1770" s="2">
        <v>460</v>
      </c>
    </row>
    <row r="1771" spans="2:13" ht="12.75">
      <c r="B1771" s="330">
        <v>2500</v>
      </c>
      <c r="C1771" s="13" t="s">
        <v>462</v>
      </c>
      <c r="D1771" s="13" t="s">
        <v>888</v>
      </c>
      <c r="E1771" s="36"/>
      <c r="F1771" s="28" t="s">
        <v>912</v>
      </c>
      <c r="G1771" s="37" t="s">
        <v>79</v>
      </c>
      <c r="H1771" s="5">
        <f t="shared" si="76"/>
        <v>-3500</v>
      </c>
      <c r="I1771" s="23">
        <f>+B1771/M1771</f>
        <v>5.434782608695652</v>
      </c>
      <c r="K1771" t="s">
        <v>889</v>
      </c>
      <c r="M1771" s="2">
        <v>460</v>
      </c>
    </row>
    <row r="1772" spans="2:13" ht="12.75">
      <c r="B1772" s="330">
        <v>1000</v>
      </c>
      <c r="C1772" s="13" t="s">
        <v>462</v>
      </c>
      <c r="D1772" s="13" t="s">
        <v>888</v>
      </c>
      <c r="E1772" s="13"/>
      <c r="F1772" s="28" t="s">
        <v>912</v>
      </c>
      <c r="G1772" s="31" t="s">
        <v>82</v>
      </c>
      <c r="H1772" s="5">
        <f t="shared" si="76"/>
        <v>-4500</v>
      </c>
      <c r="I1772" s="23">
        <f t="shared" si="77"/>
        <v>2.1739130434782608</v>
      </c>
      <c r="K1772" t="s">
        <v>889</v>
      </c>
      <c r="M1772" s="2">
        <v>460</v>
      </c>
    </row>
    <row r="1773" spans="1:13" s="16" customFormat="1" ht="12.75">
      <c r="A1773" s="13"/>
      <c r="B1773" s="330">
        <v>1200</v>
      </c>
      <c r="C1773" s="13" t="s">
        <v>462</v>
      </c>
      <c r="D1773" s="13" t="s">
        <v>888</v>
      </c>
      <c r="E1773" s="13"/>
      <c r="F1773" s="28" t="s">
        <v>912</v>
      </c>
      <c r="G1773" s="31" t="s">
        <v>84</v>
      </c>
      <c r="H1773" s="5">
        <f t="shared" si="76"/>
        <v>-5700</v>
      </c>
      <c r="I1773" s="23">
        <f t="shared" si="77"/>
        <v>2.608695652173913</v>
      </c>
      <c r="K1773" t="s">
        <v>889</v>
      </c>
      <c r="M1773" s="2">
        <v>460</v>
      </c>
    </row>
    <row r="1774" spans="2:13" ht="12.75">
      <c r="B1774" s="327">
        <v>1000</v>
      </c>
      <c r="C1774" s="13" t="s">
        <v>462</v>
      </c>
      <c r="D1774" s="13" t="s">
        <v>888</v>
      </c>
      <c r="F1774" s="28" t="s">
        <v>912</v>
      </c>
      <c r="G1774" s="28" t="s">
        <v>86</v>
      </c>
      <c r="H1774" s="5">
        <f t="shared" si="76"/>
        <v>-6700</v>
      </c>
      <c r="I1774" s="23">
        <f t="shared" si="77"/>
        <v>2.1739130434782608</v>
      </c>
      <c r="K1774" t="s">
        <v>889</v>
      </c>
      <c r="M1774" s="2">
        <v>460</v>
      </c>
    </row>
    <row r="1775" spans="2:13" ht="12.75">
      <c r="B1775" s="327">
        <v>1500</v>
      </c>
      <c r="C1775" s="13" t="s">
        <v>462</v>
      </c>
      <c r="D1775" s="13" t="s">
        <v>888</v>
      </c>
      <c r="F1775" s="28" t="s">
        <v>912</v>
      </c>
      <c r="G1775" s="28" t="s">
        <v>88</v>
      </c>
      <c r="H1775" s="5">
        <f t="shared" si="76"/>
        <v>-8200</v>
      </c>
      <c r="I1775" s="23">
        <f t="shared" si="77"/>
        <v>3.260869565217391</v>
      </c>
      <c r="K1775" t="s">
        <v>889</v>
      </c>
      <c r="M1775" s="2">
        <v>460</v>
      </c>
    </row>
    <row r="1776" spans="2:13" ht="12.75">
      <c r="B1776" s="327">
        <v>1400</v>
      </c>
      <c r="C1776" s="13" t="s">
        <v>462</v>
      </c>
      <c r="D1776" s="13" t="s">
        <v>888</v>
      </c>
      <c r="F1776" s="28" t="s">
        <v>912</v>
      </c>
      <c r="G1776" s="28" t="s">
        <v>146</v>
      </c>
      <c r="H1776" s="5">
        <f t="shared" si="76"/>
        <v>-9600</v>
      </c>
      <c r="I1776" s="23">
        <f t="shared" si="77"/>
        <v>3.0434782608695654</v>
      </c>
      <c r="K1776" t="s">
        <v>889</v>
      </c>
      <c r="M1776" s="2">
        <v>460</v>
      </c>
    </row>
    <row r="1777" spans="2:14" ht="12.75">
      <c r="B1777" s="335">
        <v>800</v>
      </c>
      <c r="C1777" s="13" t="s">
        <v>462</v>
      </c>
      <c r="D1777" s="13" t="s">
        <v>888</v>
      </c>
      <c r="E1777" s="39"/>
      <c r="F1777" s="28" t="s">
        <v>912</v>
      </c>
      <c r="G1777" s="28" t="s">
        <v>207</v>
      </c>
      <c r="H1777" s="5">
        <f t="shared" si="76"/>
        <v>-10400</v>
      </c>
      <c r="I1777" s="23">
        <f t="shared" si="77"/>
        <v>1.7391304347826086</v>
      </c>
      <c r="J1777" s="38"/>
      <c r="K1777" t="s">
        <v>889</v>
      </c>
      <c r="L1777" s="38"/>
      <c r="M1777" s="2">
        <v>460</v>
      </c>
      <c r="N1777" s="40"/>
    </row>
    <row r="1778" spans="2:13" ht="12.75">
      <c r="B1778" s="327">
        <v>1000</v>
      </c>
      <c r="C1778" s="13" t="s">
        <v>462</v>
      </c>
      <c r="D1778" s="13" t="s">
        <v>888</v>
      </c>
      <c r="F1778" s="28" t="s">
        <v>912</v>
      </c>
      <c r="G1778" s="28" t="s">
        <v>210</v>
      </c>
      <c r="H1778" s="5">
        <f t="shared" si="76"/>
        <v>-11400</v>
      </c>
      <c r="I1778" s="23">
        <f t="shared" si="77"/>
        <v>2.1739130434782608</v>
      </c>
      <c r="K1778" t="s">
        <v>889</v>
      </c>
      <c r="M1778" s="2">
        <v>460</v>
      </c>
    </row>
    <row r="1779" spans="2:13" ht="12.75">
      <c r="B1779" s="327">
        <v>2500</v>
      </c>
      <c r="C1779" s="13" t="s">
        <v>462</v>
      </c>
      <c r="D1779" s="13" t="s">
        <v>888</v>
      </c>
      <c r="F1779" s="28" t="s">
        <v>912</v>
      </c>
      <c r="G1779" s="28" t="s">
        <v>212</v>
      </c>
      <c r="H1779" s="5">
        <f t="shared" si="76"/>
        <v>-13900</v>
      </c>
      <c r="I1779" s="23">
        <f t="shared" si="77"/>
        <v>5.434782608695652</v>
      </c>
      <c r="K1779" t="s">
        <v>889</v>
      </c>
      <c r="M1779" s="2">
        <v>460</v>
      </c>
    </row>
    <row r="1780" spans="2:13" ht="12.75">
      <c r="B1780" s="327">
        <v>1000</v>
      </c>
      <c r="C1780" s="13" t="s">
        <v>462</v>
      </c>
      <c r="D1780" s="13" t="s">
        <v>888</v>
      </c>
      <c r="F1780" s="28" t="s">
        <v>912</v>
      </c>
      <c r="G1780" s="28" t="s">
        <v>214</v>
      </c>
      <c r="H1780" s="5">
        <f t="shared" si="76"/>
        <v>-14900</v>
      </c>
      <c r="I1780" s="23">
        <f t="shared" si="77"/>
        <v>2.1739130434782608</v>
      </c>
      <c r="K1780" t="s">
        <v>889</v>
      </c>
      <c r="M1780" s="2">
        <v>460</v>
      </c>
    </row>
    <row r="1781" spans="2:13" ht="12.75">
      <c r="B1781" s="327">
        <v>1000</v>
      </c>
      <c r="C1781" s="13" t="s">
        <v>462</v>
      </c>
      <c r="D1781" s="13" t="s">
        <v>888</v>
      </c>
      <c r="F1781" s="28" t="s">
        <v>912</v>
      </c>
      <c r="G1781" s="28" t="s">
        <v>278</v>
      </c>
      <c r="H1781" s="5">
        <f t="shared" si="76"/>
        <v>-15900</v>
      </c>
      <c r="I1781" s="23">
        <f t="shared" si="77"/>
        <v>2.1739130434782608</v>
      </c>
      <c r="K1781" t="s">
        <v>889</v>
      </c>
      <c r="M1781" s="2">
        <v>460</v>
      </c>
    </row>
    <row r="1782" spans="2:13" ht="12.75">
      <c r="B1782" s="327">
        <v>1200</v>
      </c>
      <c r="C1782" s="13" t="s">
        <v>462</v>
      </c>
      <c r="D1782" s="13" t="s">
        <v>888</v>
      </c>
      <c r="F1782" s="28" t="s">
        <v>912</v>
      </c>
      <c r="G1782" s="28" t="s">
        <v>282</v>
      </c>
      <c r="H1782" s="5">
        <f t="shared" si="76"/>
        <v>-17100</v>
      </c>
      <c r="I1782" s="23">
        <f t="shared" si="77"/>
        <v>2.608695652173913</v>
      </c>
      <c r="K1782" t="s">
        <v>889</v>
      </c>
      <c r="M1782" s="2">
        <v>460</v>
      </c>
    </row>
    <row r="1783" spans="2:13" ht="12.75">
      <c r="B1783" s="327">
        <v>1300</v>
      </c>
      <c r="C1783" s="13" t="s">
        <v>462</v>
      </c>
      <c r="D1783" s="13" t="s">
        <v>888</v>
      </c>
      <c r="F1783" s="28" t="s">
        <v>912</v>
      </c>
      <c r="G1783" s="28" t="s">
        <v>301</v>
      </c>
      <c r="H1783" s="5">
        <f t="shared" si="76"/>
        <v>-18400</v>
      </c>
      <c r="I1783" s="23">
        <f t="shared" si="77"/>
        <v>2.8260869565217392</v>
      </c>
      <c r="K1783" t="s">
        <v>889</v>
      </c>
      <c r="M1783" s="2">
        <v>460</v>
      </c>
    </row>
    <row r="1784" spans="2:13" ht="12.75">
      <c r="B1784" s="327">
        <v>800</v>
      </c>
      <c r="C1784" s="13" t="s">
        <v>462</v>
      </c>
      <c r="D1784" s="13" t="s">
        <v>888</v>
      </c>
      <c r="F1784" s="28" t="s">
        <v>912</v>
      </c>
      <c r="G1784" s="28" t="s">
        <v>339</v>
      </c>
      <c r="H1784" s="5">
        <f t="shared" si="76"/>
        <v>-19200</v>
      </c>
      <c r="I1784" s="23">
        <f t="shared" si="77"/>
        <v>1.7391304347826086</v>
      </c>
      <c r="K1784" t="s">
        <v>889</v>
      </c>
      <c r="M1784" s="2">
        <v>460</v>
      </c>
    </row>
    <row r="1785" spans="2:13" ht="12.75">
      <c r="B1785" s="327">
        <v>500</v>
      </c>
      <c r="C1785" s="13" t="s">
        <v>462</v>
      </c>
      <c r="D1785" s="13" t="s">
        <v>888</v>
      </c>
      <c r="F1785" s="28" t="s">
        <v>912</v>
      </c>
      <c r="G1785" s="28" t="s">
        <v>370</v>
      </c>
      <c r="H1785" s="5">
        <f t="shared" si="76"/>
        <v>-19700</v>
      </c>
      <c r="I1785" s="23">
        <f t="shared" si="77"/>
        <v>1.0869565217391304</v>
      </c>
      <c r="K1785" t="s">
        <v>889</v>
      </c>
      <c r="M1785" s="2">
        <v>460</v>
      </c>
    </row>
    <row r="1786" spans="2:13" ht="12.75">
      <c r="B1786" s="327">
        <v>1000</v>
      </c>
      <c r="C1786" s="13" t="s">
        <v>462</v>
      </c>
      <c r="D1786" s="13" t="s">
        <v>888</v>
      </c>
      <c r="F1786" s="28" t="s">
        <v>912</v>
      </c>
      <c r="G1786" s="28" t="s">
        <v>362</v>
      </c>
      <c r="H1786" s="5">
        <f t="shared" si="76"/>
        <v>-20700</v>
      </c>
      <c r="I1786" s="23">
        <f t="shared" si="77"/>
        <v>2.1739130434782608</v>
      </c>
      <c r="K1786" t="s">
        <v>889</v>
      </c>
      <c r="M1786" s="2">
        <v>460</v>
      </c>
    </row>
    <row r="1787" spans="2:13" ht="12.75">
      <c r="B1787" s="327">
        <v>1200</v>
      </c>
      <c r="C1787" s="13" t="s">
        <v>462</v>
      </c>
      <c r="D1787" s="13" t="s">
        <v>888</v>
      </c>
      <c r="F1787" s="28" t="s">
        <v>912</v>
      </c>
      <c r="G1787" s="28" t="s">
        <v>377</v>
      </c>
      <c r="H1787" s="5">
        <f t="shared" si="76"/>
        <v>-21900</v>
      </c>
      <c r="I1787" s="23">
        <f t="shared" si="77"/>
        <v>2.608695652173913</v>
      </c>
      <c r="K1787" t="s">
        <v>889</v>
      </c>
      <c r="M1787" s="2">
        <v>460</v>
      </c>
    </row>
    <row r="1788" spans="1:13" s="86" customFormat="1" ht="12.75">
      <c r="A1788" s="12"/>
      <c r="B1788" s="328">
        <f>SUM(B1770:B1787)</f>
        <v>21900</v>
      </c>
      <c r="C1788" s="12" t="s">
        <v>462</v>
      </c>
      <c r="D1788" s="12"/>
      <c r="E1788" s="12"/>
      <c r="F1788" s="19"/>
      <c r="G1788" s="19"/>
      <c r="H1788" s="90">
        <v>0</v>
      </c>
      <c r="I1788" s="85">
        <f t="shared" si="77"/>
        <v>47.608695652173914</v>
      </c>
      <c r="M1788" s="2">
        <v>460</v>
      </c>
    </row>
    <row r="1789" spans="2:13" ht="12.75">
      <c r="B1789" s="327"/>
      <c r="H1789" s="5">
        <f>H1788-B1789</f>
        <v>0</v>
      </c>
      <c r="I1789" s="23">
        <f t="shared" si="77"/>
        <v>0</v>
      </c>
      <c r="M1789" s="2">
        <v>460</v>
      </c>
    </row>
    <row r="1790" spans="2:13" ht="12.75">
      <c r="B1790" s="327"/>
      <c r="H1790" s="5">
        <f>H1789-B1790</f>
        <v>0</v>
      </c>
      <c r="I1790" s="23">
        <f t="shared" si="77"/>
        <v>0</v>
      </c>
      <c r="M1790" s="2">
        <v>460</v>
      </c>
    </row>
    <row r="1791" spans="1:13" ht="12.75">
      <c r="A1791" s="13"/>
      <c r="B1791" s="330">
        <v>800000</v>
      </c>
      <c r="C1791" s="1" t="s">
        <v>913</v>
      </c>
      <c r="D1791" s="1" t="s">
        <v>888</v>
      </c>
      <c r="E1791" s="1" t="s">
        <v>914</v>
      </c>
      <c r="F1791" s="88" t="s">
        <v>417</v>
      </c>
      <c r="G1791" s="32" t="s">
        <v>86</v>
      </c>
      <c r="H1791" s="5">
        <f>H1790-B1791</f>
        <v>-800000</v>
      </c>
      <c r="I1791" s="23">
        <f t="shared" si="77"/>
        <v>1739.1304347826087</v>
      </c>
      <c r="M1791" s="2">
        <v>460</v>
      </c>
    </row>
    <row r="1792" spans="1:13" ht="12.75">
      <c r="A1792" s="12"/>
      <c r="B1792" s="328">
        <f>SUM(B1791:B1791)</f>
        <v>800000</v>
      </c>
      <c r="C1792" s="12" t="s">
        <v>846</v>
      </c>
      <c r="D1792" s="12"/>
      <c r="E1792" s="12"/>
      <c r="F1792" s="104"/>
      <c r="G1792" s="19"/>
      <c r="H1792" s="90">
        <v>0</v>
      </c>
      <c r="I1792" s="85">
        <f t="shared" si="77"/>
        <v>1739.1304347826087</v>
      </c>
      <c r="J1792" s="86"/>
      <c r="K1792" s="86"/>
      <c r="L1792" s="86"/>
      <c r="M1792" s="2">
        <v>460</v>
      </c>
    </row>
    <row r="1793" spans="2:13" ht="12.75">
      <c r="B1793" s="120"/>
      <c r="H1793" s="5">
        <f>H1792-B1793</f>
        <v>0</v>
      </c>
      <c r="I1793" s="23">
        <f t="shared" si="77"/>
        <v>0</v>
      </c>
      <c r="M1793" s="2">
        <v>460</v>
      </c>
    </row>
    <row r="1794" spans="2:13" ht="12.75">
      <c r="B1794" s="120"/>
      <c r="H1794" s="5">
        <f>H1793-B1794</f>
        <v>0</v>
      </c>
      <c r="I1794" s="23">
        <f t="shared" si="77"/>
        <v>0</v>
      </c>
      <c r="M1794" s="2">
        <v>460</v>
      </c>
    </row>
    <row r="1795" spans="2:13" ht="12.75">
      <c r="B1795" s="120"/>
      <c r="H1795" s="5">
        <f>H1794-B1795</f>
        <v>0</v>
      </c>
      <c r="I1795" s="23">
        <f t="shared" si="77"/>
        <v>0</v>
      </c>
      <c r="M1795" s="2">
        <v>460</v>
      </c>
    </row>
    <row r="1796" spans="2:13" ht="12.75">
      <c r="B1796" s="120"/>
      <c r="H1796" s="5">
        <f>H1795-B1796</f>
        <v>0</v>
      </c>
      <c r="I1796" s="23">
        <f t="shared" si="77"/>
        <v>0</v>
      </c>
      <c r="M1796" s="2">
        <v>460</v>
      </c>
    </row>
    <row r="1797" spans="1:13" ht="13.5" thickBot="1">
      <c r="A1797" s="65"/>
      <c r="B1797" s="139">
        <f>+B1848+B1895+B1943+B1966+B1971+B1977+B1984</f>
        <v>1134976</v>
      </c>
      <c r="C1797" s="62"/>
      <c r="D1797" s="64" t="s">
        <v>663</v>
      </c>
      <c r="E1797" s="62"/>
      <c r="F1797" s="117"/>
      <c r="G1797" s="118"/>
      <c r="H1797" s="140">
        <f>H1796-B1797</f>
        <v>-1134976</v>
      </c>
      <c r="I1797" s="69">
        <f>+B1797/M1797</f>
        <v>2467.3391304347824</v>
      </c>
      <c r="J1797" s="70"/>
      <c r="K1797" s="70"/>
      <c r="L1797" s="70"/>
      <c r="M1797" s="2">
        <v>460</v>
      </c>
    </row>
    <row r="1798" spans="2:13" ht="12.75">
      <c r="B1798" s="35"/>
      <c r="C1798" s="34"/>
      <c r="D1798" s="13"/>
      <c r="E1798" s="34"/>
      <c r="G1798" s="32"/>
      <c r="H1798" s="5">
        <v>0</v>
      </c>
      <c r="I1798" s="23">
        <f>+B1798/M1798</f>
        <v>0</v>
      </c>
      <c r="M1798" s="2">
        <v>460</v>
      </c>
    </row>
    <row r="1799" spans="2:13" ht="12.75">
      <c r="B1799" s="35"/>
      <c r="C1799" s="13"/>
      <c r="D1799" s="13"/>
      <c r="E1799" s="36"/>
      <c r="G1799" s="37"/>
      <c r="H1799" s="5">
        <f>H1798-B1799</f>
        <v>0</v>
      </c>
      <c r="I1799" s="23">
        <f>+B1799/M1799</f>
        <v>0</v>
      </c>
      <c r="M1799" s="2">
        <v>460</v>
      </c>
    </row>
    <row r="1800" spans="1:13" ht="12.75">
      <c r="A1800" s="13"/>
      <c r="B1800" s="330">
        <v>2500</v>
      </c>
      <c r="C1800" s="13" t="s">
        <v>0</v>
      </c>
      <c r="D1800" s="13" t="s">
        <v>663</v>
      </c>
      <c r="E1800" s="36" t="s">
        <v>915</v>
      </c>
      <c r="F1800" s="88" t="s">
        <v>916</v>
      </c>
      <c r="G1800" s="31" t="s">
        <v>37</v>
      </c>
      <c r="H1800" s="5">
        <f aca="true" t="shared" si="78" ref="H1800:H1862">H1799-B1800</f>
        <v>-2500</v>
      </c>
      <c r="I1800" s="23">
        <f aca="true" t="shared" si="79" ref="I1800:I1849">+B1800/M1800</f>
        <v>5.434782608695652</v>
      </c>
      <c r="J1800" s="16"/>
      <c r="K1800" t="s">
        <v>0</v>
      </c>
      <c r="L1800" s="16"/>
      <c r="M1800" s="2">
        <v>460</v>
      </c>
    </row>
    <row r="1801" spans="1:13" s="16" customFormat="1" ht="12.75">
      <c r="A1801" s="1"/>
      <c r="B1801" s="327">
        <v>2500</v>
      </c>
      <c r="C1801" s="13" t="s">
        <v>0</v>
      </c>
      <c r="D1801" s="13" t="s">
        <v>663</v>
      </c>
      <c r="E1801" s="146" t="s">
        <v>915</v>
      </c>
      <c r="F1801" s="88" t="s">
        <v>917</v>
      </c>
      <c r="G1801" s="28" t="s">
        <v>39</v>
      </c>
      <c r="H1801" s="5">
        <f t="shared" si="78"/>
        <v>-5000</v>
      </c>
      <c r="I1801" s="23">
        <f t="shared" si="79"/>
        <v>5.434782608695652</v>
      </c>
      <c r="J1801" s="38"/>
      <c r="K1801" t="s">
        <v>0</v>
      </c>
      <c r="L1801" s="38"/>
      <c r="M1801" s="2">
        <v>460</v>
      </c>
    </row>
    <row r="1802" spans="2:13" ht="12.75">
      <c r="B1802" s="327">
        <v>2500</v>
      </c>
      <c r="C1802" s="13" t="s">
        <v>0</v>
      </c>
      <c r="D1802" s="13" t="s">
        <v>663</v>
      </c>
      <c r="E1802" s="87" t="s">
        <v>915</v>
      </c>
      <c r="F1802" s="88" t="s">
        <v>918</v>
      </c>
      <c r="G1802" s="28" t="s">
        <v>41</v>
      </c>
      <c r="H1802" s="5">
        <f t="shared" si="78"/>
        <v>-7500</v>
      </c>
      <c r="I1802" s="23">
        <f t="shared" si="79"/>
        <v>5.434782608695652</v>
      </c>
      <c r="K1802" t="s">
        <v>0</v>
      </c>
      <c r="M1802" s="2">
        <v>460</v>
      </c>
    </row>
    <row r="1803" spans="2:13" ht="12.75">
      <c r="B1803" s="327">
        <v>2500</v>
      </c>
      <c r="C1803" s="13" t="s">
        <v>0</v>
      </c>
      <c r="D1803" s="13" t="s">
        <v>663</v>
      </c>
      <c r="E1803" s="87" t="s">
        <v>915</v>
      </c>
      <c r="F1803" s="88" t="s">
        <v>919</v>
      </c>
      <c r="G1803" s="28" t="s">
        <v>71</v>
      </c>
      <c r="H1803" s="5">
        <f t="shared" si="78"/>
        <v>-10000</v>
      </c>
      <c r="I1803" s="23">
        <f t="shared" si="79"/>
        <v>5.434782608695652</v>
      </c>
      <c r="K1803" t="s">
        <v>0</v>
      </c>
      <c r="M1803" s="2">
        <v>460</v>
      </c>
    </row>
    <row r="1804" spans="2:13" ht="12.75">
      <c r="B1804" s="327">
        <v>2500</v>
      </c>
      <c r="C1804" s="13" t="s">
        <v>0</v>
      </c>
      <c r="D1804" s="13" t="s">
        <v>663</v>
      </c>
      <c r="E1804" s="87" t="s">
        <v>915</v>
      </c>
      <c r="F1804" s="88" t="s">
        <v>920</v>
      </c>
      <c r="G1804" s="28" t="s">
        <v>75</v>
      </c>
      <c r="H1804" s="5">
        <f t="shared" si="78"/>
        <v>-12500</v>
      </c>
      <c r="I1804" s="23">
        <f t="shared" si="79"/>
        <v>5.434782608695652</v>
      </c>
      <c r="K1804" t="s">
        <v>0</v>
      </c>
      <c r="M1804" s="2">
        <v>460</v>
      </c>
    </row>
    <row r="1805" spans="2:14" ht="12.75">
      <c r="B1805" s="327">
        <v>2500</v>
      </c>
      <c r="C1805" s="13" t="s">
        <v>0</v>
      </c>
      <c r="D1805" s="13" t="s">
        <v>663</v>
      </c>
      <c r="E1805" s="87" t="s">
        <v>915</v>
      </c>
      <c r="F1805" s="88" t="s">
        <v>921</v>
      </c>
      <c r="G1805" s="28" t="s">
        <v>488</v>
      </c>
      <c r="H1805" s="5">
        <f t="shared" si="78"/>
        <v>-15000</v>
      </c>
      <c r="I1805" s="23">
        <f t="shared" si="79"/>
        <v>5.434782608695652</v>
      </c>
      <c r="K1805" t="s">
        <v>0</v>
      </c>
      <c r="M1805" s="2">
        <v>460</v>
      </c>
      <c r="N1805" s="40"/>
    </row>
    <row r="1806" spans="2:13" ht="12.75">
      <c r="B1806" s="327">
        <v>5000</v>
      </c>
      <c r="C1806" s="13" t="s">
        <v>0</v>
      </c>
      <c r="D1806" s="1" t="s">
        <v>663</v>
      </c>
      <c r="E1806" s="87" t="s">
        <v>915</v>
      </c>
      <c r="F1806" s="88" t="s">
        <v>922</v>
      </c>
      <c r="G1806" s="28" t="s">
        <v>77</v>
      </c>
      <c r="H1806" s="5">
        <f t="shared" si="78"/>
        <v>-20000</v>
      </c>
      <c r="I1806" s="23">
        <f t="shared" si="79"/>
        <v>10.869565217391305</v>
      </c>
      <c r="K1806" t="s">
        <v>0</v>
      </c>
      <c r="M1806" s="2">
        <v>460</v>
      </c>
    </row>
    <row r="1807" spans="2:13" ht="12.75">
      <c r="B1807" s="327">
        <v>2500</v>
      </c>
      <c r="C1807" s="13" t="s">
        <v>0</v>
      </c>
      <c r="D1807" s="1" t="s">
        <v>663</v>
      </c>
      <c r="E1807" s="87" t="s">
        <v>915</v>
      </c>
      <c r="F1807" s="88" t="s">
        <v>923</v>
      </c>
      <c r="G1807" s="28" t="s">
        <v>82</v>
      </c>
      <c r="H1807" s="5">
        <f t="shared" si="78"/>
        <v>-22500</v>
      </c>
      <c r="I1807" s="23">
        <f t="shared" si="79"/>
        <v>5.434782608695652</v>
      </c>
      <c r="K1807" t="s">
        <v>0</v>
      </c>
      <c r="M1807" s="2">
        <v>460</v>
      </c>
    </row>
    <row r="1808" spans="2:13" ht="12.75">
      <c r="B1808" s="327">
        <v>2500</v>
      </c>
      <c r="C1808" s="13" t="s">
        <v>0</v>
      </c>
      <c r="D1808" s="1" t="s">
        <v>663</v>
      </c>
      <c r="E1808" s="87" t="s">
        <v>915</v>
      </c>
      <c r="F1808" s="88" t="s">
        <v>1094</v>
      </c>
      <c r="G1808" s="28" t="s">
        <v>84</v>
      </c>
      <c r="H1808" s="5">
        <f t="shared" si="78"/>
        <v>-25000</v>
      </c>
      <c r="I1808" s="23">
        <f t="shared" si="79"/>
        <v>5.434782608695652</v>
      </c>
      <c r="K1808" t="s">
        <v>0</v>
      </c>
      <c r="M1808" s="2">
        <v>460</v>
      </c>
    </row>
    <row r="1809" spans="2:13" ht="12.75">
      <c r="B1809" s="327">
        <v>5000</v>
      </c>
      <c r="C1809" s="13" t="s">
        <v>0</v>
      </c>
      <c r="D1809" s="1" t="s">
        <v>663</v>
      </c>
      <c r="E1809" s="87" t="s">
        <v>915</v>
      </c>
      <c r="F1809" s="88" t="s">
        <v>1093</v>
      </c>
      <c r="G1809" s="28" t="s">
        <v>86</v>
      </c>
      <c r="H1809" s="5">
        <f t="shared" si="78"/>
        <v>-30000</v>
      </c>
      <c r="I1809" s="23">
        <f>+B1809/M1809</f>
        <v>10.869565217391305</v>
      </c>
      <c r="K1809" t="s">
        <v>0</v>
      </c>
      <c r="M1809" s="2">
        <v>460</v>
      </c>
    </row>
    <row r="1810" spans="2:13" ht="12.75">
      <c r="B1810" s="327">
        <v>2500</v>
      </c>
      <c r="C1810" s="13" t="s">
        <v>0</v>
      </c>
      <c r="D1810" s="1" t="s">
        <v>663</v>
      </c>
      <c r="E1810" s="87" t="s">
        <v>915</v>
      </c>
      <c r="F1810" s="88" t="s">
        <v>1090</v>
      </c>
      <c r="G1810" s="28" t="s">
        <v>146</v>
      </c>
      <c r="H1810" s="5">
        <f t="shared" si="78"/>
        <v>-32500</v>
      </c>
      <c r="I1810" s="23">
        <f t="shared" si="79"/>
        <v>5.434782608695652</v>
      </c>
      <c r="K1810" t="s">
        <v>0</v>
      </c>
      <c r="M1810" s="2">
        <v>460</v>
      </c>
    </row>
    <row r="1811" spans="2:13" ht="12.75">
      <c r="B1811" s="327">
        <v>5000</v>
      </c>
      <c r="C1811" s="13" t="s">
        <v>0</v>
      </c>
      <c r="D1811" s="1" t="s">
        <v>663</v>
      </c>
      <c r="E1811" s="87" t="s">
        <v>915</v>
      </c>
      <c r="F1811" s="88" t="s">
        <v>924</v>
      </c>
      <c r="G1811" s="28" t="s">
        <v>207</v>
      </c>
      <c r="H1811" s="5">
        <f t="shared" si="78"/>
        <v>-37500</v>
      </c>
      <c r="I1811" s="23">
        <f t="shared" si="79"/>
        <v>10.869565217391305</v>
      </c>
      <c r="K1811" t="s">
        <v>0</v>
      </c>
      <c r="M1811" s="2">
        <v>460</v>
      </c>
    </row>
    <row r="1812" spans="2:13" ht="12.75">
      <c r="B1812" s="327">
        <v>2500</v>
      </c>
      <c r="C1812" s="13" t="s">
        <v>0</v>
      </c>
      <c r="D1812" s="1" t="s">
        <v>663</v>
      </c>
      <c r="E1812" s="87" t="s">
        <v>915</v>
      </c>
      <c r="F1812" s="88" t="s">
        <v>925</v>
      </c>
      <c r="G1812" s="28" t="s">
        <v>210</v>
      </c>
      <c r="H1812" s="5">
        <f t="shared" si="78"/>
        <v>-40000</v>
      </c>
      <c r="I1812" s="23">
        <f t="shared" si="79"/>
        <v>5.434782608695652</v>
      </c>
      <c r="K1812" t="s">
        <v>0</v>
      </c>
      <c r="M1812" s="2">
        <v>460</v>
      </c>
    </row>
    <row r="1813" spans="2:13" ht="12.75">
      <c r="B1813" s="327">
        <v>5000</v>
      </c>
      <c r="C1813" s="13" t="s">
        <v>0</v>
      </c>
      <c r="D1813" s="1" t="s">
        <v>663</v>
      </c>
      <c r="E1813" s="87" t="s">
        <v>915</v>
      </c>
      <c r="F1813" s="88" t="s">
        <v>926</v>
      </c>
      <c r="G1813" s="28" t="s">
        <v>212</v>
      </c>
      <c r="H1813" s="5">
        <f t="shared" si="78"/>
        <v>-45000</v>
      </c>
      <c r="I1813" s="23">
        <f t="shared" si="79"/>
        <v>10.869565217391305</v>
      </c>
      <c r="K1813" t="s">
        <v>0</v>
      </c>
      <c r="M1813" s="2">
        <v>460</v>
      </c>
    </row>
    <row r="1814" spans="2:13" ht="12.75">
      <c r="B1814" s="327">
        <v>5000</v>
      </c>
      <c r="C1814" s="13" t="s">
        <v>0</v>
      </c>
      <c r="D1814" s="1" t="s">
        <v>663</v>
      </c>
      <c r="E1814" s="87" t="s">
        <v>915</v>
      </c>
      <c r="F1814" s="88" t="s">
        <v>927</v>
      </c>
      <c r="G1814" s="28" t="s">
        <v>214</v>
      </c>
      <c r="H1814" s="5">
        <f t="shared" si="78"/>
        <v>-50000</v>
      </c>
      <c r="I1814" s="23">
        <f t="shared" si="79"/>
        <v>10.869565217391305</v>
      </c>
      <c r="K1814" t="s">
        <v>0</v>
      </c>
      <c r="M1814" s="2">
        <v>460</v>
      </c>
    </row>
    <row r="1815" spans="2:13" ht="12.75">
      <c r="B1815" s="327">
        <v>2500</v>
      </c>
      <c r="C1815" s="13" t="s">
        <v>0</v>
      </c>
      <c r="D1815" s="1" t="s">
        <v>663</v>
      </c>
      <c r="E1815" s="87" t="s">
        <v>915</v>
      </c>
      <c r="F1815" s="88" t="s">
        <v>928</v>
      </c>
      <c r="G1815" s="28" t="s">
        <v>278</v>
      </c>
      <c r="H1815" s="5">
        <f t="shared" si="78"/>
        <v>-52500</v>
      </c>
      <c r="I1815" s="23">
        <f t="shared" si="79"/>
        <v>5.434782608695652</v>
      </c>
      <c r="K1815" t="s">
        <v>0</v>
      </c>
      <c r="M1815" s="2">
        <v>460</v>
      </c>
    </row>
    <row r="1816" spans="2:13" ht="12.75">
      <c r="B1816" s="327">
        <v>2500</v>
      </c>
      <c r="C1816" s="13" t="s">
        <v>0</v>
      </c>
      <c r="D1816" s="1" t="s">
        <v>663</v>
      </c>
      <c r="E1816" s="87" t="s">
        <v>915</v>
      </c>
      <c r="F1816" s="88" t="s">
        <v>929</v>
      </c>
      <c r="G1816" s="28" t="s">
        <v>282</v>
      </c>
      <c r="H1816" s="5">
        <f t="shared" si="78"/>
        <v>-55000</v>
      </c>
      <c r="I1816" s="23">
        <f t="shared" si="79"/>
        <v>5.434782608695652</v>
      </c>
      <c r="K1816" t="s">
        <v>0</v>
      </c>
      <c r="M1816" s="2">
        <v>460</v>
      </c>
    </row>
    <row r="1817" spans="2:13" ht="12.75">
      <c r="B1817" s="327">
        <v>5000</v>
      </c>
      <c r="C1817" s="13" t="s">
        <v>0</v>
      </c>
      <c r="D1817" s="1" t="s">
        <v>663</v>
      </c>
      <c r="E1817" s="87" t="s">
        <v>915</v>
      </c>
      <c r="F1817" s="88" t="s">
        <v>1087</v>
      </c>
      <c r="G1817" s="28" t="s">
        <v>301</v>
      </c>
      <c r="H1817" s="5">
        <f t="shared" si="78"/>
        <v>-60000</v>
      </c>
      <c r="I1817" s="23">
        <f t="shared" si="79"/>
        <v>10.869565217391305</v>
      </c>
      <c r="K1817" t="s">
        <v>0</v>
      </c>
      <c r="M1817" s="2">
        <v>460</v>
      </c>
    </row>
    <row r="1818" spans="2:13" ht="12.75">
      <c r="B1818" s="332">
        <v>2500</v>
      </c>
      <c r="C1818" s="13" t="s">
        <v>0</v>
      </c>
      <c r="D1818" s="1" t="s">
        <v>663</v>
      </c>
      <c r="E1818" s="87" t="s">
        <v>915</v>
      </c>
      <c r="F1818" s="88" t="s">
        <v>930</v>
      </c>
      <c r="G1818" s="28" t="s">
        <v>339</v>
      </c>
      <c r="H1818" s="5">
        <f t="shared" si="78"/>
        <v>-62500</v>
      </c>
      <c r="I1818" s="23">
        <f t="shared" si="79"/>
        <v>5.434782608695652</v>
      </c>
      <c r="K1818" t="s">
        <v>0</v>
      </c>
      <c r="M1818" s="2">
        <v>460</v>
      </c>
    </row>
    <row r="1819" spans="2:13" ht="12.75">
      <c r="B1819" s="332">
        <v>2500</v>
      </c>
      <c r="C1819" s="13" t="s">
        <v>0</v>
      </c>
      <c r="D1819" s="1" t="s">
        <v>663</v>
      </c>
      <c r="E1819" s="87" t="s">
        <v>915</v>
      </c>
      <c r="F1819" s="88" t="s">
        <v>931</v>
      </c>
      <c r="G1819" s="28" t="s">
        <v>370</v>
      </c>
      <c r="H1819" s="5">
        <f t="shared" si="78"/>
        <v>-65000</v>
      </c>
      <c r="I1819" s="23">
        <f t="shared" si="79"/>
        <v>5.434782608695652</v>
      </c>
      <c r="K1819" t="s">
        <v>0</v>
      </c>
      <c r="M1819" s="2">
        <v>460</v>
      </c>
    </row>
    <row r="1820" spans="2:13" ht="12.75">
      <c r="B1820" s="332">
        <v>2500</v>
      </c>
      <c r="C1820" s="13" t="s">
        <v>0</v>
      </c>
      <c r="D1820" s="1" t="s">
        <v>663</v>
      </c>
      <c r="E1820" s="87" t="s">
        <v>915</v>
      </c>
      <c r="F1820" s="88" t="s">
        <v>932</v>
      </c>
      <c r="G1820" s="28" t="s">
        <v>362</v>
      </c>
      <c r="H1820" s="5">
        <f t="shared" si="78"/>
        <v>-67500</v>
      </c>
      <c r="I1820" s="23">
        <f t="shared" si="79"/>
        <v>5.434782608695652</v>
      </c>
      <c r="K1820" t="s">
        <v>0</v>
      </c>
      <c r="M1820" s="2">
        <v>460</v>
      </c>
    </row>
    <row r="1821" spans="2:13" ht="12.75">
      <c r="B1821" s="332">
        <v>5000</v>
      </c>
      <c r="C1821" s="13" t="s">
        <v>0</v>
      </c>
      <c r="D1821" s="1" t="s">
        <v>663</v>
      </c>
      <c r="E1821" s="87" t="s">
        <v>915</v>
      </c>
      <c r="F1821" s="88" t="s">
        <v>1088</v>
      </c>
      <c r="G1821" s="28" t="s">
        <v>377</v>
      </c>
      <c r="H1821" s="5">
        <f t="shared" si="78"/>
        <v>-72500</v>
      </c>
      <c r="I1821" s="23">
        <f t="shared" si="79"/>
        <v>10.869565217391305</v>
      </c>
      <c r="K1821" t="s">
        <v>0</v>
      </c>
      <c r="M1821" s="2">
        <v>460</v>
      </c>
    </row>
    <row r="1822" spans="2:13" ht="12.75">
      <c r="B1822" s="332">
        <v>2500</v>
      </c>
      <c r="C1822" s="13" t="s">
        <v>0</v>
      </c>
      <c r="D1822" s="1" t="s">
        <v>663</v>
      </c>
      <c r="E1822" s="87" t="s">
        <v>915</v>
      </c>
      <c r="F1822" s="88" t="s">
        <v>933</v>
      </c>
      <c r="G1822" s="28" t="s">
        <v>394</v>
      </c>
      <c r="H1822" s="5">
        <f t="shared" si="78"/>
        <v>-75000</v>
      </c>
      <c r="I1822" s="23">
        <f t="shared" si="79"/>
        <v>5.434782608695652</v>
      </c>
      <c r="K1822" t="s">
        <v>0</v>
      </c>
      <c r="M1822" s="2">
        <v>460</v>
      </c>
    </row>
    <row r="1823" spans="2:13" ht="12.75">
      <c r="B1823" s="327">
        <v>2500</v>
      </c>
      <c r="C1823" s="13" t="s">
        <v>0</v>
      </c>
      <c r="D1823" s="13" t="s">
        <v>663</v>
      </c>
      <c r="E1823" s="87" t="s">
        <v>934</v>
      </c>
      <c r="F1823" s="88" t="s">
        <v>935</v>
      </c>
      <c r="G1823" s="28" t="s">
        <v>39</v>
      </c>
      <c r="H1823" s="5">
        <f t="shared" si="78"/>
        <v>-77500</v>
      </c>
      <c r="I1823" s="23">
        <f t="shared" si="79"/>
        <v>5.434782608695652</v>
      </c>
      <c r="K1823" t="s">
        <v>0</v>
      </c>
      <c r="M1823" s="2">
        <v>460</v>
      </c>
    </row>
    <row r="1824" spans="2:13" ht="12.75">
      <c r="B1824" s="327">
        <v>2500</v>
      </c>
      <c r="C1824" s="13" t="s">
        <v>0</v>
      </c>
      <c r="D1824" s="13" t="s">
        <v>663</v>
      </c>
      <c r="E1824" s="87" t="s">
        <v>934</v>
      </c>
      <c r="F1824" s="88" t="s">
        <v>936</v>
      </c>
      <c r="G1824" s="28" t="s">
        <v>41</v>
      </c>
      <c r="H1824" s="5">
        <f t="shared" si="78"/>
        <v>-80000</v>
      </c>
      <c r="I1824" s="23">
        <f t="shared" si="79"/>
        <v>5.434782608695652</v>
      </c>
      <c r="K1824" t="s">
        <v>0</v>
      </c>
      <c r="M1824" s="2">
        <v>460</v>
      </c>
    </row>
    <row r="1825" spans="2:13" ht="12.75">
      <c r="B1825" s="327">
        <v>2500</v>
      </c>
      <c r="C1825" s="13" t="s">
        <v>0</v>
      </c>
      <c r="D1825" s="13" t="s">
        <v>663</v>
      </c>
      <c r="E1825" s="87" t="s">
        <v>934</v>
      </c>
      <c r="F1825" s="88" t="s">
        <v>937</v>
      </c>
      <c r="G1825" s="28" t="s">
        <v>71</v>
      </c>
      <c r="H1825" s="5">
        <f t="shared" si="78"/>
        <v>-82500</v>
      </c>
      <c r="I1825" s="23">
        <f t="shared" si="79"/>
        <v>5.434782608695652</v>
      </c>
      <c r="K1825" t="s">
        <v>0</v>
      </c>
      <c r="M1825" s="2">
        <v>460</v>
      </c>
    </row>
    <row r="1826" spans="2:13" ht="12.75">
      <c r="B1826" s="327">
        <v>2000</v>
      </c>
      <c r="C1826" s="13" t="s">
        <v>0</v>
      </c>
      <c r="D1826" s="13" t="s">
        <v>663</v>
      </c>
      <c r="E1826" s="87" t="s">
        <v>934</v>
      </c>
      <c r="F1826" s="88" t="s">
        <v>938</v>
      </c>
      <c r="G1826" s="28" t="s">
        <v>75</v>
      </c>
      <c r="H1826" s="5">
        <f t="shared" si="78"/>
        <v>-84500</v>
      </c>
      <c r="I1826" s="23">
        <f t="shared" si="79"/>
        <v>4.3478260869565215</v>
      </c>
      <c r="K1826" t="s">
        <v>0</v>
      </c>
      <c r="M1826" s="2">
        <v>460</v>
      </c>
    </row>
    <row r="1827" spans="2:13" ht="12.75">
      <c r="B1827" s="327">
        <v>2500</v>
      </c>
      <c r="C1827" s="13" t="s">
        <v>0</v>
      </c>
      <c r="D1827" s="1" t="s">
        <v>663</v>
      </c>
      <c r="E1827" s="87" t="s">
        <v>934</v>
      </c>
      <c r="F1827" s="88" t="s">
        <v>939</v>
      </c>
      <c r="G1827" s="28" t="s">
        <v>77</v>
      </c>
      <c r="H1827" s="5">
        <f t="shared" si="78"/>
        <v>-87000</v>
      </c>
      <c r="I1827" s="23">
        <f t="shared" si="79"/>
        <v>5.434782608695652</v>
      </c>
      <c r="K1827" t="s">
        <v>0</v>
      </c>
      <c r="M1827" s="2">
        <v>460</v>
      </c>
    </row>
    <row r="1828" spans="2:13" ht="12.75">
      <c r="B1828" s="327">
        <v>2500</v>
      </c>
      <c r="C1828" s="13" t="s">
        <v>0</v>
      </c>
      <c r="D1828" s="1" t="s">
        <v>663</v>
      </c>
      <c r="E1828" s="87" t="s">
        <v>934</v>
      </c>
      <c r="F1828" s="88" t="s">
        <v>940</v>
      </c>
      <c r="G1828" s="28" t="s">
        <v>79</v>
      </c>
      <c r="H1828" s="5">
        <f t="shared" si="78"/>
        <v>-89500</v>
      </c>
      <c r="I1828" s="23">
        <f t="shared" si="79"/>
        <v>5.434782608695652</v>
      </c>
      <c r="K1828" t="s">
        <v>0</v>
      </c>
      <c r="M1828" s="2">
        <v>460</v>
      </c>
    </row>
    <row r="1829" spans="2:13" ht="12.75">
      <c r="B1829" s="327">
        <v>3000</v>
      </c>
      <c r="C1829" s="13" t="s">
        <v>0</v>
      </c>
      <c r="D1829" s="1" t="s">
        <v>663</v>
      </c>
      <c r="E1829" s="87" t="s">
        <v>934</v>
      </c>
      <c r="F1829" s="88" t="s">
        <v>941</v>
      </c>
      <c r="G1829" s="28" t="s">
        <v>82</v>
      </c>
      <c r="H1829" s="5">
        <f t="shared" si="78"/>
        <v>-92500</v>
      </c>
      <c r="I1829" s="23">
        <f t="shared" si="79"/>
        <v>6.521739130434782</v>
      </c>
      <c r="K1829" t="s">
        <v>0</v>
      </c>
      <c r="M1829" s="2">
        <v>460</v>
      </c>
    </row>
    <row r="1830" spans="2:13" ht="12.75">
      <c r="B1830" s="327">
        <v>2500</v>
      </c>
      <c r="C1830" s="13" t="s">
        <v>0</v>
      </c>
      <c r="D1830" s="1" t="s">
        <v>663</v>
      </c>
      <c r="E1830" s="87" t="s">
        <v>934</v>
      </c>
      <c r="F1830" s="88" t="s">
        <v>942</v>
      </c>
      <c r="G1830" s="28" t="s">
        <v>84</v>
      </c>
      <c r="H1830" s="5">
        <f t="shared" si="78"/>
        <v>-95000</v>
      </c>
      <c r="I1830" s="23">
        <f t="shared" si="79"/>
        <v>5.434782608695652</v>
      </c>
      <c r="K1830" t="s">
        <v>0</v>
      </c>
      <c r="M1830" s="2">
        <v>460</v>
      </c>
    </row>
    <row r="1831" spans="2:13" ht="12.75">
      <c r="B1831" s="327">
        <v>5000</v>
      </c>
      <c r="C1831" s="13" t="s">
        <v>0</v>
      </c>
      <c r="D1831" s="1" t="s">
        <v>663</v>
      </c>
      <c r="E1831" s="87" t="s">
        <v>934</v>
      </c>
      <c r="F1831" s="88" t="s">
        <v>943</v>
      </c>
      <c r="G1831" s="28" t="s">
        <v>86</v>
      </c>
      <c r="H1831" s="5">
        <f t="shared" si="78"/>
        <v>-100000</v>
      </c>
      <c r="I1831" s="23">
        <f t="shared" si="79"/>
        <v>10.869565217391305</v>
      </c>
      <c r="K1831" t="s">
        <v>0</v>
      </c>
      <c r="M1831" s="2">
        <v>460</v>
      </c>
    </row>
    <row r="1832" spans="2:13" ht="12.75">
      <c r="B1832" s="327">
        <v>5000</v>
      </c>
      <c r="C1832" s="13" t="s">
        <v>0</v>
      </c>
      <c r="D1832" s="1" t="s">
        <v>663</v>
      </c>
      <c r="E1832" s="87" t="s">
        <v>934</v>
      </c>
      <c r="F1832" s="88" t="s">
        <v>944</v>
      </c>
      <c r="G1832" s="28" t="s">
        <v>88</v>
      </c>
      <c r="H1832" s="5">
        <f t="shared" si="78"/>
        <v>-105000</v>
      </c>
      <c r="I1832" s="23">
        <f t="shared" si="79"/>
        <v>10.869565217391305</v>
      </c>
      <c r="K1832" t="s">
        <v>0</v>
      </c>
      <c r="M1832" s="2">
        <v>460</v>
      </c>
    </row>
    <row r="1833" spans="2:13" ht="12.75">
      <c r="B1833" s="327">
        <v>2500</v>
      </c>
      <c r="C1833" s="13" t="s">
        <v>0</v>
      </c>
      <c r="D1833" s="1" t="s">
        <v>663</v>
      </c>
      <c r="E1833" s="87" t="s">
        <v>934</v>
      </c>
      <c r="F1833" s="88" t="s">
        <v>945</v>
      </c>
      <c r="G1833" s="28" t="s">
        <v>145</v>
      </c>
      <c r="H1833" s="5">
        <f t="shared" si="78"/>
        <v>-107500</v>
      </c>
      <c r="I1833" s="23">
        <f t="shared" si="79"/>
        <v>5.434782608695652</v>
      </c>
      <c r="K1833" t="s">
        <v>0</v>
      </c>
      <c r="M1833" s="2">
        <v>460</v>
      </c>
    </row>
    <row r="1834" spans="2:13" ht="12.75">
      <c r="B1834" s="327">
        <v>2500</v>
      </c>
      <c r="C1834" s="13" t="s">
        <v>0</v>
      </c>
      <c r="D1834" s="1" t="s">
        <v>663</v>
      </c>
      <c r="E1834" s="87" t="s">
        <v>934</v>
      </c>
      <c r="F1834" s="88" t="s">
        <v>946</v>
      </c>
      <c r="G1834" s="28" t="s">
        <v>146</v>
      </c>
      <c r="H1834" s="5">
        <f t="shared" si="78"/>
        <v>-110000</v>
      </c>
      <c r="I1834" s="23">
        <f t="shared" si="79"/>
        <v>5.434782608695652</v>
      </c>
      <c r="K1834" t="s">
        <v>0</v>
      </c>
      <c r="M1834" s="2">
        <v>460</v>
      </c>
    </row>
    <row r="1835" spans="2:13" ht="12.75">
      <c r="B1835" s="327">
        <v>2500</v>
      </c>
      <c r="C1835" s="13" t="s">
        <v>0</v>
      </c>
      <c r="D1835" s="1" t="s">
        <v>663</v>
      </c>
      <c r="E1835" s="87" t="s">
        <v>934</v>
      </c>
      <c r="F1835" s="88" t="s">
        <v>947</v>
      </c>
      <c r="G1835" s="28" t="s">
        <v>207</v>
      </c>
      <c r="H1835" s="5">
        <f t="shared" si="78"/>
        <v>-112500</v>
      </c>
      <c r="I1835" s="23">
        <f t="shared" si="79"/>
        <v>5.434782608695652</v>
      </c>
      <c r="K1835" t="s">
        <v>0</v>
      </c>
      <c r="M1835" s="2">
        <v>460</v>
      </c>
    </row>
    <row r="1836" spans="2:13" ht="12.75">
      <c r="B1836" s="327">
        <v>3000</v>
      </c>
      <c r="C1836" s="13" t="s">
        <v>0</v>
      </c>
      <c r="D1836" s="1" t="s">
        <v>663</v>
      </c>
      <c r="E1836" s="87" t="s">
        <v>934</v>
      </c>
      <c r="F1836" s="88" t="s">
        <v>948</v>
      </c>
      <c r="G1836" s="28" t="s">
        <v>210</v>
      </c>
      <c r="H1836" s="5">
        <f t="shared" si="78"/>
        <v>-115500</v>
      </c>
      <c r="I1836" s="23">
        <f t="shared" si="79"/>
        <v>6.521739130434782</v>
      </c>
      <c r="K1836" t="s">
        <v>0</v>
      </c>
      <c r="M1836" s="2">
        <v>460</v>
      </c>
    </row>
    <row r="1837" spans="2:13" ht="12.75">
      <c r="B1837" s="327">
        <v>2500</v>
      </c>
      <c r="C1837" s="13" t="s">
        <v>0</v>
      </c>
      <c r="D1837" s="1" t="s">
        <v>663</v>
      </c>
      <c r="E1837" s="87" t="s">
        <v>934</v>
      </c>
      <c r="F1837" s="88" t="s">
        <v>949</v>
      </c>
      <c r="G1837" s="28" t="s">
        <v>212</v>
      </c>
      <c r="H1837" s="5">
        <f t="shared" si="78"/>
        <v>-118000</v>
      </c>
      <c r="I1837" s="23">
        <f t="shared" si="79"/>
        <v>5.434782608695652</v>
      </c>
      <c r="K1837" t="s">
        <v>0</v>
      </c>
      <c r="M1837" s="2">
        <v>460</v>
      </c>
    </row>
    <row r="1838" spans="2:13" ht="12.75">
      <c r="B1838" s="327">
        <v>2500</v>
      </c>
      <c r="C1838" s="13" t="s">
        <v>0</v>
      </c>
      <c r="D1838" s="1" t="s">
        <v>663</v>
      </c>
      <c r="E1838" s="87" t="s">
        <v>934</v>
      </c>
      <c r="F1838" s="88" t="s">
        <v>950</v>
      </c>
      <c r="G1838" s="28" t="s">
        <v>214</v>
      </c>
      <c r="H1838" s="5">
        <f t="shared" si="78"/>
        <v>-120500</v>
      </c>
      <c r="I1838" s="23">
        <f t="shared" si="79"/>
        <v>5.434782608695652</v>
      </c>
      <c r="K1838" t="s">
        <v>0</v>
      </c>
      <c r="M1838" s="2">
        <v>460</v>
      </c>
    </row>
    <row r="1839" spans="2:13" ht="12.75">
      <c r="B1839" s="327">
        <v>5000</v>
      </c>
      <c r="C1839" s="13" t="s">
        <v>0</v>
      </c>
      <c r="D1839" s="1" t="s">
        <v>663</v>
      </c>
      <c r="E1839" s="87" t="s">
        <v>934</v>
      </c>
      <c r="F1839" s="88" t="s">
        <v>951</v>
      </c>
      <c r="G1839" s="28" t="s">
        <v>278</v>
      </c>
      <c r="H1839" s="5">
        <f t="shared" si="78"/>
        <v>-125500</v>
      </c>
      <c r="I1839" s="23">
        <f t="shared" si="79"/>
        <v>10.869565217391305</v>
      </c>
      <c r="K1839" t="s">
        <v>0</v>
      </c>
      <c r="M1839" s="2">
        <v>460</v>
      </c>
    </row>
    <row r="1840" spans="2:13" ht="12.75">
      <c r="B1840" s="327">
        <v>2500</v>
      </c>
      <c r="C1840" s="13" t="s">
        <v>0</v>
      </c>
      <c r="D1840" s="1" t="s">
        <v>663</v>
      </c>
      <c r="E1840" s="87" t="s">
        <v>934</v>
      </c>
      <c r="F1840" s="88" t="s">
        <v>952</v>
      </c>
      <c r="G1840" s="28" t="s">
        <v>280</v>
      </c>
      <c r="H1840" s="5">
        <f t="shared" si="78"/>
        <v>-128000</v>
      </c>
      <c r="I1840" s="23">
        <f t="shared" si="79"/>
        <v>5.434782608695652</v>
      </c>
      <c r="K1840" t="s">
        <v>0</v>
      </c>
      <c r="M1840" s="2">
        <v>460</v>
      </c>
    </row>
    <row r="1841" spans="2:13" ht="12.75">
      <c r="B1841" s="327">
        <v>2500</v>
      </c>
      <c r="C1841" s="13" t="s">
        <v>0</v>
      </c>
      <c r="D1841" s="1" t="s">
        <v>663</v>
      </c>
      <c r="E1841" s="87" t="s">
        <v>934</v>
      </c>
      <c r="F1841" s="88" t="s">
        <v>953</v>
      </c>
      <c r="G1841" s="28" t="s">
        <v>282</v>
      </c>
      <c r="H1841" s="5">
        <f t="shared" si="78"/>
        <v>-130500</v>
      </c>
      <c r="I1841" s="23">
        <f t="shared" si="79"/>
        <v>5.434782608695652</v>
      </c>
      <c r="K1841" t="s">
        <v>0</v>
      </c>
      <c r="M1841" s="2">
        <v>460</v>
      </c>
    </row>
    <row r="1842" spans="2:13" ht="12.75">
      <c r="B1842" s="327">
        <v>2500</v>
      </c>
      <c r="C1842" s="13" t="s">
        <v>0</v>
      </c>
      <c r="D1842" s="1" t="s">
        <v>663</v>
      </c>
      <c r="E1842" s="87" t="s">
        <v>934</v>
      </c>
      <c r="F1842" s="88" t="s">
        <v>954</v>
      </c>
      <c r="G1842" s="28" t="s">
        <v>301</v>
      </c>
      <c r="H1842" s="5">
        <f t="shared" si="78"/>
        <v>-133000</v>
      </c>
      <c r="I1842" s="23">
        <f t="shared" si="79"/>
        <v>5.434782608695652</v>
      </c>
      <c r="K1842" t="s">
        <v>0</v>
      </c>
      <c r="M1842" s="2">
        <v>460</v>
      </c>
    </row>
    <row r="1843" spans="2:13" ht="12.75">
      <c r="B1843" s="332">
        <v>2500</v>
      </c>
      <c r="C1843" s="13" t="s">
        <v>0</v>
      </c>
      <c r="D1843" s="1" t="s">
        <v>663</v>
      </c>
      <c r="E1843" s="87" t="s">
        <v>934</v>
      </c>
      <c r="F1843" s="88" t="s">
        <v>955</v>
      </c>
      <c r="G1843" s="28" t="s">
        <v>339</v>
      </c>
      <c r="H1843" s="5">
        <f t="shared" si="78"/>
        <v>-135500</v>
      </c>
      <c r="I1843" s="23">
        <f t="shared" si="79"/>
        <v>5.434782608695652</v>
      </c>
      <c r="K1843" t="s">
        <v>0</v>
      </c>
      <c r="M1843" s="2">
        <v>460</v>
      </c>
    </row>
    <row r="1844" spans="2:13" ht="12.75">
      <c r="B1844" s="332">
        <v>2500</v>
      </c>
      <c r="C1844" s="13" t="s">
        <v>0</v>
      </c>
      <c r="D1844" s="1" t="s">
        <v>663</v>
      </c>
      <c r="E1844" s="87" t="s">
        <v>934</v>
      </c>
      <c r="F1844" s="88" t="s">
        <v>956</v>
      </c>
      <c r="G1844" s="28" t="s">
        <v>370</v>
      </c>
      <c r="H1844" s="5">
        <f t="shared" si="78"/>
        <v>-138000</v>
      </c>
      <c r="I1844" s="23">
        <f t="shared" si="79"/>
        <v>5.434782608695652</v>
      </c>
      <c r="K1844" t="s">
        <v>0</v>
      </c>
      <c r="M1844" s="2">
        <v>460</v>
      </c>
    </row>
    <row r="1845" spans="2:13" ht="12.75">
      <c r="B1845" s="332">
        <v>2500</v>
      </c>
      <c r="C1845" s="13" t="s">
        <v>0</v>
      </c>
      <c r="D1845" s="1" t="s">
        <v>663</v>
      </c>
      <c r="E1845" s="87" t="s">
        <v>934</v>
      </c>
      <c r="F1845" s="88" t="s">
        <v>957</v>
      </c>
      <c r="G1845" s="28" t="s">
        <v>362</v>
      </c>
      <c r="H1845" s="5">
        <f t="shared" si="78"/>
        <v>-140500</v>
      </c>
      <c r="I1845" s="23">
        <f t="shared" si="79"/>
        <v>5.434782608695652</v>
      </c>
      <c r="K1845" t="s">
        <v>0</v>
      </c>
      <c r="M1845" s="2">
        <v>460</v>
      </c>
    </row>
    <row r="1846" spans="2:13" ht="12.75">
      <c r="B1846" s="333">
        <v>5000</v>
      </c>
      <c r="C1846" s="13" t="s">
        <v>0</v>
      </c>
      <c r="D1846" s="1" t="s">
        <v>663</v>
      </c>
      <c r="E1846" s="87" t="s">
        <v>934</v>
      </c>
      <c r="F1846" s="88" t="s">
        <v>958</v>
      </c>
      <c r="G1846" s="28" t="s">
        <v>377</v>
      </c>
      <c r="H1846" s="5">
        <f t="shared" si="78"/>
        <v>-145500</v>
      </c>
      <c r="I1846" s="23">
        <f t="shared" si="79"/>
        <v>10.869565217391305</v>
      </c>
      <c r="K1846" t="s">
        <v>0</v>
      </c>
      <c r="M1846" s="2">
        <v>460</v>
      </c>
    </row>
    <row r="1847" spans="2:13" ht="12.75">
      <c r="B1847" s="332">
        <v>2500</v>
      </c>
      <c r="C1847" s="13" t="s">
        <v>0</v>
      </c>
      <c r="D1847" s="1" t="s">
        <v>663</v>
      </c>
      <c r="E1847" s="87" t="s">
        <v>934</v>
      </c>
      <c r="F1847" s="88" t="s">
        <v>959</v>
      </c>
      <c r="G1847" s="31" t="s">
        <v>444</v>
      </c>
      <c r="H1847" s="5">
        <f t="shared" si="78"/>
        <v>-148000</v>
      </c>
      <c r="I1847" s="23">
        <f t="shared" si="79"/>
        <v>5.434782608695652</v>
      </c>
      <c r="K1847" t="s">
        <v>0</v>
      </c>
      <c r="M1847" s="2">
        <v>460</v>
      </c>
    </row>
    <row r="1848" spans="1:13" s="98" customFormat="1" ht="12.75">
      <c r="A1848" s="93"/>
      <c r="B1848" s="328">
        <f>SUM(B1800:B1847)</f>
        <v>148000</v>
      </c>
      <c r="C1848" s="12" t="s">
        <v>0</v>
      </c>
      <c r="D1848" s="95"/>
      <c r="E1848" s="93"/>
      <c r="F1848" s="97"/>
      <c r="G1848" s="97"/>
      <c r="H1848" s="90">
        <v>0</v>
      </c>
      <c r="I1848" s="85">
        <f t="shared" si="79"/>
        <v>321.7391304347826</v>
      </c>
      <c r="M1848" s="2">
        <v>460</v>
      </c>
    </row>
    <row r="1849" spans="2:13" ht="12.75">
      <c r="B1849" s="120"/>
      <c r="D1849" s="13"/>
      <c r="H1849" s="5">
        <f t="shared" si="78"/>
        <v>0</v>
      </c>
      <c r="I1849" s="23">
        <f t="shared" si="79"/>
        <v>0</v>
      </c>
      <c r="M1849" s="2">
        <v>460</v>
      </c>
    </row>
    <row r="1850" spans="2:13" ht="12.75">
      <c r="B1850" s="120"/>
      <c r="D1850" s="13"/>
      <c r="H1850" s="5">
        <f t="shared" si="78"/>
        <v>0</v>
      </c>
      <c r="I1850" s="23">
        <f>+B1850/M1850</f>
        <v>0</v>
      </c>
      <c r="M1850" s="2">
        <v>460</v>
      </c>
    </row>
    <row r="1851" spans="2:13" ht="12.75">
      <c r="B1851" s="330">
        <v>1000</v>
      </c>
      <c r="C1851" s="13" t="s">
        <v>461</v>
      </c>
      <c r="D1851" s="13" t="s">
        <v>663</v>
      </c>
      <c r="E1851" s="36" t="s">
        <v>462</v>
      </c>
      <c r="F1851" s="28" t="s">
        <v>960</v>
      </c>
      <c r="G1851" s="37" t="s">
        <v>39</v>
      </c>
      <c r="H1851" s="5">
        <f t="shared" si="78"/>
        <v>-1000</v>
      </c>
      <c r="I1851" s="23">
        <f aca="true" t="shared" si="80" ref="I1851:I1896">+B1851/M1851</f>
        <v>2.1739130434782608</v>
      </c>
      <c r="K1851" t="s">
        <v>915</v>
      </c>
      <c r="M1851" s="2">
        <v>460</v>
      </c>
    </row>
    <row r="1852" spans="2:13" ht="12.75">
      <c r="B1852" s="330">
        <v>1600</v>
      </c>
      <c r="C1852" s="13" t="s">
        <v>461</v>
      </c>
      <c r="D1852" s="13" t="s">
        <v>663</v>
      </c>
      <c r="E1852" s="13" t="s">
        <v>462</v>
      </c>
      <c r="F1852" s="28" t="s">
        <v>960</v>
      </c>
      <c r="G1852" s="31" t="s">
        <v>41</v>
      </c>
      <c r="H1852" s="5">
        <f t="shared" si="78"/>
        <v>-2600</v>
      </c>
      <c r="I1852" s="23">
        <f t="shared" si="80"/>
        <v>3.4782608695652173</v>
      </c>
      <c r="K1852" t="s">
        <v>915</v>
      </c>
      <c r="M1852" s="2">
        <v>460</v>
      </c>
    </row>
    <row r="1853" spans="1:13" ht="12.75">
      <c r="A1853" s="13"/>
      <c r="B1853" s="330">
        <v>1300</v>
      </c>
      <c r="C1853" s="13" t="s">
        <v>461</v>
      </c>
      <c r="D1853" s="13" t="s">
        <v>663</v>
      </c>
      <c r="E1853" s="13" t="s">
        <v>462</v>
      </c>
      <c r="F1853" s="28" t="s">
        <v>960</v>
      </c>
      <c r="G1853" s="31" t="s">
        <v>71</v>
      </c>
      <c r="H1853" s="5">
        <f t="shared" si="78"/>
        <v>-3900</v>
      </c>
      <c r="I1853" s="23">
        <f t="shared" si="80"/>
        <v>2.8260869565217392</v>
      </c>
      <c r="J1853" s="16"/>
      <c r="K1853" t="s">
        <v>915</v>
      </c>
      <c r="L1853" s="16"/>
      <c r="M1853" s="2">
        <v>460</v>
      </c>
    </row>
    <row r="1854" spans="2:13" ht="12.75">
      <c r="B1854" s="327">
        <v>1300</v>
      </c>
      <c r="C1854" s="13" t="s">
        <v>461</v>
      </c>
      <c r="D1854" s="13" t="s">
        <v>663</v>
      </c>
      <c r="E1854" s="1" t="s">
        <v>462</v>
      </c>
      <c r="F1854" s="28" t="s">
        <v>960</v>
      </c>
      <c r="G1854" s="28" t="s">
        <v>75</v>
      </c>
      <c r="H1854" s="5">
        <f t="shared" si="78"/>
        <v>-5200</v>
      </c>
      <c r="I1854" s="23">
        <f t="shared" si="80"/>
        <v>2.8260869565217392</v>
      </c>
      <c r="K1854" t="s">
        <v>915</v>
      </c>
      <c r="M1854" s="2">
        <v>460</v>
      </c>
    </row>
    <row r="1855" spans="2:13" ht="12.75">
      <c r="B1855" s="327">
        <v>1600</v>
      </c>
      <c r="C1855" s="13" t="s">
        <v>461</v>
      </c>
      <c r="D1855" s="13" t="s">
        <v>663</v>
      </c>
      <c r="E1855" s="1" t="s">
        <v>462</v>
      </c>
      <c r="F1855" s="28" t="s">
        <v>960</v>
      </c>
      <c r="G1855" s="28" t="s">
        <v>488</v>
      </c>
      <c r="H1855" s="5">
        <f t="shared" si="78"/>
        <v>-6800</v>
      </c>
      <c r="I1855" s="23">
        <f t="shared" si="80"/>
        <v>3.4782608695652173</v>
      </c>
      <c r="K1855" t="s">
        <v>915</v>
      </c>
      <c r="M1855" s="2">
        <v>460</v>
      </c>
    </row>
    <row r="1856" spans="2:13" ht="12.75">
      <c r="B1856" s="327">
        <v>1000</v>
      </c>
      <c r="C1856" s="13" t="s">
        <v>461</v>
      </c>
      <c r="D1856" s="13" t="s">
        <v>663</v>
      </c>
      <c r="E1856" s="1" t="s">
        <v>462</v>
      </c>
      <c r="F1856" s="28" t="s">
        <v>960</v>
      </c>
      <c r="G1856" s="28" t="s">
        <v>77</v>
      </c>
      <c r="H1856" s="5">
        <f t="shared" si="78"/>
        <v>-7800</v>
      </c>
      <c r="I1856" s="23">
        <f t="shared" si="80"/>
        <v>2.1739130434782608</v>
      </c>
      <c r="K1856" t="s">
        <v>915</v>
      </c>
      <c r="M1856" s="2">
        <v>460</v>
      </c>
    </row>
    <row r="1857" spans="2:13" ht="12.75">
      <c r="B1857" s="327">
        <v>2500</v>
      </c>
      <c r="C1857" s="1" t="s">
        <v>961</v>
      </c>
      <c r="D1857" s="13" t="s">
        <v>663</v>
      </c>
      <c r="E1857" s="1" t="s">
        <v>462</v>
      </c>
      <c r="F1857" s="28" t="s">
        <v>960</v>
      </c>
      <c r="G1857" s="28" t="s">
        <v>77</v>
      </c>
      <c r="H1857" s="5">
        <f t="shared" si="78"/>
        <v>-10300</v>
      </c>
      <c r="I1857" s="23">
        <f t="shared" si="80"/>
        <v>5.434782608695652</v>
      </c>
      <c r="K1857" t="s">
        <v>915</v>
      </c>
      <c r="M1857" s="2">
        <v>460</v>
      </c>
    </row>
    <row r="1858" spans="2:13" ht="12.75">
      <c r="B1858" s="327">
        <v>5000</v>
      </c>
      <c r="C1858" s="1" t="s">
        <v>962</v>
      </c>
      <c r="D1858" s="13" t="s">
        <v>663</v>
      </c>
      <c r="E1858" s="1" t="s">
        <v>462</v>
      </c>
      <c r="F1858" s="28" t="s">
        <v>960</v>
      </c>
      <c r="G1858" s="28" t="s">
        <v>79</v>
      </c>
      <c r="H1858" s="5">
        <f t="shared" si="78"/>
        <v>-15300</v>
      </c>
      <c r="I1858" s="23">
        <f t="shared" si="80"/>
        <v>10.869565217391305</v>
      </c>
      <c r="K1858" t="s">
        <v>915</v>
      </c>
      <c r="M1858" s="2">
        <v>460</v>
      </c>
    </row>
    <row r="1859" spans="2:13" ht="12.75">
      <c r="B1859" s="327">
        <v>1200</v>
      </c>
      <c r="C1859" s="1" t="s">
        <v>461</v>
      </c>
      <c r="D1859" s="13" t="s">
        <v>663</v>
      </c>
      <c r="E1859" s="1" t="s">
        <v>462</v>
      </c>
      <c r="F1859" s="28" t="s">
        <v>960</v>
      </c>
      <c r="G1859" s="28" t="s">
        <v>79</v>
      </c>
      <c r="H1859" s="5">
        <f t="shared" si="78"/>
        <v>-16500</v>
      </c>
      <c r="I1859" s="23">
        <f t="shared" si="80"/>
        <v>2.608695652173913</v>
      </c>
      <c r="K1859" t="s">
        <v>915</v>
      </c>
      <c r="M1859" s="2">
        <v>460</v>
      </c>
    </row>
    <row r="1860" spans="2:13" ht="12.75">
      <c r="B1860" s="327">
        <v>1600</v>
      </c>
      <c r="C1860" s="1" t="s">
        <v>461</v>
      </c>
      <c r="D1860" s="13" t="s">
        <v>663</v>
      </c>
      <c r="E1860" s="1" t="s">
        <v>462</v>
      </c>
      <c r="F1860" s="28" t="s">
        <v>960</v>
      </c>
      <c r="G1860" s="28" t="s">
        <v>82</v>
      </c>
      <c r="H1860" s="5">
        <f t="shared" si="78"/>
        <v>-18100</v>
      </c>
      <c r="I1860" s="23">
        <f t="shared" si="80"/>
        <v>3.4782608695652173</v>
      </c>
      <c r="K1860" t="s">
        <v>915</v>
      </c>
      <c r="M1860" s="2">
        <v>460</v>
      </c>
    </row>
    <row r="1861" spans="2:13" ht="12.75">
      <c r="B1861" s="327">
        <v>1400</v>
      </c>
      <c r="C1861" s="1" t="s">
        <v>461</v>
      </c>
      <c r="D1861" s="13" t="s">
        <v>663</v>
      </c>
      <c r="E1861" s="1" t="s">
        <v>462</v>
      </c>
      <c r="F1861" s="28" t="s">
        <v>960</v>
      </c>
      <c r="G1861" s="28" t="s">
        <v>84</v>
      </c>
      <c r="H1861" s="5">
        <f t="shared" si="78"/>
        <v>-19500</v>
      </c>
      <c r="I1861" s="23">
        <f t="shared" si="80"/>
        <v>3.0434782608695654</v>
      </c>
      <c r="K1861" t="s">
        <v>915</v>
      </c>
      <c r="M1861" s="2">
        <v>460</v>
      </c>
    </row>
    <row r="1862" spans="2:13" ht="12.75">
      <c r="B1862" s="327">
        <v>1700</v>
      </c>
      <c r="C1862" s="1" t="s">
        <v>461</v>
      </c>
      <c r="D1862" s="13" t="s">
        <v>663</v>
      </c>
      <c r="E1862" s="1" t="s">
        <v>462</v>
      </c>
      <c r="F1862" s="28" t="s">
        <v>960</v>
      </c>
      <c r="G1862" s="28" t="s">
        <v>86</v>
      </c>
      <c r="H1862" s="5">
        <f t="shared" si="78"/>
        <v>-21200</v>
      </c>
      <c r="I1862" s="23">
        <f t="shared" si="80"/>
        <v>3.6956521739130435</v>
      </c>
      <c r="K1862" t="s">
        <v>915</v>
      </c>
      <c r="M1862" s="2">
        <v>460</v>
      </c>
    </row>
    <row r="1863" spans="2:13" ht="12.75">
      <c r="B1863" s="327">
        <v>1000</v>
      </c>
      <c r="C1863" s="1" t="s">
        <v>461</v>
      </c>
      <c r="D1863" s="13" t="s">
        <v>663</v>
      </c>
      <c r="E1863" s="1" t="s">
        <v>462</v>
      </c>
      <c r="F1863" s="28" t="s">
        <v>960</v>
      </c>
      <c r="G1863" s="28" t="s">
        <v>963</v>
      </c>
      <c r="H1863" s="5">
        <f aca="true" t="shared" si="81" ref="H1863:H1925">H1862-B1863</f>
        <v>-22200</v>
      </c>
      <c r="I1863" s="23">
        <f t="shared" si="80"/>
        <v>2.1739130434782608</v>
      </c>
      <c r="K1863" t="s">
        <v>915</v>
      </c>
      <c r="M1863" s="2">
        <v>460</v>
      </c>
    </row>
    <row r="1864" spans="2:13" ht="12.75">
      <c r="B1864" s="327">
        <v>1200</v>
      </c>
      <c r="C1864" s="1" t="s">
        <v>461</v>
      </c>
      <c r="D1864" s="13" t="s">
        <v>663</v>
      </c>
      <c r="E1864" s="1" t="s">
        <v>462</v>
      </c>
      <c r="F1864" s="28" t="s">
        <v>960</v>
      </c>
      <c r="G1864" s="28" t="s">
        <v>207</v>
      </c>
      <c r="H1864" s="5">
        <f t="shared" si="81"/>
        <v>-23400</v>
      </c>
      <c r="I1864" s="23">
        <f t="shared" si="80"/>
        <v>2.608695652173913</v>
      </c>
      <c r="K1864" t="s">
        <v>915</v>
      </c>
      <c r="M1864" s="2">
        <v>460</v>
      </c>
    </row>
    <row r="1865" spans="2:13" ht="12.75">
      <c r="B1865" s="327">
        <v>1400</v>
      </c>
      <c r="C1865" s="1" t="s">
        <v>461</v>
      </c>
      <c r="D1865" s="13" t="s">
        <v>663</v>
      </c>
      <c r="E1865" s="1" t="s">
        <v>462</v>
      </c>
      <c r="F1865" s="28" t="s">
        <v>960</v>
      </c>
      <c r="G1865" s="28" t="s">
        <v>210</v>
      </c>
      <c r="H1865" s="5">
        <f t="shared" si="81"/>
        <v>-24800</v>
      </c>
      <c r="I1865" s="23">
        <f t="shared" si="80"/>
        <v>3.0434782608695654</v>
      </c>
      <c r="K1865" t="s">
        <v>915</v>
      </c>
      <c r="M1865" s="2">
        <v>460</v>
      </c>
    </row>
    <row r="1866" spans="2:13" ht="12.75">
      <c r="B1866" s="327">
        <v>1600</v>
      </c>
      <c r="C1866" s="1" t="s">
        <v>461</v>
      </c>
      <c r="D1866" s="13" t="s">
        <v>663</v>
      </c>
      <c r="E1866" s="1" t="s">
        <v>462</v>
      </c>
      <c r="F1866" s="28" t="s">
        <v>960</v>
      </c>
      <c r="G1866" s="28" t="s">
        <v>212</v>
      </c>
      <c r="H1866" s="5">
        <f t="shared" si="81"/>
        <v>-26400</v>
      </c>
      <c r="I1866" s="23">
        <f t="shared" si="80"/>
        <v>3.4782608695652173</v>
      </c>
      <c r="K1866" t="s">
        <v>915</v>
      </c>
      <c r="M1866" s="2">
        <v>460</v>
      </c>
    </row>
    <row r="1867" spans="2:13" ht="12.75">
      <c r="B1867" s="327">
        <v>1200</v>
      </c>
      <c r="C1867" s="1" t="s">
        <v>461</v>
      </c>
      <c r="D1867" s="13" t="s">
        <v>663</v>
      </c>
      <c r="E1867" s="1" t="s">
        <v>462</v>
      </c>
      <c r="F1867" s="28" t="s">
        <v>960</v>
      </c>
      <c r="G1867" s="28" t="s">
        <v>214</v>
      </c>
      <c r="H1867" s="5">
        <f t="shared" si="81"/>
        <v>-27600</v>
      </c>
      <c r="I1867" s="23">
        <f t="shared" si="80"/>
        <v>2.608695652173913</v>
      </c>
      <c r="K1867" t="s">
        <v>915</v>
      </c>
      <c r="M1867" s="2">
        <v>460</v>
      </c>
    </row>
    <row r="1868" spans="2:13" ht="12.75">
      <c r="B1868" s="327">
        <v>1800</v>
      </c>
      <c r="C1868" s="1" t="s">
        <v>461</v>
      </c>
      <c r="D1868" s="13" t="s">
        <v>663</v>
      </c>
      <c r="E1868" s="1" t="s">
        <v>462</v>
      </c>
      <c r="F1868" s="28" t="s">
        <v>960</v>
      </c>
      <c r="G1868" s="28" t="s">
        <v>282</v>
      </c>
      <c r="H1868" s="5">
        <f t="shared" si="81"/>
        <v>-29400</v>
      </c>
      <c r="I1868" s="23">
        <f t="shared" si="80"/>
        <v>3.9130434782608696</v>
      </c>
      <c r="K1868" t="s">
        <v>915</v>
      </c>
      <c r="M1868" s="2">
        <v>460</v>
      </c>
    </row>
    <row r="1869" spans="2:13" ht="12.75">
      <c r="B1869" s="327">
        <v>1600</v>
      </c>
      <c r="C1869" s="1" t="s">
        <v>461</v>
      </c>
      <c r="D1869" s="13" t="s">
        <v>663</v>
      </c>
      <c r="E1869" s="1" t="s">
        <v>462</v>
      </c>
      <c r="F1869" s="28" t="s">
        <v>960</v>
      </c>
      <c r="G1869" s="28" t="s">
        <v>301</v>
      </c>
      <c r="H1869" s="5">
        <f t="shared" si="81"/>
        <v>-31000</v>
      </c>
      <c r="I1869" s="23">
        <f t="shared" si="80"/>
        <v>3.4782608695652173</v>
      </c>
      <c r="K1869" t="s">
        <v>915</v>
      </c>
      <c r="M1869" s="2">
        <v>460</v>
      </c>
    </row>
    <row r="1870" spans="2:13" ht="12.75">
      <c r="B1870" s="327">
        <v>1600</v>
      </c>
      <c r="C1870" s="1" t="s">
        <v>461</v>
      </c>
      <c r="D1870" s="13" t="s">
        <v>663</v>
      </c>
      <c r="E1870" s="1" t="s">
        <v>462</v>
      </c>
      <c r="F1870" s="28" t="s">
        <v>960</v>
      </c>
      <c r="G1870" s="28" t="s">
        <v>339</v>
      </c>
      <c r="H1870" s="5">
        <f t="shared" si="81"/>
        <v>-32600</v>
      </c>
      <c r="I1870" s="23">
        <f t="shared" si="80"/>
        <v>3.4782608695652173</v>
      </c>
      <c r="K1870" t="s">
        <v>915</v>
      </c>
      <c r="M1870" s="2">
        <v>460</v>
      </c>
    </row>
    <row r="1871" spans="2:13" ht="12.75">
      <c r="B1871" s="327">
        <v>1400</v>
      </c>
      <c r="C1871" s="1" t="s">
        <v>461</v>
      </c>
      <c r="D1871" s="13" t="s">
        <v>663</v>
      </c>
      <c r="E1871" s="1" t="s">
        <v>462</v>
      </c>
      <c r="F1871" s="28" t="s">
        <v>960</v>
      </c>
      <c r="G1871" s="28" t="s">
        <v>370</v>
      </c>
      <c r="H1871" s="5">
        <f t="shared" si="81"/>
        <v>-34000</v>
      </c>
      <c r="I1871" s="23">
        <f t="shared" si="80"/>
        <v>3.0434782608695654</v>
      </c>
      <c r="K1871" t="s">
        <v>915</v>
      </c>
      <c r="M1871" s="2">
        <v>460</v>
      </c>
    </row>
    <row r="1872" spans="2:13" ht="12.75">
      <c r="B1872" s="327">
        <v>1400</v>
      </c>
      <c r="C1872" s="1" t="s">
        <v>461</v>
      </c>
      <c r="D1872" s="13" t="s">
        <v>663</v>
      </c>
      <c r="E1872" s="1" t="s">
        <v>462</v>
      </c>
      <c r="F1872" s="28" t="s">
        <v>960</v>
      </c>
      <c r="G1872" s="28" t="s">
        <v>362</v>
      </c>
      <c r="H1872" s="5">
        <f t="shared" si="81"/>
        <v>-35400</v>
      </c>
      <c r="I1872" s="23">
        <f t="shared" si="80"/>
        <v>3.0434782608695654</v>
      </c>
      <c r="K1872" t="s">
        <v>915</v>
      </c>
      <c r="M1872" s="2">
        <v>460</v>
      </c>
    </row>
    <row r="1873" spans="2:13" ht="12.75">
      <c r="B1873" s="330">
        <v>1600</v>
      </c>
      <c r="C1873" s="1" t="s">
        <v>58</v>
      </c>
      <c r="D1873" s="13" t="s">
        <v>27</v>
      </c>
      <c r="E1873" s="1" t="s">
        <v>97</v>
      </c>
      <c r="F1873" s="28" t="s">
        <v>964</v>
      </c>
      <c r="G1873" s="32" t="s">
        <v>39</v>
      </c>
      <c r="H1873" s="5">
        <f t="shared" si="81"/>
        <v>-37000</v>
      </c>
      <c r="I1873" s="23">
        <f t="shared" si="80"/>
        <v>3.4782608695652173</v>
      </c>
      <c r="K1873" t="s">
        <v>700</v>
      </c>
      <c r="M1873" s="2">
        <v>460</v>
      </c>
    </row>
    <row r="1874" spans="2:13" ht="12.75">
      <c r="B1874" s="330">
        <v>1700</v>
      </c>
      <c r="C1874" s="34" t="s">
        <v>58</v>
      </c>
      <c r="D1874" s="13" t="s">
        <v>27</v>
      </c>
      <c r="E1874" s="34" t="s">
        <v>97</v>
      </c>
      <c r="F1874" s="28" t="s">
        <v>964</v>
      </c>
      <c r="G1874" s="32" t="s">
        <v>41</v>
      </c>
      <c r="H1874" s="5">
        <f t="shared" si="81"/>
        <v>-38700</v>
      </c>
      <c r="I1874" s="23">
        <f t="shared" si="80"/>
        <v>3.6956521739130435</v>
      </c>
      <c r="K1874" t="s">
        <v>700</v>
      </c>
      <c r="M1874" s="2">
        <v>460</v>
      </c>
    </row>
    <row r="1875" spans="2:13" ht="12.75">
      <c r="B1875" s="330">
        <v>1650</v>
      </c>
      <c r="C1875" s="13" t="s">
        <v>58</v>
      </c>
      <c r="D1875" s="13" t="s">
        <v>27</v>
      </c>
      <c r="E1875" s="36" t="s">
        <v>97</v>
      </c>
      <c r="F1875" s="28" t="s">
        <v>964</v>
      </c>
      <c r="G1875" s="37" t="s">
        <v>71</v>
      </c>
      <c r="H1875" s="5">
        <f t="shared" si="81"/>
        <v>-40350</v>
      </c>
      <c r="I1875" s="23">
        <f t="shared" si="80"/>
        <v>3.5869565217391304</v>
      </c>
      <c r="K1875" t="s">
        <v>700</v>
      </c>
      <c r="M1875" s="2">
        <v>460</v>
      </c>
    </row>
    <row r="1876" spans="2:13" ht="12.75">
      <c r="B1876" s="330">
        <v>1800</v>
      </c>
      <c r="C1876" s="13" t="s">
        <v>58</v>
      </c>
      <c r="D1876" s="13" t="s">
        <v>27</v>
      </c>
      <c r="E1876" s="13" t="s">
        <v>97</v>
      </c>
      <c r="F1876" s="28" t="s">
        <v>964</v>
      </c>
      <c r="G1876" s="31" t="s">
        <v>75</v>
      </c>
      <c r="H1876" s="5">
        <f t="shared" si="81"/>
        <v>-42150</v>
      </c>
      <c r="I1876" s="23">
        <f t="shared" si="80"/>
        <v>3.9130434782608696</v>
      </c>
      <c r="K1876" t="s">
        <v>700</v>
      </c>
      <c r="M1876" s="2">
        <v>460</v>
      </c>
    </row>
    <row r="1877" spans="1:13" ht="12.75">
      <c r="A1877" s="13"/>
      <c r="B1877" s="330">
        <v>1700</v>
      </c>
      <c r="C1877" s="13" t="s">
        <v>58</v>
      </c>
      <c r="D1877" s="13" t="s">
        <v>27</v>
      </c>
      <c r="E1877" s="13" t="s">
        <v>97</v>
      </c>
      <c r="F1877" s="28" t="s">
        <v>964</v>
      </c>
      <c r="G1877" s="31" t="s">
        <v>488</v>
      </c>
      <c r="H1877" s="5">
        <f t="shared" si="81"/>
        <v>-43850</v>
      </c>
      <c r="I1877" s="23">
        <f t="shared" si="80"/>
        <v>3.6956521739130435</v>
      </c>
      <c r="J1877" s="16"/>
      <c r="K1877" t="s">
        <v>700</v>
      </c>
      <c r="L1877" s="16"/>
      <c r="M1877" s="2">
        <v>460</v>
      </c>
    </row>
    <row r="1878" spans="2:13" ht="12.75">
      <c r="B1878" s="327">
        <v>1500</v>
      </c>
      <c r="C1878" s="13" t="s">
        <v>58</v>
      </c>
      <c r="D1878" s="13" t="s">
        <v>27</v>
      </c>
      <c r="E1878" s="1" t="s">
        <v>97</v>
      </c>
      <c r="F1878" s="28" t="s">
        <v>964</v>
      </c>
      <c r="G1878" s="28" t="s">
        <v>576</v>
      </c>
      <c r="H1878" s="5">
        <f t="shared" si="81"/>
        <v>-45350</v>
      </c>
      <c r="I1878" s="23">
        <f t="shared" si="80"/>
        <v>3.260869565217391</v>
      </c>
      <c r="K1878" t="s">
        <v>700</v>
      </c>
      <c r="M1878" s="2">
        <v>460</v>
      </c>
    </row>
    <row r="1879" spans="2:13" ht="12.75">
      <c r="B1879" s="327">
        <v>1600</v>
      </c>
      <c r="C1879" s="39" t="s">
        <v>58</v>
      </c>
      <c r="D1879" s="13" t="s">
        <v>27</v>
      </c>
      <c r="E1879" s="39" t="s">
        <v>97</v>
      </c>
      <c r="F1879" s="28" t="s">
        <v>964</v>
      </c>
      <c r="G1879" s="28" t="s">
        <v>77</v>
      </c>
      <c r="H1879" s="5">
        <f t="shared" si="81"/>
        <v>-46950</v>
      </c>
      <c r="I1879" s="23">
        <f t="shared" si="80"/>
        <v>3.4782608695652173</v>
      </c>
      <c r="J1879" s="38"/>
      <c r="K1879" t="s">
        <v>700</v>
      </c>
      <c r="L1879" s="38"/>
      <c r="M1879" s="2">
        <v>460</v>
      </c>
    </row>
    <row r="1880" spans="2:13" ht="12.75">
      <c r="B1880" s="327">
        <v>1900</v>
      </c>
      <c r="C1880" s="1" t="s">
        <v>58</v>
      </c>
      <c r="D1880" s="13" t="s">
        <v>27</v>
      </c>
      <c r="E1880" s="1" t="s">
        <v>97</v>
      </c>
      <c r="F1880" s="28" t="s">
        <v>964</v>
      </c>
      <c r="G1880" s="28" t="s">
        <v>79</v>
      </c>
      <c r="H1880" s="5">
        <f t="shared" si="81"/>
        <v>-48850</v>
      </c>
      <c r="I1880" s="23">
        <f t="shared" si="80"/>
        <v>4.130434782608695</v>
      </c>
      <c r="K1880" t="s">
        <v>700</v>
      </c>
      <c r="M1880" s="2">
        <v>460</v>
      </c>
    </row>
    <row r="1881" spans="2:13" ht="12.75">
      <c r="B1881" s="327">
        <v>1700</v>
      </c>
      <c r="C1881" s="1" t="s">
        <v>58</v>
      </c>
      <c r="D1881" s="13" t="s">
        <v>27</v>
      </c>
      <c r="E1881" s="1" t="s">
        <v>97</v>
      </c>
      <c r="F1881" s="28" t="s">
        <v>964</v>
      </c>
      <c r="G1881" s="28" t="s">
        <v>82</v>
      </c>
      <c r="H1881" s="5">
        <f t="shared" si="81"/>
        <v>-50550</v>
      </c>
      <c r="I1881" s="23">
        <f t="shared" si="80"/>
        <v>3.6956521739130435</v>
      </c>
      <c r="K1881" t="s">
        <v>700</v>
      </c>
      <c r="M1881" s="2">
        <v>460</v>
      </c>
    </row>
    <row r="1882" spans="2:13" ht="12.75">
      <c r="B1882" s="327">
        <v>1500</v>
      </c>
      <c r="C1882" s="1" t="s">
        <v>58</v>
      </c>
      <c r="D1882" s="13" t="s">
        <v>27</v>
      </c>
      <c r="E1882" s="1" t="s">
        <v>97</v>
      </c>
      <c r="F1882" s="28" t="s">
        <v>964</v>
      </c>
      <c r="G1882" s="28" t="s">
        <v>84</v>
      </c>
      <c r="H1882" s="5">
        <f t="shared" si="81"/>
        <v>-52050</v>
      </c>
      <c r="I1882" s="23">
        <f t="shared" si="80"/>
        <v>3.260869565217391</v>
      </c>
      <c r="K1882" t="s">
        <v>700</v>
      </c>
      <c r="M1882" s="2">
        <v>460</v>
      </c>
    </row>
    <row r="1883" spans="2:13" ht="12.75">
      <c r="B1883" s="327">
        <v>1750</v>
      </c>
      <c r="C1883" s="1" t="s">
        <v>58</v>
      </c>
      <c r="D1883" s="13" t="s">
        <v>27</v>
      </c>
      <c r="E1883" s="1" t="s">
        <v>97</v>
      </c>
      <c r="F1883" s="28" t="s">
        <v>964</v>
      </c>
      <c r="G1883" s="28" t="s">
        <v>86</v>
      </c>
      <c r="H1883" s="5">
        <f t="shared" si="81"/>
        <v>-53800</v>
      </c>
      <c r="I1883" s="23">
        <f t="shared" si="80"/>
        <v>3.8043478260869565</v>
      </c>
      <c r="K1883" t="s">
        <v>700</v>
      </c>
      <c r="M1883" s="2">
        <v>460</v>
      </c>
    </row>
    <row r="1884" spans="2:13" ht="12.75">
      <c r="B1884" s="327">
        <v>1300</v>
      </c>
      <c r="C1884" s="1" t="s">
        <v>58</v>
      </c>
      <c r="D1884" s="13" t="s">
        <v>27</v>
      </c>
      <c r="E1884" s="1" t="s">
        <v>97</v>
      </c>
      <c r="F1884" s="28" t="s">
        <v>964</v>
      </c>
      <c r="G1884" s="28" t="s">
        <v>88</v>
      </c>
      <c r="H1884" s="5">
        <f t="shared" si="81"/>
        <v>-55100</v>
      </c>
      <c r="I1884" s="23">
        <f t="shared" si="80"/>
        <v>2.8260869565217392</v>
      </c>
      <c r="K1884" t="s">
        <v>700</v>
      </c>
      <c r="M1884" s="2">
        <v>460</v>
      </c>
    </row>
    <row r="1885" spans="2:13" ht="12.75">
      <c r="B1885" s="327">
        <v>1600</v>
      </c>
      <c r="C1885" s="1" t="s">
        <v>58</v>
      </c>
      <c r="D1885" s="13" t="s">
        <v>27</v>
      </c>
      <c r="E1885" s="1" t="s">
        <v>97</v>
      </c>
      <c r="F1885" s="28" t="s">
        <v>964</v>
      </c>
      <c r="G1885" s="28" t="s">
        <v>146</v>
      </c>
      <c r="H1885" s="5">
        <f t="shared" si="81"/>
        <v>-56700</v>
      </c>
      <c r="I1885" s="23">
        <f t="shared" si="80"/>
        <v>3.4782608695652173</v>
      </c>
      <c r="K1885" t="s">
        <v>700</v>
      </c>
      <c r="M1885" s="2">
        <v>460</v>
      </c>
    </row>
    <row r="1886" spans="2:13" ht="12.75">
      <c r="B1886" s="327">
        <v>1500</v>
      </c>
      <c r="C1886" s="1" t="s">
        <v>58</v>
      </c>
      <c r="D1886" s="13" t="s">
        <v>27</v>
      </c>
      <c r="E1886" s="1" t="s">
        <v>97</v>
      </c>
      <c r="F1886" s="28" t="s">
        <v>964</v>
      </c>
      <c r="G1886" s="28" t="s">
        <v>207</v>
      </c>
      <c r="H1886" s="5">
        <f t="shared" si="81"/>
        <v>-58200</v>
      </c>
      <c r="I1886" s="23">
        <f t="shared" si="80"/>
        <v>3.260869565217391</v>
      </c>
      <c r="K1886" t="s">
        <v>700</v>
      </c>
      <c r="M1886" s="2">
        <v>460</v>
      </c>
    </row>
    <row r="1887" spans="2:13" ht="12.75">
      <c r="B1887" s="327">
        <v>1500</v>
      </c>
      <c r="C1887" s="1" t="s">
        <v>58</v>
      </c>
      <c r="D1887" s="13" t="s">
        <v>27</v>
      </c>
      <c r="E1887" s="1" t="s">
        <v>97</v>
      </c>
      <c r="F1887" s="28" t="s">
        <v>964</v>
      </c>
      <c r="G1887" s="28" t="s">
        <v>210</v>
      </c>
      <c r="H1887" s="5">
        <f t="shared" si="81"/>
        <v>-59700</v>
      </c>
      <c r="I1887" s="23">
        <f t="shared" si="80"/>
        <v>3.260869565217391</v>
      </c>
      <c r="K1887" t="s">
        <v>700</v>
      </c>
      <c r="M1887" s="2">
        <v>460</v>
      </c>
    </row>
    <row r="1888" spans="2:13" ht="12.75">
      <c r="B1888" s="327">
        <v>1700</v>
      </c>
      <c r="C1888" s="1" t="s">
        <v>58</v>
      </c>
      <c r="D1888" s="13" t="s">
        <v>27</v>
      </c>
      <c r="E1888" s="1" t="s">
        <v>97</v>
      </c>
      <c r="F1888" s="28" t="s">
        <v>964</v>
      </c>
      <c r="G1888" s="28" t="s">
        <v>212</v>
      </c>
      <c r="H1888" s="5">
        <f t="shared" si="81"/>
        <v>-61400</v>
      </c>
      <c r="I1888" s="23">
        <f t="shared" si="80"/>
        <v>3.6956521739130435</v>
      </c>
      <c r="K1888" t="s">
        <v>700</v>
      </c>
      <c r="M1888" s="2">
        <v>460</v>
      </c>
    </row>
    <row r="1889" spans="1:13" ht="12.75">
      <c r="A1889" s="36"/>
      <c r="B1889" s="330">
        <v>1400</v>
      </c>
      <c r="C1889" s="34" t="s">
        <v>58</v>
      </c>
      <c r="D1889" s="36" t="s">
        <v>27</v>
      </c>
      <c r="E1889" s="36" t="s">
        <v>97</v>
      </c>
      <c r="F1889" s="129" t="s">
        <v>964</v>
      </c>
      <c r="G1889" s="37" t="s">
        <v>214</v>
      </c>
      <c r="H1889" s="5">
        <f t="shared" si="81"/>
        <v>-62800</v>
      </c>
      <c r="I1889" s="23">
        <f t="shared" si="80"/>
        <v>3.0434782608695654</v>
      </c>
      <c r="J1889" s="147"/>
      <c r="K1889" s="130" t="s">
        <v>700</v>
      </c>
      <c r="L1889" s="147"/>
      <c r="M1889" s="2">
        <v>460</v>
      </c>
    </row>
    <row r="1890" spans="2:13" ht="12.75">
      <c r="B1890" s="327">
        <v>1650</v>
      </c>
      <c r="C1890" s="1" t="s">
        <v>58</v>
      </c>
      <c r="D1890" s="13" t="s">
        <v>27</v>
      </c>
      <c r="E1890" s="1" t="s">
        <v>97</v>
      </c>
      <c r="F1890" s="28" t="s">
        <v>964</v>
      </c>
      <c r="G1890" s="28" t="s">
        <v>282</v>
      </c>
      <c r="H1890" s="5">
        <f t="shared" si="81"/>
        <v>-64450</v>
      </c>
      <c r="I1890" s="23">
        <f t="shared" si="80"/>
        <v>3.5869565217391304</v>
      </c>
      <c r="K1890" t="s">
        <v>700</v>
      </c>
      <c r="M1890" s="2">
        <v>460</v>
      </c>
    </row>
    <row r="1891" spans="2:13" ht="12.75">
      <c r="B1891" s="327">
        <v>1400</v>
      </c>
      <c r="C1891" s="1" t="s">
        <v>58</v>
      </c>
      <c r="D1891" s="13" t="s">
        <v>27</v>
      </c>
      <c r="E1891" s="1" t="s">
        <v>97</v>
      </c>
      <c r="F1891" s="28" t="s">
        <v>964</v>
      </c>
      <c r="G1891" s="28" t="s">
        <v>301</v>
      </c>
      <c r="H1891" s="5">
        <f t="shared" si="81"/>
        <v>-65850</v>
      </c>
      <c r="I1891" s="23">
        <f t="shared" si="80"/>
        <v>3.0434782608695654</v>
      </c>
      <c r="K1891" t="s">
        <v>700</v>
      </c>
      <c r="M1891" s="2">
        <v>460</v>
      </c>
    </row>
    <row r="1892" spans="2:13" ht="12.75">
      <c r="B1892" s="327">
        <v>1600</v>
      </c>
      <c r="C1892" s="1" t="s">
        <v>58</v>
      </c>
      <c r="D1892" s="13" t="s">
        <v>27</v>
      </c>
      <c r="E1892" s="1" t="s">
        <v>97</v>
      </c>
      <c r="F1892" s="31" t="s">
        <v>964</v>
      </c>
      <c r="G1892" s="28" t="s">
        <v>339</v>
      </c>
      <c r="H1892" s="5">
        <f t="shared" si="81"/>
        <v>-67450</v>
      </c>
      <c r="I1892" s="23">
        <f t="shared" si="80"/>
        <v>3.4782608695652173</v>
      </c>
      <c r="K1892" t="s">
        <v>700</v>
      </c>
      <c r="M1892" s="2">
        <v>460</v>
      </c>
    </row>
    <row r="1893" spans="2:13" ht="12.75">
      <c r="B1893" s="327">
        <v>1800</v>
      </c>
      <c r="C1893" s="1" t="s">
        <v>58</v>
      </c>
      <c r="D1893" s="13" t="s">
        <v>27</v>
      </c>
      <c r="E1893" s="1" t="s">
        <v>97</v>
      </c>
      <c r="F1893" s="28" t="s">
        <v>964</v>
      </c>
      <c r="G1893" s="28" t="s">
        <v>370</v>
      </c>
      <c r="H1893" s="5">
        <f t="shared" si="81"/>
        <v>-69250</v>
      </c>
      <c r="I1893" s="23">
        <f t="shared" si="80"/>
        <v>3.9130434782608696</v>
      </c>
      <c r="K1893" t="s">
        <v>700</v>
      </c>
      <c r="M1893" s="2">
        <v>460</v>
      </c>
    </row>
    <row r="1894" spans="2:13" ht="12.75">
      <c r="B1894" s="327">
        <v>1700</v>
      </c>
      <c r="C1894" s="1" t="s">
        <v>58</v>
      </c>
      <c r="D1894" s="13" t="s">
        <v>27</v>
      </c>
      <c r="E1894" s="1" t="s">
        <v>97</v>
      </c>
      <c r="F1894" s="28" t="s">
        <v>964</v>
      </c>
      <c r="G1894" s="28" t="s">
        <v>362</v>
      </c>
      <c r="H1894" s="5">
        <f t="shared" si="81"/>
        <v>-70950</v>
      </c>
      <c r="I1894" s="23">
        <f t="shared" si="80"/>
        <v>3.6956521739130435</v>
      </c>
      <c r="K1894" t="s">
        <v>700</v>
      </c>
      <c r="M1894" s="2">
        <v>460</v>
      </c>
    </row>
    <row r="1895" spans="1:13" s="86" customFormat="1" ht="12.75">
      <c r="A1895" s="12"/>
      <c r="B1895" s="328">
        <f>SUM(B1851:B1894)</f>
        <v>70950</v>
      </c>
      <c r="C1895" s="12"/>
      <c r="D1895" s="12"/>
      <c r="E1895" s="12" t="s">
        <v>462</v>
      </c>
      <c r="F1895" s="19"/>
      <c r="G1895" s="19"/>
      <c r="H1895" s="90">
        <v>0</v>
      </c>
      <c r="I1895" s="85">
        <f t="shared" si="80"/>
        <v>154.2391304347826</v>
      </c>
      <c r="M1895" s="2">
        <v>460</v>
      </c>
    </row>
    <row r="1896" spans="2:13" ht="12.75">
      <c r="B1896" s="120"/>
      <c r="H1896" s="5">
        <f t="shared" si="81"/>
        <v>0</v>
      </c>
      <c r="I1896" s="23">
        <f t="shared" si="80"/>
        <v>0</v>
      </c>
      <c r="M1896" s="2">
        <v>460</v>
      </c>
    </row>
    <row r="1897" spans="2:13" ht="12.75">
      <c r="B1897" s="120"/>
      <c r="H1897" s="5">
        <f t="shared" si="81"/>
        <v>0</v>
      </c>
      <c r="I1897" s="23">
        <f>+B1897/M1897</f>
        <v>0</v>
      </c>
      <c r="M1897" s="2">
        <v>460</v>
      </c>
    </row>
    <row r="1898" spans="2:13" ht="12.75">
      <c r="B1898" s="225">
        <v>5000</v>
      </c>
      <c r="C1898" s="13" t="s">
        <v>965</v>
      </c>
      <c r="D1898" s="13" t="s">
        <v>663</v>
      </c>
      <c r="E1898" s="36" t="s">
        <v>663</v>
      </c>
      <c r="F1898" s="129" t="s">
        <v>966</v>
      </c>
      <c r="G1898" s="37" t="s">
        <v>41</v>
      </c>
      <c r="H1898" s="5">
        <f>H1897-B1898</f>
        <v>-5000</v>
      </c>
      <c r="I1898" s="23">
        <f>+B1898/M1898</f>
        <v>10.869565217391305</v>
      </c>
      <c r="K1898" t="s">
        <v>915</v>
      </c>
      <c r="M1898" s="2">
        <v>460</v>
      </c>
    </row>
    <row r="1899" spans="2:13" ht="12.75">
      <c r="B1899" s="225">
        <v>5000</v>
      </c>
      <c r="C1899" s="13" t="s">
        <v>965</v>
      </c>
      <c r="D1899" s="13" t="s">
        <v>663</v>
      </c>
      <c r="E1899" s="36" t="s">
        <v>663</v>
      </c>
      <c r="F1899" s="129" t="s">
        <v>967</v>
      </c>
      <c r="G1899" s="37" t="s">
        <v>488</v>
      </c>
      <c r="H1899" s="5">
        <f t="shared" si="81"/>
        <v>-10000</v>
      </c>
      <c r="I1899" s="23">
        <f aca="true" t="shared" si="82" ref="I1899:I1944">+B1899/M1899</f>
        <v>10.869565217391305</v>
      </c>
      <c r="K1899" t="s">
        <v>915</v>
      </c>
      <c r="M1899" s="2">
        <v>460</v>
      </c>
    </row>
    <row r="1900" spans="2:13" ht="12.75">
      <c r="B1900" s="221">
        <v>59500</v>
      </c>
      <c r="C1900" s="13" t="s">
        <v>968</v>
      </c>
      <c r="D1900" s="13" t="s">
        <v>663</v>
      </c>
      <c r="E1900" s="1" t="s">
        <v>663</v>
      </c>
      <c r="F1900" s="28" t="s">
        <v>969</v>
      </c>
      <c r="G1900" s="28" t="s">
        <v>79</v>
      </c>
      <c r="H1900" s="5">
        <f t="shared" si="81"/>
        <v>-69500</v>
      </c>
      <c r="I1900" s="23">
        <f t="shared" si="82"/>
        <v>129.34782608695653</v>
      </c>
      <c r="K1900" t="s">
        <v>915</v>
      </c>
      <c r="M1900" s="2">
        <v>460</v>
      </c>
    </row>
    <row r="1901" spans="2:13" ht="12.75">
      <c r="B1901" s="221">
        <v>5000</v>
      </c>
      <c r="C1901" s="1" t="s">
        <v>965</v>
      </c>
      <c r="D1901" s="13" t="s">
        <v>663</v>
      </c>
      <c r="E1901" s="1" t="s">
        <v>663</v>
      </c>
      <c r="F1901" s="28" t="s">
        <v>970</v>
      </c>
      <c r="G1901" s="28" t="s">
        <v>86</v>
      </c>
      <c r="H1901" s="5">
        <f t="shared" si="81"/>
        <v>-74500</v>
      </c>
      <c r="I1901" s="23">
        <f t="shared" si="82"/>
        <v>10.869565217391305</v>
      </c>
      <c r="K1901" t="s">
        <v>915</v>
      </c>
      <c r="M1901" s="2">
        <v>460</v>
      </c>
    </row>
    <row r="1902" spans="2:13" ht="12.75">
      <c r="B1902" s="221">
        <v>5000</v>
      </c>
      <c r="C1902" s="1" t="s">
        <v>965</v>
      </c>
      <c r="D1902" s="13" t="s">
        <v>663</v>
      </c>
      <c r="E1902" s="1" t="s">
        <v>663</v>
      </c>
      <c r="F1902" s="28" t="s">
        <v>971</v>
      </c>
      <c r="G1902" s="28" t="s">
        <v>214</v>
      </c>
      <c r="H1902" s="5">
        <f t="shared" si="81"/>
        <v>-79500</v>
      </c>
      <c r="I1902" s="23">
        <f t="shared" si="82"/>
        <v>10.869565217391305</v>
      </c>
      <c r="K1902" t="s">
        <v>915</v>
      </c>
      <c r="M1902" s="2">
        <v>460</v>
      </c>
    </row>
    <row r="1903" spans="2:13" ht="12.75">
      <c r="B1903" s="221">
        <v>5000</v>
      </c>
      <c r="C1903" s="1" t="s">
        <v>965</v>
      </c>
      <c r="D1903" s="13" t="s">
        <v>663</v>
      </c>
      <c r="E1903" s="1" t="s">
        <v>663</v>
      </c>
      <c r="F1903" s="28" t="s">
        <v>972</v>
      </c>
      <c r="G1903" s="28" t="s">
        <v>362</v>
      </c>
      <c r="H1903" s="5">
        <f t="shared" si="81"/>
        <v>-84500</v>
      </c>
      <c r="I1903" s="23">
        <f t="shared" si="82"/>
        <v>10.869565217391305</v>
      </c>
      <c r="K1903" t="s">
        <v>915</v>
      </c>
      <c r="M1903" s="2">
        <v>460</v>
      </c>
    </row>
    <row r="1904" spans="2:13" ht="12.75">
      <c r="B1904" s="221">
        <v>12600</v>
      </c>
      <c r="C1904" s="13" t="s">
        <v>973</v>
      </c>
      <c r="D1904" s="13" t="s">
        <v>27</v>
      </c>
      <c r="E1904" s="1" t="s">
        <v>27</v>
      </c>
      <c r="F1904" s="28" t="s">
        <v>974</v>
      </c>
      <c r="G1904" s="28" t="s">
        <v>79</v>
      </c>
      <c r="H1904" s="5">
        <f t="shared" si="81"/>
        <v>-97100</v>
      </c>
      <c r="I1904" s="23">
        <f t="shared" si="82"/>
        <v>27.391304347826086</v>
      </c>
      <c r="K1904" t="s">
        <v>700</v>
      </c>
      <c r="M1904" s="2">
        <v>460</v>
      </c>
    </row>
    <row r="1905" spans="2:13" ht="12.75">
      <c r="B1905" s="221">
        <v>1500</v>
      </c>
      <c r="C1905" s="1" t="s">
        <v>975</v>
      </c>
      <c r="D1905" s="13" t="s">
        <v>27</v>
      </c>
      <c r="E1905" s="1" t="s">
        <v>27</v>
      </c>
      <c r="F1905" s="28" t="s">
        <v>974</v>
      </c>
      <c r="G1905" s="28" t="s">
        <v>79</v>
      </c>
      <c r="H1905" s="5">
        <f t="shared" si="81"/>
        <v>-98600</v>
      </c>
      <c r="I1905" s="23">
        <f t="shared" si="82"/>
        <v>3.260869565217391</v>
      </c>
      <c r="K1905" t="s">
        <v>700</v>
      </c>
      <c r="M1905" s="2">
        <v>460</v>
      </c>
    </row>
    <row r="1906" spans="2:13" ht="12.75">
      <c r="B1906" s="221">
        <v>2500</v>
      </c>
      <c r="C1906" s="1" t="s">
        <v>976</v>
      </c>
      <c r="D1906" s="13" t="s">
        <v>27</v>
      </c>
      <c r="E1906" s="1" t="s">
        <v>27</v>
      </c>
      <c r="F1906" s="28" t="s">
        <v>974</v>
      </c>
      <c r="G1906" s="28" t="s">
        <v>79</v>
      </c>
      <c r="H1906" s="5">
        <f t="shared" si="81"/>
        <v>-101100</v>
      </c>
      <c r="I1906" s="23">
        <f t="shared" si="82"/>
        <v>5.434782608695652</v>
      </c>
      <c r="K1906" t="s">
        <v>700</v>
      </c>
      <c r="M1906" s="2">
        <v>460</v>
      </c>
    </row>
    <row r="1907" spans="2:13" ht="12.75">
      <c r="B1907" s="221">
        <v>15000</v>
      </c>
      <c r="C1907" s="1" t="s">
        <v>977</v>
      </c>
      <c r="D1907" s="13" t="s">
        <v>27</v>
      </c>
      <c r="E1907" s="1" t="s">
        <v>27</v>
      </c>
      <c r="F1907" s="28" t="s">
        <v>974</v>
      </c>
      <c r="G1907" s="28" t="s">
        <v>79</v>
      </c>
      <c r="H1907" s="5">
        <f t="shared" si="81"/>
        <v>-116100</v>
      </c>
      <c r="I1907" s="23">
        <f t="shared" si="82"/>
        <v>32.608695652173914</v>
      </c>
      <c r="K1907" t="s">
        <v>700</v>
      </c>
      <c r="M1907" s="2">
        <v>460</v>
      </c>
    </row>
    <row r="1908" spans="2:13" ht="12.75">
      <c r="B1908" s="221">
        <v>2800</v>
      </c>
      <c r="C1908" s="1" t="s">
        <v>978</v>
      </c>
      <c r="D1908" s="13" t="s">
        <v>27</v>
      </c>
      <c r="E1908" s="1" t="s">
        <v>27</v>
      </c>
      <c r="F1908" s="28" t="s">
        <v>974</v>
      </c>
      <c r="G1908" s="28" t="s">
        <v>79</v>
      </c>
      <c r="H1908" s="5">
        <f t="shared" si="81"/>
        <v>-118900</v>
      </c>
      <c r="I1908" s="23">
        <f t="shared" si="82"/>
        <v>6.086956521739131</v>
      </c>
      <c r="K1908" t="s">
        <v>700</v>
      </c>
      <c r="M1908" s="2">
        <v>460</v>
      </c>
    </row>
    <row r="1909" spans="2:13" ht="12.75">
      <c r="B1909" s="221">
        <v>2250</v>
      </c>
      <c r="C1909" s="1" t="s">
        <v>979</v>
      </c>
      <c r="D1909" s="13" t="s">
        <v>27</v>
      </c>
      <c r="E1909" s="1" t="s">
        <v>27</v>
      </c>
      <c r="F1909" s="28" t="s">
        <v>974</v>
      </c>
      <c r="G1909" s="28" t="s">
        <v>79</v>
      </c>
      <c r="H1909" s="5">
        <f t="shared" si="81"/>
        <v>-121150</v>
      </c>
      <c r="I1909" s="23">
        <f t="shared" si="82"/>
        <v>4.891304347826087</v>
      </c>
      <c r="K1909" t="s">
        <v>700</v>
      </c>
      <c r="M1909" s="2">
        <v>460</v>
      </c>
    </row>
    <row r="1910" spans="2:13" ht="12.75">
      <c r="B1910" s="221">
        <v>15000</v>
      </c>
      <c r="C1910" s="1" t="s">
        <v>980</v>
      </c>
      <c r="D1910" s="13" t="s">
        <v>27</v>
      </c>
      <c r="E1910" s="1" t="s">
        <v>27</v>
      </c>
      <c r="F1910" s="28" t="s">
        <v>981</v>
      </c>
      <c r="G1910" s="28" t="s">
        <v>79</v>
      </c>
      <c r="H1910" s="5">
        <f t="shared" si="81"/>
        <v>-136150</v>
      </c>
      <c r="I1910" s="23">
        <f t="shared" si="82"/>
        <v>32.608695652173914</v>
      </c>
      <c r="K1910" t="s">
        <v>700</v>
      </c>
      <c r="M1910" s="2">
        <v>460</v>
      </c>
    </row>
    <row r="1911" spans="2:13" ht="12.75">
      <c r="B1911" s="221">
        <v>1875</v>
      </c>
      <c r="C1911" s="1" t="s">
        <v>982</v>
      </c>
      <c r="D1911" s="13" t="s">
        <v>27</v>
      </c>
      <c r="E1911" s="1" t="s">
        <v>27</v>
      </c>
      <c r="F1911" s="28" t="s">
        <v>981</v>
      </c>
      <c r="G1911" s="28" t="s">
        <v>79</v>
      </c>
      <c r="H1911" s="5">
        <f t="shared" si="81"/>
        <v>-138025</v>
      </c>
      <c r="I1911" s="23">
        <f t="shared" si="82"/>
        <v>4.076086956521739</v>
      </c>
      <c r="K1911" t="s">
        <v>700</v>
      </c>
      <c r="M1911" s="2">
        <v>460</v>
      </c>
    </row>
    <row r="1912" spans="2:13" ht="12.75">
      <c r="B1912" s="221">
        <v>750</v>
      </c>
      <c r="C1912" s="1" t="s">
        <v>983</v>
      </c>
      <c r="D1912" s="13" t="s">
        <v>27</v>
      </c>
      <c r="E1912" s="1" t="s">
        <v>27</v>
      </c>
      <c r="F1912" s="28" t="s">
        <v>981</v>
      </c>
      <c r="G1912" s="28" t="s">
        <v>79</v>
      </c>
      <c r="H1912" s="5">
        <f t="shared" si="81"/>
        <v>-138775</v>
      </c>
      <c r="I1912" s="23">
        <f t="shared" si="82"/>
        <v>1.6304347826086956</v>
      </c>
      <c r="K1912" t="s">
        <v>700</v>
      </c>
      <c r="M1912" s="2">
        <v>460</v>
      </c>
    </row>
    <row r="1913" spans="2:13" ht="12.75">
      <c r="B1913" s="221">
        <v>1250</v>
      </c>
      <c r="C1913" s="1" t="s">
        <v>984</v>
      </c>
      <c r="D1913" s="13" t="s">
        <v>27</v>
      </c>
      <c r="E1913" s="1" t="s">
        <v>27</v>
      </c>
      <c r="F1913" s="28" t="s">
        <v>981</v>
      </c>
      <c r="G1913" s="28" t="s">
        <v>79</v>
      </c>
      <c r="H1913" s="5">
        <f t="shared" si="81"/>
        <v>-140025</v>
      </c>
      <c r="I1913" s="23">
        <f t="shared" si="82"/>
        <v>2.717391304347826</v>
      </c>
      <c r="K1913" t="s">
        <v>700</v>
      </c>
      <c r="M1913" s="2">
        <v>460</v>
      </c>
    </row>
    <row r="1914" spans="2:13" ht="12.75">
      <c r="B1914" s="221">
        <v>2500</v>
      </c>
      <c r="C1914" s="1" t="s">
        <v>1104</v>
      </c>
      <c r="D1914" s="13" t="s">
        <v>27</v>
      </c>
      <c r="E1914" s="1" t="s">
        <v>27</v>
      </c>
      <c r="F1914" s="28" t="s">
        <v>981</v>
      </c>
      <c r="G1914" s="28" t="s">
        <v>79</v>
      </c>
      <c r="H1914" s="5">
        <f t="shared" si="81"/>
        <v>-142525</v>
      </c>
      <c r="I1914" s="23">
        <f t="shared" si="82"/>
        <v>5.434782608695652</v>
      </c>
      <c r="K1914" t="s">
        <v>700</v>
      </c>
      <c r="M1914" s="2">
        <v>460</v>
      </c>
    </row>
    <row r="1915" spans="2:13" ht="12.75">
      <c r="B1915" s="221">
        <v>500</v>
      </c>
      <c r="C1915" s="1" t="s">
        <v>985</v>
      </c>
      <c r="D1915" s="13" t="s">
        <v>27</v>
      </c>
      <c r="E1915" s="1" t="s">
        <v>27</v>
      </c>
      <c r="F1915" s="28" t="s">
        <v>981</v>
      </c>
      <c r="G1915" s="28" t="s">
        <v>79</v>
      </c>
      <c r="H1915" s="5">
        <f t="shared" si="81"/>
        <v>-143025</v>
      </c>
      <c r="I1915" s="23">
        <f t="shared" si="82"/>
        <v>1.0869565217391304</v>
      </c>
      <c r="K1915" t="s">
        <v>700</v>
      </c>
      <c r="M1915" s="2">
        <v>460</v>
      </c>
    </row>
    <row r="1916" spans="2:13" ht="12.75">
      <c r="B1916" s="221">
        <v>1200</v>
      </c>
      <c r="C1916" s="1" t="s">
        <v>986</v>
      </c>
      <c r="D1916" s="13" t="s">
        <v>27</v>
      </c>
      <c r="E1916" s="1" t="s">
        <v>27</v>
      </c>
      <c r="F1916" s="28" t="s">
        <v>981</v>
      </c>
      <c r="G1916" s="28" t="s">
        <v>79</v>
      </c>
      <c r="H1916" s="5">
        <f t="shared" si="81"/>
        <v>-144225</v>
      </c>
      <c r="I1916" s="23">
        <f t="shared" si="82"/>
        <v>2.608695652173913</v>
      </c>
      <c r="K1916" t="s">
        <v>700</v>
      </c>
      <c r="M1916" s="2">
        <v>460</v>
      </c>
    </row>
    <row r="1917" spans="2:13" ht="12.75">
      <c r="B1917" s="221">
        <v>1000</v>
      </c>
      <c r="C1917" s="1" t="s">
        <v>987</v>
      </c>
      <c r="D1917" s="13" t="s">
        <v>27</v>
      </c>
      <c r="E1917" s="1" t="s">
        <v>27</v>
      </c>
      <c r="F1917" s="28" t="s">
        <v>988</v>
      </c>
      <c r="G1917" s="28" t="s">
        <v>79</v>
      </c>
      <c r="H1917" s="5">
        <f t="shared" si="81"/>
        <v>-145225</v>
      </c>
      <c r="I1917" s="23">
        <f t="shared" si="82"/>
        <v>2.1739130434782608</v>
      </c>
      <c r="K1917" t="s">
        <v>700</v>
      </c>
      <c r="M1917" s="2">
        <v>460</v>
      </c>
    </row>
    <row r="1918" spans="2:13" ht="12.75">
      <c r="B1918" s="221">
        <v>2500</v>
      </c>
      <c r="C1918" s="1" t="s">
        <v>989</v>
      </c>
      <c r="D1918" s="13" t="s">
        <v>27</v>
      </c>
      <c r="E1918" s="1" t="s">
        <v>27</v>
      </c>
      <c r="F1918" s="28" t="s">
        <v>990</v>
      </c>
      <c r="G1918" s="28" t="s">
        <v>82</v>
      </c>
      <c r="H1918" s="5">
        <f t="shared" si="81"/>
        <v>-147725</v>
      </c>
      <c r="I1918" s="23">
        <f t="shared" si="82"/>
        <v>5.434782608695652</v>
      </c>
      <c r="K1918" t="s">
        <v>700</v>
      </c>
      <c r="M1918" s="2">
        <v>460</v>
      </c>
    </row>
    <row r="1919" spans="2:13" ht="12.75">
      <c r="B1919" s="221">
        <v>1350</v>
      </c>
      <c r="C1919" s="1" t="s">
        <v>991</v>
      </c>
      <c r="D1919" s="13" t="s">
        <v>27</v>
      </c>
      <c r="E1919" s="1" t="s">
        <v>27</v>
      </c>
      <c r="F1919" s="28" t="s">
        <v>990</v>
      </c>
      <c r="G1919" s="28" t="s">
        <v>82</v>
      </c>
      <c r="H1919" s="5">
        <f t="shared" si="81"/>
        <v>-149075</v>
      </c>
      <c r="I1919" s="23">
        <f t="shared" si="82"/>
        <v>2.9347826086956523</v>
      </c>
      <c r="K1919" t="s">
        <v>700</v>
      </c>
      <c r="M1919" s="2">
        <v>460</v>
      </c>
    </row>
    <row r="1920" spans="2:13" ht="12.75">
      <c r="B1920" s="221">
        <v>500</v>
      </c>
      <c r="C1920" s="1" t="s">
        <v>992</v>
      </c>
      <c r="D1920" s="13" t="s">
        <v>27</v>
      </c>
      <c r="E1920" s="1" t="s">
        <v>27</v>
      </c>
      <c r="F1920" s="28" t="s">
        <v>990</v>
      </c>
      <c r="G1920" s="28" t="s">
        <v>82</v>
      </c>
      <c r="H1920" s="5">
        <f t="shared" si="81"/>
        <v>-149575</v>
      </c>
      <c r="I1920" s="23">
        <f t="shared" si="82"/>
        <v>1.0869565217391304</v>
      </c>
      <c r="K1920" t="s">
        <v>700</v>
      </c>
      <c r="M1920" s="2">
        <v>460</v>
      </c>
    </row>
    <row r="1921" spans="2:13" ht="12.75">
      <c r="B1921" s="221">
        <v>1500</v>
      </c>
      <c r="C1921" s="1" t="s">
        <v>993</v>
      </c>
      <c r="D1921" s="13" t="s">
        <v>27</v>
      </c>
      <c r="E1921" s="1" t="s">
        <v>27</v>
      </c>
      <c r="F1921" s="28" t="s">
        <v>990</v>
      </c>
      <c r="G1921" s="28" t="s">
        <v>82</v>
      </c>
      <c r="H1921" s="5">
        <f t="shared" si="81"/>
        <v>-151075</v>
      </c>
      <c r="I1921" s="23">
        <f t="shared" si="82"/>
        <v>3.260869565217391</v>
      </c>
      <c r="K1921" t="s">
        <v>700</v>
      </c>
      <c r="M1921" s="2">
        <v>460</v>
      </c>
    </row>
    <row r="1922" spans="2:13" ht="12.75">
      <c r="B1922" s="221">
        <v>200</v>
      </c>
      <c r="C1922" s="13" t="s">
        <v>994</v>
      </c>
      <c r="D1922" s="13" t="s">
        <v>27</v>
      </c>
      <c r="E1922" s="1" t="s">
        <v>27</v>
      </c>
      <c r="F1922" s="28" t="s">
        <v>990</v>
      </c>
      <c r="G1922" s="28" t="s">
        <v>82</v>
      </c>
      <c r="H1922" s="5">
        <f t="shared" si="81"/>
        <v>-151275</v>
      </c>
      <c r="I1922" s="23">
        <f t="shared" si="82"/>
        <v>0.43478260869565216</v>
      </c>
      <c r="K1922" t="s">
        <v>700</v>
      </c>
      <c r="M1922" s="2">
        <v>460</v>
      </c>
    </row>
    <row r="1923" spans="2:13" ht="12.75">
      <c r="B1923" s="221">
        <v>1000</v>
      </c>
      <c r="C1923" s="1" t="s">
        <v>995</v>
      </c>
      <c r="D1923" s="13" t="s">
        <v>27</v>
      </c>
      <c r="E1923" s="1" t="s">
        <v>27</v>
      </c>
      <c r="F1923" s="28" t="s">
        <v>996</v>
      </c>
      <c r="G1923" s="28" t="s">
        <v>86</v>
      </c>
      <c r="H1923" s="5">
        <f t="shared" si="81"/>
        <v>-152275</v>
      </c>
      <c r="I1923" s="23">
        <f t="shared" si="82"/>
        <v>2.1739130434782608</v>
      </c>
      <c r="K1923" t="s">
        <v>700</v>
      </c>
      <c r="M1923" s="2">
        <v>460</v>
      </c>
    </row>
    <row r="1924" spans="2:13" ht="12.75">
      <c r="B1924" s="221">
        <v>1000</v>
      </c>
      <c r="C1924" s="1" t="s">
        <v>997</v>
      </c>
      <c r="D1924" s="13" t="s">
        <v>27</v>
      </c>
      <c r="E1924" s="1" t="s">
        <v>27</v>
      </c>
      <c r="F1924" s="28" t="s">
        <v>998</v>
      </c>
      <c r="G1924" s="28" t="s">
        <v>86</v>
      </c>
      <c r="H1924" s="5">
        <f t="shared" si="81"/>
        <v>-153275</v>
      </c>
      <c r="I1924" s="23">
        <f t="shared" si="82"/>
        <v>2.1739130434782608</v>
      </c>
      <c r="K1924" t="s">
        <v>700</v>
      </c>
      <c r="M1924" s="2">
        <v>460</v>
      </c>
    </row>
    <row r="1925" spans="2:13" ht="12.75">
      <c r="B1925" s="221">
        <v>2400</v>
      </c>
      <c r="C1925" s="1" t="s">
        <v>999</v>
      </c>
      <c r="D1925" s="13" t="s">
        <v>27</v>
      </c>
      <c r="E1925" s="1" t="s">
        <v>27</v>
      </c>
      <c r="F1925" s="28" t="s">
        <v>1000</v>
      </c>
      <c r="G1925" s="28" t="s">
        <v>86</v>
      </c>
      <c r="H1925" s="5">
        <f t="shared" si="81"/>
        <v>-155675</v>
      </c>
      <c r="I1925" s="23">
        <f t="shared" si="82"/>
        <v>5.217391304347826</v>
      </c>
      <c r="K1925" t="s">
        <v>700</v>
      </c>
      <c r="M1925" s="2">
        <v>460</v>
      </c>
    </row>
    <row r="1926" spans="2:13" ht="12.75">
      <c r="B1926" s="221">
        <v>1500</v>
      </c>
      <c r="C1926" s="1" t="s">
        <v>1001</v>
      </c>
      <c r="D1926" s="13" t="s">
        <v>27</v>
      </c>
      <c r="E1926" s="1" t="s">
        <v>27</v>
      </c>
      <c r="F1926" s="28" t="s">
        <v>1000</v>
      </c>
      <c r="G1926" s="28" t="s">
        <v>86</v>
      </c>
      <c r="H1926" s="5">
        <f aca="true" t="shared" si="83" ref="H1926:H1968">H1925-B1926</f>
        <v>-157175</v>
      </c>
      <c r="I1926" s="23">
        <f t="shared" si="82"/>
        <v>3.260869565217391</v>
      </c>
      <c r="K1926" t="s">
        <v>700</v>
      </c>
      <c r="M1926" s="2">
        <v>460</v>
      </c>
    </row>
    <row r="1927" spans="2:13" ht="12.75">
      <c r="B1927" s="221">
        <v>1200</v>
      </c>
      <c r="C1927" s="1" t="s">
        <v>1002</v>
      </c>
      <c r="D1927" s="13" t="s">
        <v>27</v>
      </c>
      <c r="E1927" s="1" t="s">
        <v>27</v>
      </c>
      <c r="F1927" s="28" t="s">
        <v>1000</v>
      </c>
      <c r="G1927" s="28" t="s">
        <v>86</v>
      </c>
      <c r="H1927" s="5">
        <f t="shared" si="83"/>
        <v>-158375</v>
      </c>
      <c r="I1927" s="23">
        <f t="shared" si="82"/>
        <v>2.608695652173913</v>
      </c>
      <c r="K1927" t="s">
        <v>700</v>
      </c>
      <c r="M1927" s="2">
        <v>460</v>
      </c>
    </row>
    <row r="1928" spans="2:13" ht="12.75">
      <c r="B1928" s="221">
        <v>3500</v>
      </c>
      <c r="C1928" s="1" t="s">
        <v>1003</v>
      </c>
      <c r="D1928" s="13" t="s">
        <v>27</v>
      </c>
      <c r="E1928" s="1" t="s">
        <v>27</v>
      </c>
      <c r="F1928" s="28" t="s">
        <v>1004</v>
      </c>
      <c r="G1928" s="28" t="s">
        <v>146</v>
      </c>
      <c r="H1928" s="5">
        <f t="shared" si="83"/>
        <v>-161875</v>
      </c>
      <c r="I1928" s="23">
        <f t="shared" si="82"/>
        <v>7.608695652173913</v>
      </c>
      <c r="K1928" t="s">
        <v>700</v>
      </c>
      <c r="M1928" s="2">
        <v>460</v>
      </c>
    </row>
    <row r="1929" spans="2:13" ht="12.75">
      <c r="B1929" s="221">
        <v>15000</v>
      </c>
      <c r="C1929" s="13" t="s">
        <v>980</v>
      </c>
      <c r="D1929" s="13" t="s">
        <v>27</v>
      </c>
      <c r="E1929" s="1" t="s">
        <v>27</v>
      </c>
      <c r="F1929" s="28" t="s">
        <v>698</v>
      </c>
      <c r="G1929" s="28" t="s">
        <v>301</v>
      </c>
      <c r="H1929" s="5">
        <f t="shared" si="83"/>
        <v>-176875</v>
      </c>
      <c r="I1929" s="23">
        <f t="shared" si="82"/>
        <v>32.608695652173914</v>
      </c>
      <c r="K1929" t="s">
        <v>700</v>
      </c>
      <c r="M1929" s="2">
        <v>460</v>
      </c>
    </row>
    <row r="1930" spans="2:13" ht="12.75">
      <c r="B1930" s="221">
        <v>3500</v>
      </c>
      <c r="C1930" s="1" t="s">
        <v>978</v>
      </c>
      <c r="D1930" s="13" t="s">
        <v>27</v>
      </c>
      <c r="E1930" s="1" t="s">
        <v>27</v>
      </c>
      <c r="F1930" s="28" t="s">
        <v>1005</v>
      </c>
      <c r="G1930" s="28" t="s">
        <v>301</v>
      </c>
      <c r="H1930" s="5">
        <f t="shared" si="83"/>
        <v>-180375</v>
      </c>
      <c r="I1930" s="23">
        <f t="shared" si="82"/>
        <v>7.608695652173913</v>
      </c>
      <c r="K1930" t="s">
        <v>700</v>
      </c>
      <c r="M1930" s="2">
        <v>460</v>
      </c>
    </row>
    <row r="1931" spans="2:13" ht="12.75">
      <c r="B1931" s="221">
        <v>1000</v>
      </c>
      <c r="C1931" s="1" t="s">
        <v>987</v>
      </c>
      <c r="D1931" s="13" t="s">
        <v>27</v>
      </c>
      <c r="E1931" s="1" t="s">
        <v>27</v>
      </c>
      <c r="F1931" s="28" t="s">
        <v>1006</v>
      </c>
      <c r="G1931" s="28" t="s">
        <v>339</v>
      </c>
      <c r="H1931" s="5">
        <f t="shared" si="83"/>
        <v>-181375</v>
      </c>
      <c r="I1931" s="23">
        <f t="shared" si="82"/>
        <v>2.1739130434782608</v>
      </c>
      <c r="K1931" t="s">
        <v>700</v>
      </c>
      <c r="M1931" s="2">
        <v>460</v>
      </c>
    </row>
    <row r="1932" spans="2:13" ht="12.75">
      <c r="B1932" s="221">
        <v>1300</v>
      </c>
      <c r="C1932" s="13" t="s">
        <v>1007</v>
      </c>
      <c r="D1932" s="13" t="s">
        <v>27</v>
      </c>
      <c r="E1932" s="1" t="s">
        <v>27</v>
      </c>
      <c r="F1932" s="28" t="s">
        <v>1008</v>
      </c>
      <c r="G1932" s="28" t="s">
        <v>362</v>
      </c>
      <c r="H1932" s="5">
        <f t="shared" si="83"/>
        <v>-182675</v>
      </c>
      <c r="I1932" s="23">
        <f t="shared" si="82"/>
        <v>2.8260869565217392</v>
      </c>
      <c r="K1932" t="s">
        <v>700</v>
      </c>
      <c r="M1932" s="2">
        <v>460</v>
      </c>
    </row>
    <row r="1933" spans="2:13" ht="12.75">
      <c r="B1933" s="221">
        <v>1000</v>
      </c>
      <c r="C1933" s="1" t="s">
        <v>1009</v>
      </c>
      <c r="D1933" s="13" t="s">
        <v>27</v>
      </c>
      <c r="E1933" s="1" t="s">
        <v>27</v>
      </c>
      <c r="F1933" s="28" t="s">
        <v>1008</v>
      </c>
      <c r="G1933" s="28" t="s">
        <v>362</v>
      </c>
      <c r="H1933" s="5">
        <f t="shared" si="83"/>
        <v>-183675</v>
      </c>
      <c r="I1933" s="23">
        <f t="shared" si="82"/>
        <v>2.1739130434782608</v>
      </c>
      <c r="K1933" t="s">
        <v>700</v>
      </c>
      <c r="M1933" s="2">
        <v>460</v>
      </c>
    </row>
    <row r="1934" spans="2:13" ht="12.75">
      <c r="B1934" s="221">
        <v>750</v>
      </c>
      <c r="C1934" s="1" t="s">
        <v>1010</v>
      </c>
      <c r="D1934" s="13" t="s">
        <v>27</v>
      </c>
      <c r="E1934" s="1" t="s">
        <v>27</v>
      </c>
      <c r="F1934" s="28" t="s">
        <v>1008</v>
      </c>
      <c r="G1934" s="28" t="s">
        <v>362</v>
      </c>
      <c r="H1934" s="5">
        <f t="shared" si="83"/>
        <v>-184425</v>
      </c>
      <c r="I1934" s="23">
        <f t="shared" si="82"/>
        <v>1.6304347826086956</v>
      </c>
      <c r="K1934" t="s">
        <v>700</v>
      </c>
      <c r="M1934" s="2">
        <v>460</v>
      </c>
    </row>
    <row r="1935" spans="2:13" ht="12.75">
      <c r="B1935" s="221">
        <v>1000</v>
      </c>
      <c r="C1935" s="1" t="s">
        <v>1002</v>
      </c>
      <c r="D1935" s="13" t="s">
        <v>27</v>
      </c>
      <c r="E1935" s="1" t="s">
        <v>27</v>
      </c>
      <c r="F1935" s="28" t="s">
        <v>1008</v>
      </c>
      <c r="G1935" s="28" t="s">
        <v>362</v>
      </c>
      <c r="H1935" s="5">
        <f t="shared" si="83"/>
        <v>-185425</v>
      </c>
      <c r="I1935" s="23">
        <f t="shared" si="82"/>
        <v>2.1739130434782608</v>
      </c>
      <c r="K1935" t="s">
        <v>700</v>
      </c>
      <c r="M1935" s="2">
        <v>460</v>
      </c>
    </row>
    <row r="1936" spans="2:13" ht="12.75">
      <c r="B1936" s="221">
        <v>1400</v>
      </c>
      <c r="C1936" s="13" t="s">
        <v>1092</v>
      </c>
      <c r="D1936" s="13" t="s">
        <v>27</v>
      </c>
      <c r="E1936" s="1" t="s">
        <v>27</v>
      </c>
      <c r="F1936" s="28" t="s">
        <v>1008</v>
      </c>
      <c r="G1936" s="28" t="s">
        <v>362</v>
      </c>
      <c r="H1936" s="5">
        <f t="shared" si="83"/>
        <v>-186825</v>
      </c>
      <c r="I1936" s="23">
        <f t="shared" si="82"/>
        <v>3.0434782608695654</v>
      </c>
      <c r="K1936" t="s">
        <v>700</v>
      </c>
      <c r="M1936" s="2">
        <v>460</v>
      </c>
    </row>
    <row r="1937" spans="2:13" ht="12.75">
      <c r="B1937" s="221">
        <v>1000</v>
      </c>
      <c r="C1937" s="13" t="s">
        <v>1011</v>
      </c>
      <c r="D1937" s="13" t="s">
        <v>707</v>
      </c>
      <c r="E1937" s="1" t="s">
        <v>663</v>
      </c>
      <c r="F1937" s="28" t="s">
        <v>1012</v>
      </c>
      <c r="G1937" s="28" t="s">
        <v>488</v>
      </c>
      <c r="H1937" s="5">
        <f t="shared" si="83"/>
        <v>-187825</v>
      </c>
      <c r="I1937" s="23">
        <f t="shared" si="82"/>
        <v>2.1739130434782608</v>
      </c>
      <c r="K1937" t="s">
        <v>680</v>
      </c>
      <c r="M1937" s="2">
        <v>460</v>
      </c>
    </row>
    <row r="1938" spans="2:13" ht="12.75">
      <c r="B1938" s="221">
        <v>800</v>
      </c>
      <c r="C1938" s="13" t="s">
        <v>1013</v>
      </c>
      <c r="D1938" s="13" t="s">
        <v>707</v>
      </c>
      <c r="E1938" s="1" t="s">
        <v>663</v>
      </c>
      <c r="F1938" s="28" t="s">
        <v>1014</v>
      </c>
      <c r="G1938" s="28" t="s">
        <v>530</v>
      </c>
      <c r="H1938" s="5">
        <f t="shared" si="83"/>
        <v>-188625</v>
      </c>
      <c r="I1938" s="23">
        <f t="shared" si="82"/>
        <v>1.7391304347826086</v>
      </c>
      <c r="K1938" t="s">
        <v>680</v>
      </c>
      <c r="M1938" s="2">
        <v>460</v>
      </c>
    </row>
    <row r="1939" spans="2:13" ht="12.75">
      <c r="B1939" s="221">
        <v>20000</v>
      </c>
      <c r="C1939" s="13" t="s">
        <v>1105</v>
      </c>
      <c r="D1939" s="13" t="s">
        <v>663</v>
      </c>
      <c r="E1939" s="1" t="s">
        <v>663</v>
      </c>
      <c r="F1939" s="28" t="s">
        <v>1015</v>
      </c>
      <c r="G1939" s="28" t="s">
        <v>88</v>
      </c>
      <c r="H1939" s="5">
        <f t="shared" si="83"/>
        <v>-208625</v>
      </c>
      <c r="I1939" s="23">
        <f t="shared" si="82"/>
        <v>43.47826086956522</v>
      </c>
      <c r="K1939" t="s">
        <v>680</v>
      </c>
      <c r="M1939" s="2">
        <v>460</v>
      </c>
    </row>
    <row r="1940" spans="2:13" ht="12.75">
      <c r="B1940" s="221">
        <v>3000</v>
      </c>
      <c r="C1940" s="13" t="s">
        <v>1016</v>
      </c>
      <c r="D1940" s="1" t="s">
        <v>663</v>
      </c>
      <c r="E1940" s="1" t="s">
        <v>663</v>
      </c>
      <c r="F1940" s="28" t="s">
        <v>1017</v>
      </c>
      <c r="G1940" s="28" t="s">
        <v>210</v>
      </c>
      <c r="H1940" s="5">
        <f t="shared" si="83"/>
        <v>-211625</v>
      </c>
      <c r="I1940" s="23">
        <f t="shared" si="82"/>
        <v>6.521739130434782</v>
      </c>
      <c r="K1940" t="s">
        <v>680</v>
      </c>
      <c r="M1940" s="2">
        <v>460</v>
      </c>
    </row>
    <row r="1941" spans="1:13" s="130" customFormat="1" ht="12.75">
      <c r="A1941" s="87"/>
      <c r="B1941" s="221">
        <v>20000</v>
      </c>
      <c r="C1941" s="36" t="s">
        <v>1105</v>
      </c>
      <c r="D1941" s="87" t="s">
        <v>663</v>
      </c>
      <c r="E1941" s="87" t="s">
        <v>663</v>
      </c>
      <c r="F1941" s="129" t="s">
        <v>1018</v>
      </c>
      <c r="G1941" s="129" t="s">
        <v>278</v>
      </c>
      <c r="H1941" s="5">
        <f t="shared" si="83"/>
        <v>-231625</v>
      </c>
      <c r="I1941" s="142">
        <f t="shared" si="82"/>
        <v>43.47826086956522</v>
      </c>
      <c r="K1941" s="130" t="s">
        <v>680</v>
      </c>
      <c r="M1941" s="2">
        <v>460</v>
      </c>
    </row>
    <row r="1942" spans="1:13" s="130" customFormat="1" ht="12.75">
      <c r="A1942" s="87"/>
      <c r="B1942" s="221">
        <v>20000</v>
      </c>
      <c r="C1942" s="36" t="s">
        <v>1105</v>
      </c>
      <c r="D1942" s="87" t="s">
        <v>707</v>
      </c>
      <c r="E1942" s="87" t="s">
        <v>663</v>
      </c>
      <c r="F1942" s="129" t="s">
        <v>1019</v>
      </c>
      <c r="G1942" s="129" t="s">
        <v>377</v>
      </c>
      <c r="H1942" s="5">
        <f t="shared" si="83"/>
        <v>-251625</v>
      </c>
      <c r="I1942" s="142">
        <f t="shared" si="82"/>
        <v>43.47826086956522</v>
      </c>
      <c r="K1942" s="130" t="s">
        <v>680</v>
      </c>
      <c r="M1942" s="2">
        <v>460</v>
      </c>
    </row>
    <row r="1943" spans="1:13" s="86" customFormat="1" ht="12.75">
      <c r="A1943" s="12"/>
      <c r="B1943" s="232">
        <f>SUM(B1898:B1942)</f>
        <v>251625</v>
      </c>
      <c r="C1943" s="95"/>
      <c r="D1943" s="12"/>
      <c r="E1943" s="12" t="s">
        <v>663</v>
      </c>
      <c r="F1943" s="19"/>
      <c r="G1943" s="19"/>
      <c r="H1943" s="90">
        <v>0</v>
      </c>
      <c r="I1943" s="85">
        <f t="shared" si="82"/>
        <v>547.0108695652174</v>
      </c>
      <c r="M1943" s="2">
        <v>460</v>
      </c>
    </row>
    <row r="1944" spans="2:13" ht="12.75">
      <c r="B1944" s="120"/>
      <c r="H1944" s="5">
        <f t="shared" si="83"/>
        <v>0</v>
      </c>
      <c r="I1944" s="23">
        <f t="shared" si="82"/>
        <v>0</v>
      </c>
      <c r="M1944" s="2">
        <v>460</v>
      </c>
    </row>
    <row r="1945" spans="2:13" ht="12.75">
      <c r="B1945" s="120"/>
      <c r="H1945" s="5">
        <f t="shared" si="83"/>
        <v>0</v>
      </c>
      <c r="I1945" s="23">
        <f>+B1945/M1945</f>
        <v>0</v>
      </c>
      <c r="M1945" s="2">
        <v>460</v>
      </c>
    </row>
    <row r="1946" spans="2:13" ht="12.75">
      <c r="B1946" s="327">
        <v>2000</v>
      </c>
      <c r="C1946" s="1" t="s">
        <v>1020</v>
      </c>
      <c r="D1946" s="13" t="s">
        <v>27</v>
      </c>
      <c r="E1946" s="1" t="s">
        <v>1021</v>
      </c>
      <c r="F1946" s="28" t="s">
        <v>1022</v>
      </c>
      <c r="G1946" s="28" t="s">
        <v>77</v>
      </c>
      <c r="H1946" s="5">
        <f t="shared" si="83"/>
        <v>-2000</v>
      </c>
      <c r="I1946" s="23">
        <f aca="true" t="shared" si="84" ref="I1946:I1988">+B1946/M1946</f>
        <v>4.3478260869565215</v>
      </c>
      <c r="K1946" t="s">
        <v>700</v>
      </c>
      <c r="M1946" s="2">
        <v>460</v>
      </c>
    </row>
    <row r="1947" spans="2:13" ht="12.75">
      <c r="B1947" s="327">
        <v>500</v>
      </c>
      <c r="C1947" s="1" t="s">
        <v>1020</v>
      </c>
      <c r="D1947" s="13" t="s">
        <v>27</v>
      </c>
      <c r="E1947" s="1" t="s">
        <v>1021</v>
      </c>
      <c r="F1947" s="28" t="s">
        <v>1023</v>
      </c>
      <c r="G1947" s="28" t="s">
        <v>77</v>
      </c>
      <c r="H1947" s="5">
        <f t="shared" si="83"/>
        <v>-2500</v>
      </c>
      <c r="I1947" s="23">
        <f t="shared" si="84"/>
        <v>1.0869565217391304</v>
      </c>
      <c r="K1947" t="s">
        <v>700</v>
      </c>
      <c r="M1947" s="2">
        <v>460</v>
      </c>
    </row>
    <row r="1948" spans="2:13" ht="12.75">
      <c r="B1948" s="327">
        <v>1000</v>
      </c>
      <c r="C1948" s="1" t="s">
        <v>1020</v>
      </c>
      <c r="D1948" s="13" t="s">
        <v>27</v>
      </c>
      <c r="E1948" s="1" t="s">
        <v>1021</v>
      </c>
      <c r="F1948" s="28" t="s">
        <v>1024</v>
      </c>
      <c r="G1948" s="28" t="s">
        <v>82</v>
      </c>
      <c r="H1948" s="5">
        <f t="shared" si="83"/>
        <v>-3500</v>
      </c>
      <c r="I1948" s="23">
        <f t="shared" si="84"/>
        <v>2.1739130434782608</v>
      </c>
      <c r="K1948" t="s">
        <v>700</v>
      </c>
      <c r="M1948" s="2">
        <v>460</v>
      </c>
    </row>
    <row r="1949" spans="2:13" ht="12.75">
      <c r="B1949" s="327">
        <v>500</v>
      </c>
      <c r="C1949" s="1" t="s">
        <v>1020</v>
      </c>
      <c r="D1949" s="13" t="s">
        <v>27</v>
      </c>
      <c r="E1949" s="1" t="s">
        <v>1021</v>
      </c>
      <c r="F1949" s="28" t="s">
        <v>1025</v>
      </c>
      <c r="G1949" s="28" t="s">
        <v>82</v>
      </c>
      <c r="H1949" s="5">
        <f t="shared" si="83"/>
        <v>-4000</v>
      </c>
      <c r="I1949" s="23">
        <f t="shared" si="84"/>
        <v>1.0869565217391304</v>
      </c>
      <c r="K1949" t="s">
        <v>700</v>
      </c>
      <c r="M1949" s="2">
        <v>460</v>
      </c>
    </row>
    <row r="1950" spans="2:13" ht="12.75">
      <c r="B1950" s="327">
        <v>1000</v>
      </c>
      <c r="C1950" s="1" t="s">
        <v>1020</v>
      </c>
      <c r="D1950" s="13" t="s">
        <v>27</v>
      </c>
      <c r="E1950" s="1" t="s">
        <v>1021</v>
      </c>
      <c r="F1950" s="28" t="s">
        <v>1026</v>
      </c>
      <c r="G1950" s="28" t="s">
        <v>84</v>
      </c>
      <c r="H1950" s="5">
        <f t="shared" si="83"/>
        <v>-5000</v>
      </c>
      <c r="I1950" s="23">
        <f t="shared" si="84"/>
        <v>2.1739130434782608</v>
      </c>
      <c r="K1950" t="s">
        <v>700</v>
      </c>
      <c r="M1950" s="2">
        <v>460</v>
      </c>
    </row>
    <row r="1951" spans="2:13" ht="12.75">
      <c r="B1951" s="327">
        <v>800</v>
      </c>
      <c r="C1951" s="1" t="s">
        <v>1020</v>
      </c>
      <c r="D1951" s="13" t="s">
        <v>27</v>
      </c>
      <c r="E1951" s="1" t="s">
        <v>1021</v>
      </c>
      <c r="F1951" s="28" t="s">
        <v>1027</v>
      </c>
      <c r="G1951" s="28" t="s">
        <v>84</v>
      </c>
      <c r="H1951" s="5">
        <f t="shared" si="83"/>
        <v>-5800</v>
      </c>
      <c r="I1951" s="23">
        <f t="shared" si="84"/>
        <v>1.7391304347826086</v>
      </c>
      <c r="K1951" t="s">
        <v>700</v>
      </c>
      <c r="M1951" s="2">
        <v>460</v>
      </c>
    </row>
    <row r="1952" spans="2:13" ht="12.75">
      <c r="B1952" s="327">
        <v>1000</v>
      </c>
      <c r="C1952" s="1" t="s">
        <v>1020</v>
      </c>
      <c r="D1952" s="13" t="s">
        <v>27</v>
      </c>
      <c r="E1952" s="1" t="s">
        <v>1021</v>
      </c>
      <c r="F1952" s="28" t="s">
        <v>1028</v>
      </c>
      <c r="G1952" s="28" t="s">
        <v>84</v>
      </c>
      <c r="H1952" s="5">
        <f t="shared" si="83"/>
        <v>-6800</v>
      </c>
      <c r="I1952" s="23">
        <f t="shared" si="84"/>
        <v>2.1739130434782608</v>
      </c>
      <c r="K1952" t="s">
        <v>700</v>
      </c>
      <c r="M1952" s="2">
        <v>460</v>
      </c>
    </row>
    <row r="1953" spans="2:13" ht="12.75">
      <c r="B1953" s="327">
        <v>2000</v>
      </c>
      <c r="C1953" s="1" t="s">
        <v>1020</v>
      </c>
      <c r="D1953" s="13" t="s">
        <v>27</v>
      </c>
      <c r="E1953" s="1" t="s">
        <v>1021</v>
      </c>
      <c r="F1953" s="28" t="s">
        <v>1029</v>
      </c>
      <c r="G1953" s="28" t="s">
        <v>86</v>
      </c>
      <c r="H1953" s="5">
        <f t="shared" si="83"/>
        <v>-8800</v>
      </c>
      <c r="I1953" s="23">
        <f t="shared" si="84"/>
        <v>4.3478260869565215</v>
      </c>
      <c r="K1953" t="s">
        <v>700</v>
      </c>
      <c r="M1953" s="2">
        <v>460</v>
      </c>
    </row>
    <row r="1954" spans="2:13" ht="12.75">
      <c r="B1954" s="327">
        <v>1200</v>
      </c>
      <c r="C1954" s="1" t="s">
        <v>1020</v>
      </c>
      <c r="D1954" s="13" t="s">
        <v>27</v>
      </c>
      <c r="E1954" s="1" t="s">
        <v>1021</v>
      </c>
      <c r="F1954" s="28" t="s">
        <v>1030</v>
      </c>
      <c r="G1954" s="28" t="s">
        <v>86</v>
      </c>
      <c r="H1954" s="5">
        <f t="shared" si="83"/>
        <v>-10000</v>
      </c>
      <c r="I1954" s="23">
        <f t="shared" si="84"/>
        <v>2.608695652173913</v>
      </c>
      <c r="K1954" t="s">
        <v>700</v>
      </c>
      <c r="M1954" s="2">
        <v>460</v>
      </c>
    </row>
    <row r="1955" spans="2:13" ht="12.75">
      <c r="B1955" s="327">
        <v>1300</v>
      </c>
      <c r="C1955" s="1" t="s">
        <v>1020</v>
      </c>
      <c r="D1955" s="13" t="s">
        <v>27</v>
      </c>
      <c r="E1955" s="1" t="s">
        <v>1021</v>
      </c>
      <c r="F1955" s="28" t="s">
        <v>1031</v>
      </c>
      <c r="G1955" s="28" t="s">
        <v>146</v>
      </c>
      <c r="H1955" s="5">
        <f t="shared" si="83"/>
        <v>-11300</v>
      </c>
      <c r="I1955" s="23">
        <f t="shared" si="84"/>
        <v>2.8260869565217392</v>
      </c>
      <c r="K1955" t="s">
        <v>700</v>
      </c>
      <c r="M1955" s="2">
        <v>460</v>
      </c>
    </row>
    <row r="1956" spans="2:13" ht="12.75">
      <c r="B1956" s="327">
        <v>800</v>
      </c>
      <c r="C1956" s="1" t="s">
        <v>1020</v>
      </c>
      <c r="D1956" s="13" t="s">
        <v>27</v>
      </c>
      <c r="E1956" s="1" t="s">
        <v>1021</v>
      </c>
      <c r="F1956" s="28" t="s">
        <v>1032</v>
      </c>
      <c r="G1956" s="28" t="s">
        <v>210</v>
      </c>
      <c r="H1956" s="5">
        <f t="shared" si="83"/>
        <v>-12100</v>
      </c>
      <c r="I1956" s="23">
        <f t="shared" si="84"/>
        <v>1.7391304347826086</v>
      </c>
      <c r="K1956" t="s">
        <v>700</v>
      </c>
      <c r="M1956" s="2">
        <v>460</v>
      </c>
    </row>
    <row r="1957" spans="2:13" ht="12.75">
      <c r="B1957" s="327">
        <v>1200</v>
      </c>
      <c r="C1957" s="1" t="s">
        <v>1020</v>
      </c>
      <c r="D1957" s="13" t="s">
        <v>27</v>
      </c>
      <c r="E1957" s="1" t="s">
        <v>1021</v>
      </c>
      <c r="F1957" s="28" t="s">
        <v>1033</v>
      </c>
      <c r="G1957" s="28" t="s">
        <v>212</v>
      </c>
      <c r="H1957" s="5">
        <f t="shared" si="83"/>
        <v>-13300</v>
      </c>
      <c r="I1957" s="23">
        <f t="shared" si="84"/>
        <v>2.608695652173913</v>
      </c>
      <c r="K1957" t="s">
        <v>700</v>
      </c>
      <c r="M1957" s="2">
        <v>460</v>
      </c>
    </row>
    <row r="1958" spans="2:13" ht="12.75">
      <c r="B1958" s="327">
        <v>1000</v>
      </c>
      <c r="C1958" s="1" t="s">
        <v>1020</v>
      </c>
      <c r="D1958" s="13" t="s">
        <v>27</v>
      </c>
      <c r="E1958" s="1" t="s">
        <v>1021</v>
      </c>
      <c r="F1958" s="28" t="s">
        <v>1034</v>
      </c>
      <c r="G1958" s="28" t="s">
        <v>278</v>
      </c>
      <c r="H1958" s="5">
        <f t="shared" si="83"/>
        <v>-14300</v>
      </c>
      <c r="I1958" s="23">
        <f t="shared" si="84"/>
        <v>2.1739130434782608</v>
      </c>
      <c r="K1958" t="s">
        <v>700</v>
      </c>
      <c r="M1958" s="2">
        <v>460</v>
      </c>
    </row>
    <row r="1959" spans="2:13" ht="12.75">
      <c r="B1959" s="327">
        <v>500</v>
      </c>
      <c r="C1959" s="1" t="s">
        <v>1020</v>
      </c>
      <c r="D1959" s="13" t="s">
        <v>27</v>
      </c>
      <c r="E1959" s="1" t="s">
        <v>1021</v>
      </c>
      <c r="F1959" s="28" t="s">
        <v>1035</v>
      </c>
      <c r="G1959" s="28" t="s">
        <v>278</v>
      </c>
      <c r="H1959" s="5">
        <f t="shared" si="83"/>
        <v>-14800</v>
      </c>
      <c r="I1959" s="23">
        <f t="shared" si="84"/>
        <v>1.0869565217391304</v>
      </c>
      <c r="K1959" t="s">
        <v>700</v>
      </c>
      <c r="M1959" s="2">
        <v>460</v>
      </c>
    </row>
    <row r="1960" spans="2:13" ht="12.75">
      <c r="B1960" s="327">
        <v>1000</v>
      </c>
      <c r="C1960" s="1" t="s">
        <v>1020</v>
      </c>
      <c r="D1960" s="13" t="s">
        <v>27</v>
      </c>
      <c r="E1960" s="1" t="s">
        <v>1021</v>
      </c>
      <c r="F1960" s="28" t="s">
        <v>1036</v>
      </c>
      <c r="G1960" s="28" t="s">
        <v>301</v>
      </c>
      <c r="H1960" s="5">
        <f t="shared" si="83"/>
        <v>-15800</v>
      </c>
      <c r="I1960" s="23">
        <f t="shared" si="84"/>
        <v>2.1739130434782608</v>
      </c>
      <c r="K1960" t="s">
        <v>700</v>
      </c>
      <c r="M1960" s="2">
        <v>460</v>
      </c>
    </row>
    <row r="1961" spans="2:13" ht="12.75">
      <c r="B1961" s="327">
        <v>800</v>
      </c>
      <c r="C1961" s="1" t="s">
        <v>1020</v>
      </c>
      <c r="D1961" s="13" t="s">
        <v>27</v>
      </c>
      <c r="E1961" s="1" t="s">
        <v>1021</v>
      </c>
      <c r="F1961" s="28" t="s">
        <v>1037</v>
      </c>
      <c r="G1961" s="28" t="s">
        <v>370</v>
      </c>
      <c r="H1961" s="5">
        <f t="shared" si="83"/>
        <v>-16600</v>
      </c>
      <c r="I1961" s="23">
        <f t="shared" si="84"/>
        <v>1.7391304347826086</v>
      </c>
      <c r="K1961" t="s">
        <v>700</v>
      </c>
      <c r="M1961" s="2">
        <v>460</v>
      </c>
    </row>
    <row r="1962" spans="2:13" ht="12.75">
      <c r="B1962" s="327">
        <v>500</v>
      </c>
      <c r="C1962" s="1" t="s">
        <v>1020</v>
      </c>
      <c r="D1962" s="13" t="s">
        <v>27</v>
      </c>
      <c r="E1962" s="1" t="s">
        <v>1021</v>
      </c>
      <c r="F1962" s="28" t="s">
        <v>1038</v>
      </c>
      <c r="G1962" s="28" t="s">
        <v>370</v>
      </c>
      <c r="H1962" s="5">
        <f t="shared" si="83"/>
        <v>-17100</v>
      </c>
      <c r="I1962" s="23">
        <f t="shared" si="84"/>
        <v>1.0869565217391304</v>
      </c>
      <c r="K1962" t="s">
        <v>700</v>
      </c>
      <c r="M1962" s="2">
        <v>460</v>
      </c>
    </row>
    <row r="1963" spans="2:13" ht="12.75">
      <c r="B1963" s="327">
        <v>1600</v>
      </c>
      <c r="C1963" s="1" t="s">
        <v>1020</v>
      </c>
      <c r="D1963" s="13" t="s">
        <v>27</v>
      </c>
      <c r="E1963" s="1" t="s">
        <v>1021</v>
      </c>
      <c r="F1963" s="28" t="s">
        <v>1039</v>
      </c>
      <c r="G1963" s="28" t="s">
        <v>362</v>
      </c>
      <c r="H1963" s="5">
        <f t="shared" si="83"/>
        <v>-18700</v>
      </c>
      <c r="I1963" s="23">
        <f t="shared" si="84"/>
        <v>3.4782608695652173</v>
      </c>
      <c r="K1963" t="s">
        <v>700</v>
      </c>
      <c r="M1963" s="2">
        <v>460</v>
      </c>
    </row>
    <row r="1964" spans="2:13" ht="12.75">
      <c r="B1964" s="327">
        <v>2200</v>
      </c>
      <c r="C1964" s="1" t="s">
        <v>1020</v>
      </c>
      <c r="D1964" s="13" t="s">
        <v>27</v>
      </c>
      <c r="E1964" s="1" t="s">
        <v>1021</v>
      </c>
      <c r="F1964" s="28" t="s">
        <v>1040</v>
      </c>
      <c r="G1964" s="28" t="s">
        <v>362</v>
      </c>
      <c r="H1964" s="5">
        <f t="shared" si="83"/>
        <v>-20900</v>
      </c>
      <c r="I1964" s="23">
        <f t="shared" si="84"/>
        <v>4.782608695652174</v>
      </c>
      <c r="K1964" t="s">
        <v>700</v>
      </c>
      <c r="M1964" s="2">
        <v>460</v>
      </c>
    </row>
    <row r="1965" spans="2:13" ht="12.75">
      <c r="B1965" s="330">
        <v>2000</v>
      </c>
      <c r="C1965" s="1" t="s">
        <v>1020</v>
      </c>
      <c r="D1965" s="13" t="s">
        <v>27</v>
      </c>
      <c r="E1965" s="1" t="s">
        <v>1021</v>
      </c>
      <c r="F1965" s="28" t="s">
        <v>1041</v>
      </c>
      <c r="G1965" s="28" t="s">
        <v>377</v>
      </c>
      <c r="H1965" s="5">
        <f t="shared" si="83"/>
        <v>-22900</v>
      </c>
      <c r="I1965" s="23">
        <f t="shared" si="84"/>
        <v>4.3478260869565215</v>
      </c>
      <c r="K1965" t="s">
        <v>700</v>
      </c>
      <c r="M1965" s="2">
        <v>460</v>
      </c>
    </row>
    <row r="1966" spans="1:13" s="86" customFormat="1" ht="12.75">
      <c r="A1966" s="12"/>
      <c r="B1966" s="328">
        <f>SUM(B1946:B1965)</f>
        <v>22900</v>
      </c>
      <c r="C1966" s="12" t="s">
        <v>1020</v>
      </c>
      <c r="D1966" s="12"/>
      <c r="E1966" s="12"/>
      <c r="F1966" s="19"/>
      <c r="G1966" s="19"/>
      <c r="H1966" s="90">
        <v>0</v>
      </c>
      <c r="I1966" s="85">
        <f t="shared" si="84"/>
        <v>49.78260869565217</v>
      </c>
      <c r="M1966" s="2">
        <v>460</v>
      </c>
    </row>
    <row r="1967" spans="2:13" ht="12.75">
      <c r="B1967" s="120"/>
      <c r="H1967" s="5">
        <f t="shared" si="83"/>
        <v>0</v>
      </c>
      <c r="I1967" s="23">
        <f t="shared" si="84"/>
        <v>0</v>
      </c>
      <c r="M1967" s="2">
        <v>460</v>
      </c>
    </row>
    <row r="1968" spans="2:13" ht="12.75">
      <c r="B1968" s="120"/>
      <c r="H1968" s="5">
        <f t="shared" si="83"/>
        <v>0</v>
      </c>
      <c r="I1968" s="23">
        <f t="shared" si="84"/>
        <v>0</v>
      </c>
      <c r="M1968" s="2">
        <v>460</v>
      </c>
    </row>
    <row r="1969" spans="1:13" ht="12.75">
      <c r="A1969" s="13"/>
      <c r="B1969" s="225">
        <v>3797</v>
      </c>
      <c r="C1969" s="13" t="s">
        <v>1042</v>
      </c>
      <c r="D1969" s="13" t="s">
        <v>663</v>
      </c>
      <c r="E1969" s="13" t="s">
        <v>1043</v>
      </c>
      <c r="F1969" s="126" t="s">
        <v>417</v>
      </c>
      <c r="G1969" s="32" t="s">
        <v>394</v>
      </c>
      <c r="H1969" s="5">
        <f>H1968-B1969</f>
        <v>-3797</v>
      </c>
      <c r="I1969" s="23">
        <f t="shared" si="84"/>
        <v>8.254347826086956</v>
      </c>
      <c r="J1969" s="16"/>
      <c r="K1969" s="16"/>
      <c r="L1969" s="16"/>
      <c r="M1969" s="2">
        <v>460</v>
      </c>
    </row>
    <row r="1970" spans="1:13" ht="12.75">
      <c r="A1970" s="13"/>
      <c r="B1970" s="225">
        <v>7752</v>
      </c>
      <c r="C1970" s="13" t="s">
        <v>1042</v>
      </c>
      <c r="D1970" s="13" t="s">
        <v>663</v>
      </c>
      <c r="E1970" s="13" t="s">
        <v>1044</v>
      </c>
      <c r="F1970" s="126" t="s">
        <v>417</v>
      </c>
      <c r="G1970" s="32" t="s">
        <v>394</v>
      </c>
      <c r="H1970" s="5">
        <f>H1969-B1970</f>
        <v>-11549</v>
      </c>
      <c r="I1970" s="23">
        <f t="shared" si="84"/>
        <v>16.85217391304348</v>
      </c>
      <c r="J1970" s="16"/>
      <c r="K1970" s="16"/>
      <c r="L1970" s="16"/>
      <c r="M1970" s="2">
        <v>460</v>
      </c>
    </row>
    <row r="1971" spans="1:14" ht="12.75">
      <c r="A1971" s="12"/>
      <c r="B1971" s="232">
        <f>SUM(B1969:B1970)</f>
        <v>11549</v>
      </c>
      <c r="C1971" s="12" t="s">
        <v>1042</v>
      </c>
      <c r="D1971" s="12"/>
      <c r="E1971" s="12"/>
      <c r="F1971" s="104"/>
      <c r="G1971" s="19"/>
      <c r="H1971" s="90">
        <v>0</v>
      </c>
      <c r="I1971" s="85">
        <f t="shared" si="84"/>
        <v>25.106521739130436</v>
      </c>
      <c r="J1971" s="86"/>
      <c r="K1971" s="86"/>
      <c r="L1971" s="86"/>
      <c r="M1971" s="2">
        <v>460</v>
      </c>
      <c r="N1971" s="40"/>
    </row>
    <row r="1972" spans="2:14" ht="12.75">
      <c r="B1972" s="221"/>
      <c r="F1972" s="61"/>
      <c r="H1972" s="5">
        <f>H1971-B1972</f>
        <v>0</v>
      </c>
      <c r="I1972" s="92">
        <f t="shared" si="84"/>
        <v>0</v>
      </c>
      <c r="M1972" s="2">
        <v>460</v>
      </c>
      <c r="N1972" s="40"/>
    </row>
    <row r="1973" spans="1:13" s="86" customFormat="1" ht="12.75">
      <c r="A1973" s="1"/>
      <c r="B1973" s="221"/>
      <c r="C1973" s="1"/>
      <c r="D1973" s="1"/>
      <c r="E1973" s="1"/>
      <c r="F1973" s="61"/>
      <c r="G1973" s="28"/>
      <c r="H1973" s="5">
        <f>H1972-B1973</f>
        <v>0</v>
      </c>
      <c r="I1973" s="23">
        <f t="shared" si="84"/>
        <v>0</v>
      </c>
      <c r="J1973"/>
      <c r="K1973"/>
      <c r="L1973"/>
      <c r="M1973" s="2">
        <v>460</v>
      </c>
    </row>
    <row r="1974" spans="2:14" ht="12.75">
      <c r="B1974" s="221">
        <v>200000</v>
      </c>
      <c r="C1974" s="39" t="s">
        <v>1045</v>
      </c>
      <c r="D1974" s="13" t="s">
        <v>663</v>
      </c>
      <c r="E1974" s="39" t="s">
        <v>1046</v>
      </c>
      <c r="F1974" s="61" t="s">
        <v>1047</v>
      </c>
      <c r="G1974" s="28" t="s">
        <v>79</v>
      </c>
      <c r="H1974" s="5">
        <f>H1973-B1974</f>
        <v>-200000</v>
      </c>
      <c r="I1974" s="23">
        <f t="shared" si="84"/>
        <v>434.7826086956522</v>
      </c>
      <c r="J1974" s="38"/>
      <c r="K1974" t="s">
        <v>915</v>
      </c>
      <c r="L1974" s="38"/>
      <c r="M1974" s="2">
        <v>460</v>
      </c>
      <c r="N1974" s="40"/>
    </row>
    <row r="1975" spans="1:13" s="16" customFormat="1" ht="12.75">
      <c r="A1975" s="13"/>
      <c r="B1975" s="225">
        <v>5438</v>
      </c>
      <c r="C1975" s="13" t="s">
        <v>1048</v>
      </c>
      <c r="D1975" s="13" t="s">
        <v>663</v>
      </c>
      <c r="E1975" s="13" t="s">
        <v>1046</v>
      </c>
      <c r="F1975" s="61" t="s">
        <v>1049</v>
      </c>
      <c r="G1975" s="31" t="s">
        <v>71</v>
      </c>
      <c r="H1975" s="5">
        <f>H1974-B1975</f>
        <v>-205438</v>
      </c>
      <c r="I1975" s="23">
        <f t="shared" si="84"/>
        <v>11.821739130434782</v>
      </c>
      <c r="K1975" t="s">
        <v>915</v>
      </c>
      <c r="M1975" s="2">
        <v>460</v>
      </c>
    </row>
    <row r="1976" spans="1:13" s="16" customFormat="1" ht="12.75">
      <c r="A1976" s="13"/>
      <c r="B1976" s="225">
        <v>28614</v>
      </c>
      <c r="C1976" s="13" t="s">
        <v>1050</v>
      </c>
      <c r="D1976" s="13" t="s">
        <v>663</v>
      </c>
      <c r="E1976" s="13" t="s">
        <v>1046</v>
      </c>
      <c r="F1976" s="61" t="s">
        <v>1051</v>
      </c>
      <c r="G1976" s="31" t="s">
        <v>71</v>
      </c>
      <c r="H1976" s="5">
        <f>H1975-B1976</f>
        <v>-234052</v>
      </c>
      <c r="I1976" s="23">
        <f t="shared" si="84"/>
        <v>62.20434782608696</v>
      </c>
      <c r="K1976" t="s">
        <v>915</v>
      </c>
      <c r="M1976" s="2">
        <v>460</v>
      </c>
    </row>
    <row r="1977" spans="1:13" ht="12.75">
      <c r="A1977" s="12"/>
      <c r="B1977" s="232">
        <f>SUM(B1974:B1976)</f>
        <v>234052</v>
      </c>
      <c r="C1977" s="12"/>
      <c r="D1977" s="12"/>
      <c r="E1977" s="12" t="s">
        <v>1046</v>
      </c>
      <c r="F1977" s="89"/>
      <c r="G1977" s="19"/>
      <c r="H1977" s="90">
        <v>0</v>
      </c>
      <c r="I1977" s="85">
        <f t="shared" si="84"/>
        <v>508.8086956521739</v>
      </c>
      <c r="J1977" s="86"/>
      <c r="K1977" s="86"/>
      <c r="L1977" s="86"/>
      <c r="M1977" s="2">
        <v>460</v>
      </c>
    </row>
    <row r="1978" spans="2:13" ht="12.75">
      <c r="B1978" s="120"/>
      <c r="F1978" s="61"/>
      <c r="H1978" s="5">
        <f>H1977-B1978</f>
        <v>0</v>
      </c>
      <c r="I1978" s="23">
        <f t="shared" si="84"/>
        <v>0</v>
      </c>
      <c r="M1978" s="2">
        <v>460</v>
      </c>
    </row>
    <row r="1979" spans="2:13" ht="12.75">
      <c r="B1979" s="120"/>
      <c r="F1979" s="61"/>
      <c r="H1979" s="5">
        <f>H1978-B1979</f>
        <v>0</v>
      </c>
      <c r="I1979" s="23">
        <f t="shared" si="84"/>
        <v>0</v>
      </c>
      <c r="M1979" s="2">
        <v>460</v>
      </c>
    </row>
    <row r="1980" spans="1:13" ht="12.75">
      <c r="A1980" s="13"/>
      <c r="B1980" s="330">
        <v>200000</v>
      </c>
      <c r="C1980" s="1" t="s">
        <v>915</v>
      </c>
      <c r="D1980" s="1" t="s">
        <v>27</v>
      </c>
      <c r="F1980" s="88" t="s">
        <v>417</v>
      </c>
      <c r="G1980" s="32" t="s">
        <v>86</v>
      </c>
      <c r="H1980" s="148">
        <f>H1979-B1980</f>
        <v>-200000</v>
      </c>
      <c r="I1980" s="23">
        <f t="shared" si="84"/>
        <v>434.7826086956522</v>
      </c>
      <c r="M1980" s="2">
        <v>460</v>
      </c>
    </row>
    <row r="1981" spans="1:13" ht="12.75">
      <c r="A1981" s="13"/>
      <c r="B1981" s="330">
        <v>25900</v>
      </c>
      <c r="C1981" s="1" t="s">
        <v>915</v>
      </c>
      <c r="D1981" s="1" t="s">
        <v>27</v>
      </c>
      <c r="E1981" s="1" t="s">
        <v>418</v>
      </c>
      <c r="F1981" s="88"/>
      <c r="G1981" s="32" t="s">
        <v>86</v>
      </c>
      <c r="H1981" s="148">
        <f>H1980-B1981</f>
        <v>-225900</v>
      </c>
      <c r="I1981" s="23">
        <f t="shared" si="84"/>
        <v>56.30434782608695</v>
      </c>
      <c r="M1981" s="2">
        <v>460</v>
      </c>
    </row>
    <row r="1982" spans="1:13" ht="12.75">
      <c r="A1982" s="13"/>
      <c r="B1982" s="330">
        <v>30000</v>
      </c>
      <c r="C1982" s="1" t="s">
        <v>915</v>
      </c>
      <c r="D1982" s="1" t="s">
        <v>663</v>
      </c>
      <c r="F1982" s="88"/>
      <c r="G1982" s="32" t="s">
        <v>86</v>
      </c>
      <c r="H1982" s="148">
        <f>H1981-B1982</f>
        <v>-255900</v>
      </c>
      <c r="I1982" s="23">
        <f t="shared" si="84"/>
        <v>65.21739130434783</v>
      </c>
      <c r="M1982" s="2">
        <v>460</v>
      </c>
    </row>
    <row r="1983" spans="1:13" ht="12.75">
      <c r="A1983" s="13"/>
      <c r="B1983" s="330">
        <v>140000</v>
      </c>
      <c r="C1983" s="1" t="s">
        <v>934</v>
      </c>
      <c r="D1983" s="1" t="s">
        <v>27</v>
      </c>
      <c r="F1983" s="88" t="s">
        <v>417</v>
      </c>
      <c r="G1983" s="32" t="s">
        <v>86</v>
      </c>
      <c r="H1983" s="148">
        <f>H1981-B1983</f>
        <v>-365900</v>
      </c>
      <c r="I1983" s="23">
        <f t="shared" si="84"/>
        <v>304.3478260869565</v>
      </c>
      <c r="M1983" s="2">
        <v>460</v>
      </c>
    </row>
    <row r="1984" spans="1:13" ht="12.75">
      <c r="A1984" s="12"/>
      <c r="B1984" s="328">
        <f>SUM(B1980:B1983)</f>
        <v>395900</v>
      </c>
      <c r="C1984" s="12" t="s">
        <v>846</v>
      </c>
      <c r="D1984" s="12"/>
      <c r="E1984" s="12"/>
      <c r="F1984" s="104"/>
      <c r="G1984" s="19"/>
      <c r="H1984" s="138">
        <v>0</v>
      </c>
      <c r="I1984" s="85">
        <f t="shared" si="84"/>
        <v>860.6521739130435</v>
      </c>
      <c r="J1984" s="86"/>
      <c r="K1984" s="86"/>
      <c r="L1984" s="86"/>
      <c r="M1984" s="2">
        <v>460</v>
      </c>
    </row>
    <row r="1985" spans="8:13" ht="12.75">
      <c r="H1985" s="5">
        <f>H1984-B1985</f>
        <v>0</v>
      </c>
      <c r="I1985" s="23">
        <f t="shared" si="84"/>
        <v>0</v>
      </c>
      <c r="M1985" s="2">
        <v>460</v>
      </c>
    </row>
    <row r="1986" spans="8:13" ht="12.75">
      <c r="H1986" s="5">
        <f>H1985-B1986</f>
        <v>0</v>
      </c>
      <c r="I1986" s="23">
        <f t="shared" si="84"/>
        <v>0</v>
      </c>
      <c r="M1986" s="2">
        <v>460</v>
      </c>
    </row>
    <row r="1987" spans="2:13" ht="12.75">
      <c r="B1987" s="7"/>
      <c r="H1987" s="5">
        <f>H1986-B1987</f>
        <v>0</v>
      </c>
      <c r="I1987" s="23">
        <f t="shared" si="84"/>
        <v>0</v>
      </c>
      <c r="M1987" s="2">
        <v>460</v>
      </c>
    </row>
    <row r="1988" spans="2:13" ht="12.75">
      <c r="B1988" s="6"/>
      <c r="H1988" s="5">
        <f>H1987-B1988</f>
        <v>0</v>
      </c>
      <c r="I1988" s="23">
        <f t="shared" si="84"/>
        <v>0</v>
      </c>
      <c r="M1988" s="2">
        <v>460</v>
      </c>
    </row>
    <row r="1989" spans="1:13" s="151" customFormat="1" ht="13.5" thickBot="1">
      <c r="A1989" s="65"/>
      <c r="B1989" s="63">
        <f>+B17</f>
        <v>7785036</v>
      </c>
      <c r="C1989" s="76" t="s">
        <v>1052</v>
      </c>
      <c r="D1989" s="65"/>
      <c r="E1989" s="62"/>
      <c r="F1989" s="117"/>
      <c r="G1989" s="118"/>
      <c r="H1989" s="140"/>
      <c r="I1989" s="141"/>
      <c r="J1989" s="149"/>
      <c r="K1989" s="150">
        <v>460</v>
      </c>
      <c r="L1989" s="70"/>
      <c r="M1989" s="2">
        <v>460</v>
      </c>
    </row>
    <row r="1990" spans="1:13" s="151" customFormat="1" ht="12.75">
      <c r="A1990" s="1"/>
      <c r="B1990" s="33"/>
      <c r="C1990" s="13"/>
      <c r="D1990" s="13"/>
      <c r="E1990" s="36"/>
      <c r="F1990" s="88"/>
      <c r="G1990" s="37"/>
      <c r="H1990" s="5"/>
      <c r="I1990" s="23"/>
      <c r="J1990" s="23"/>
      <c r="K1990" s="41">
        <v>460</v>
      </c>
      <c r="L1990"/>
      <c r="M1990" s="2">
        <v>460</v>
      </c>
    </row>
    <row r="1991" spans="1:13" s="151" customFormat="1" ht="12.75">
      <c r="A1991" s="13"/>
      <c r="B1991" s="152" t="s">
        <v>1053</v>
      </c>
      <c r="C1991" s="153" t="s">
        <v>1054</v>
      </c>
      <c r="D1991" s="153"/>
      <c r="E1991" s="153"/>
      <c r="F1991" s="154"/>
      <c r="G1991" s="155"/>
      <c r="H1991" s="156"/>
      <c r="I1991" s="157" t="s">
        <v>15</v>
      </c>
      <c r="J1991" s="75"/>
      <c r="K1991" s="41">
        <v>460</v>
      </c>
      <c r="L1991"/>
      <c r="M1991" s="2">
        <v>460</v>
      </c>
    </row>
    <row r="1992" spans="1:13" s="86" customFormat="1" ht="12.75">
      <c r="A1992" s="158"/>
      <c r="B1992" s="159">
        <f>+B1984+B1966+B1895+B1848+B1742+B1484+B1378+B1374+B1360+B1314+B1292+B1186+B1142+B1138+B1011+B1006+B993+B986+B951+B935+B1733</f>
        <v>2741675</v>
      </c>
      <c r="C1992" s="160" t="s">
        <v>1055</v>
      </c>
      <c r="D1992" s="160" t="s">
        <v>1056</v>
      </c>
      <c r="E1992" s="160" t="s">
        <v>1083</v>
      </c>
      <c r="F1992" s="154"/>
      <c r="G1992" s="161"/>
      <c r="H1992" s="156">
        <f>H1991-B1992</f>
        <v>-2741675</v>
      </c>
      <c r="I1992" s="157">
        <f aca="true" t="shared" si="85" ref="I1992:I1997">+B1992/M1992</f>
        <v>5960.163043478261</v>
      </c>
      <c r="J1992" s="75"/>
      <c r="K1992" s="41">
        <v>460</v>
      </c>
      <c r="L1992"/>
      <c r="M1992" s="2">
        <v>460</v>
      </c>
    </row>
    <row r="1993" spans="1:13" s="170" customFormat="1" ht="12.75">
      <c r="A1993" s="162"/>
      <c r="B1993" s="163">
        <f>+B1977+B1971+B1943+B1405+B1393+B1389+B1588+B1678</f>
        <v>2189746</v>
      </c>
      <c r="C1993" s="164" t="s">
        <v>1057</v>
      </c>
      <c r="D1993" s="164" t="s">
        <v>1056</v>
      </c>
      <c r="E1993" s="164" t="s">
        <v>1083</v>
      </c>
      <c r="F1993" s="165"/>
      <c r="G1993" s="166"/>
      <c r="H1993" s="156">
        <f>H1992-B1993</f>
        <v>-4931421</v>
      </c>
      <c r="I1993" s="167">
        <f t="shared" si="85"/>
        <v>4760.317391304347</v>
      </c>
      <c r="J1993" s="168"/>
      <c r="K1993" s="41">
        <v>460</v>
      </c>
      <c r="L1993"/>
      <c r="M1993" s="2">
        <v>460</v>
      </c>
    </row>
    <row r="1994" spans="1:13" s="178" customFormat="1" ht="12.75">
      <c r="A1994" s="171"/>
      <c r="B1994" s="172">
        <f>+B22+B946+B956+B964+B968+B1020+B1030+B1035+B1047</f>
        <v>1962215</v>
      </c>
      <c r="C1994" s="173" t="s">
        <v>1058</v>
      </c>
      <c r="D1994" s="173" t="s">
        <v>1056</v>
      </c>
      <c r="E1994" s="173" t="s">
        <v>1083</v>
      </c>
      <c r="F1994" s="174"/>
      <c r="G1994" s="175"/>
      <c r="H1994" s="176">
        <f>H1992-B1994</f>
        <v>-4703890</v>
      </c>
      <c r="I1994" s="167">
        <f t="shared" si="85"/>
        <v>4265.684782608696</v>
      </c>
      <c r="J1994" s="177"/>
      <c r="K1994" s="41">
        <v>460</v>
      </c>
      <c r="L1994"/>
      <c r="M1994" s="2">
        <v>460</v>
      </c>
    </row>
    <row r="1995" spans="1:13" s="185" customFormat="1" ht="12.75">
      <c r="A1995" s="179"/>
      <c r="B1995" s="180"/>
      <c r="C1995" s="181" t="s">
        <v>1059</v>
      </c>
      <c r="D1995" s="181" t="s">
        <v>1056</v>
      </c>
      <c r="E1995" s="181" t="s">
        <v>1083</v>
      </c>
      <c r="F1995" s="182"/>
      <c r="G1995" s="183"/>
      <c r="H1995" s="176">
        <f>H1993-B1995</f>
        <v>-4931421</v>
      </c>
      <c r="I1995" s="167">
        <f t="shared" si="85"/>
        <v>0</v>
      </c>
      <c r="J1995" s="184"/>
      <c r="K1995" s="41">
        <v>460</v>
      </c>
      <c r="L1995"/>
      <c r="M1995" s="2">
        <v>460</v>
      </c>
    </row>
    <row r="1996" spans="1:13" s="300" customFormat="1" ht="12.75">
      <c r="A1996" s="292"/>
      <c r="B1996" s="293">
        <f>+B1688-B1733+B1683-B1678+B1673+B1642+B1583</f>
        <v>891400</v>
      </c>
      <c r="C1996" s="294" t="s">
        <v>1109</v>
      </c>
      <c r="D1996" s="294" t="s">
        <v>1056</v>
      </c>
      <c r="E1996" s="294" t="s">
        <v>1083</v>
      </c>
      <c r="F1996" s="295"/>
      <c r="G1996" s="296"/>
      <c r="H1996" s="297">
        <f>H1994-B1996</f>
        <v>-5595290</v>
      </c>
      <c r="I1996" s="298">
        <f t="shared" si="85"/>
        <v>1937.8260869565217</v>
      </c>
      <c r="J1996" s="299"/>
      <c r="K1996" s="41">
        <v>460</v>
      </c>
      <c r="L1996"/>
      <c r="M1996" s="2">
        <v>460</v>
      </c>
    </row>
    <row r="1997" spans="1:13" ht="12.75">
      <c r="A1997" s="13"/>
      <c r="B1997" s="57">
        <f>SUM(B1992:B1996)</f>
        <v>7785036</v>
      </c>
      <c r="C1997" s="186" t="s">
        <v>1060</v>
      </c>
      <c r="D1997" s="187"/>
      <c r="E1997" s="187"/>
      <c r="F1997" s="154"/>
      <c r="G1997" s="188"/>
      <c r="H1997" s="176">
        <f>H1993-B1997</f>
        <v>-12716457</v>
      </c>
      <c r="I1997" s="157">
        <f t="shared" si="85"/>
        <v>16923.991304347826</v>
      </c>
      <c r="J1997" s="189"/>
      <c r="K1997" s="41">
        <v>460</v>
      </c>
      <c r="M1997" s="2">
        <v>460</v>
      </c>
    </row>
    <row r="1998" spans="1:13" ht="12.75">
      <c r="A1998" s="13"/>
      <c r="B1998" s="148"/>
      <c r="C1998" s="190"/>
      <c r="D1998" s="191"/>
      <c r="E1998" s="191"/>
      <c r="F1998" s="136"/>
      <c r="G1998" s="192"/>
      <c r="H1998" s="74"/>
      <c r="I1998" s="75"/>
      <c r="J1998" s="189"/>
      <c r="K1998" s="41">
        <v>460</v>
      </c>
      <c r="M1998" s="2">
        <v>460</v>
      </c>
    </row>
    <row r="1999" spans="1:13" ht="12.75">
      <c r="A1999" s="13"/>
      <c r="B1999" s="148"/>
      <c r="C1999" s="190"/>
      <c r="D1999" s="191"/>
      <c r="E1999" s="191"/>
      <c r="F1999" s="136"/>
      <c r="G1999" s="192"/>
      <c r="H1999" s="74"/>
      <c r="I1999" s="75"/>
      <c r="J1999" s="189"/>
      <c r="K1999" s="2"/>
      <c r="M1999" s="2"/>
    </row>
    <row r="2000" spans="2:13" ht="12.75">
      <c r="B2000" s="42"/>
      <c r="F2000" s="61"/>
      <c r="I2000" s="23"/>
      <c r="K2000" s="2"/>
      <c r="M2000" s="2"/>
    </row>
    <row r="2001" spans="1:13" s="16" customFormat="1" ht="12.75">
      <c r="A2001" s="162"/>
      <c r="B2001" s="42"/>
      <c r="C2001" s="193"/>
      <c r="D2001" s="193"/>
      <c r="E2001" s="162"/>
      <c r="F2001" s="126"/>
      <c r="G2001" s="194"/>
      <c r="H2001" s="195"/>
      <c r="I2001" s="196"/>
      <c r="J2001" s="197"/>
      <c r="K2001" s="198"/>
      <c r="L2001" s="169"/>
      <c r="M2001" s="198"/>
    </row>
    <row r="2002" spans="1:13" s="16" customFormat="1" ht="12.75">
      <c r="A2002" s="13"/>
      <c r="B2002" s="199">
        <v>2920625</v>
      </c>
      <c r="C2002" s="200" t="s">
        <v>1061</v>
      </c>
      <c r="D2002" s="200" t="s">
        <v>1062</v>
      </c>
      <c r="E2002" s="201"/>
      <c r="F2002" s="126"/>
      <c r="G2002" s="202"/>
      <c r="H2002" s="203">
        <f>H2001-B2002</f>
        <v>-2920625</v>
      </c>
      <c r="I2002" s="204">
        <f aca="true" t="shared" si="86" ref="I2002:I2011">+B2002/M2002</f>
        <v>6214.095744680851</v>
      </c>
      <c r="J2002" s="92"/>
      <c r="K2002" s="41">
        <v>470</v>
      </c>
      <c r="M2002" s="41">
        <v>470</v>
      </c>
    </row>
    <row r="2003" spans="1:13" s="16" customFormat="1" ht="12.75">
      <c r="A2003" s="13"/>
      <c r="B2003" s="199">
        <v>2975960</v>
      </c>
      <c r="C2003" s="200" t="s">
        <v>1061</v>
      </c>
      <c r="D2003" s="200" t="s">
        <v>1063</v>
      </c>
      <c r="E2003" s="201"/>
      <c r="F2003" s="126"/>
      <c r="G2003" s="202"/>
      <c r="H2003" s="203">
        <f>H2002-B2003</f>
        <v>-5896585</v>
      </c>
      <c r="I2003" s="204">
        <f t="shared" si="86"/>
        <v>6399.913978494624</v>
      </c>
      <c r="J2003" s="92"/>
      <c r="K2003" s="2">
        <v>465</v>
      </c>
      <c r="L2003"/>
      <c r="M2003" s="2">
        <v>465</v>
      </c>
    </row>
    <row r="2004" spans="1:13" s="16" customFormat="1" ht="12.75">
      <c r="A2004" s="13"/>
      <c r="B2004" s="199">
        <v>2225825</v>
      </c>
      <c r="C2004" s="200" t="s">
        <v>1061</v>
      </c>
      <c r="D2004" s="200" t="s">
        <v>1064</v>
      </c>
      <c r="E2004" s="201"/>
      <c r="F2004" s="126"/>
      <c r="G2004" s="202"/>
      <c r="H2004" s="203">
        <f>H2003-B2004</f>
        <v>-8122410</v>
      </c>
      <c r="I2004" s="204">
        <f t="shared" si="86"/>
        <v>4838.75</v>
      </c>
      <c r="J2004" s="92"/>
      <c r="K2004" s="2">
        <v>460</v>
      </c>
      <c r="L2004"/>
      <c r="M2004" s="2">
        <v>460</v>
      </c>
    </row>
    <row r="2005" spans="1:13" s="16" customFormat="1" ht="12.75">
      <c r="A2005" s="13"/>
      <c r="B2005" s="199">
        <v>-27914332</v>
      </c>
      <c r="C2005" s="200" t="s">
        <v>1061</v>
      </c>
      <c r="D2005" s="200" t="s">
        <v>1065</v>
      </c>
      <c r="E2005" s="201"/>
      <c r="F2005" s="126"/>
      <c r="G2005" s="202"/>
      <c r="H2005" s="203">
        <f>H2004-B2005</f>
        <v>19791922</v>
      </c>
      <c r="I2005" s="204">
        <f t="shared" si="86"/>
        <v>-62031.84888888889</v>
      </c>
      <c r="J2005" s="92"/>
      <c r="K2005" s="41">
        <v>450</v>
      </c>
      <c r="L2005"/>
      <c r="M2005" s="41">
        <v>450</v>
      </c>
    </row>
    <row r="2006" spans="1:13" s="16" customFormat="1" ht="12.75">
      <c r="A2006" s="13"/>
      <c r="B2006" s="199">
        <v>3385645</v>
      </c>
      <c r="C2006" s="200" t="s">
        <v>1061</v>
      </c>
      <c r="D2006" s="200" t="s">
        <v>1066</v>
      </c>
      <c r="E2006" s="201"/>
      <c r="F2006" s="126"/>
      <c r="G2006" s="202"/>
      <c r="H2006" s="203">
        <f>H2005-B2006</f>
        <v>16406277</v>
      </c>
      <c r="I2006" s="204">
        <f t="shared" si="86"/>
        <v>7523.655555555555</v>
      </c>
      <c r="J2006" s="92"/>
      <c r="K2006" s="41">
        <v>450</v>
      </c>
      <c r="L2006"/>
      <c r="M2006" s="41">
        <v>450</v>
      </c>
    </row>
    <row r="2007" spans="1:13" s="16" customFormat="1" ht="12.75">
      <c r="A2007" s="13"/>
      <c r="B2007" s="199">
        <v>2296200</v>
      </c>
      <c r="C2007" s="200" t="s">
        <v>1061</v>
      </c>
      <c r="D2007" s="200" t="s">
        <v>1067</v>
      </c>
      <c r="E2007" s="201"/>
      <c r="F2007" s="126"/>
      <c r="G2007" s="202"/>
      <c r="H2007" s="203">
        <f>H2005-B2007</f>
        <v>17495722</v>
      </c>
      <c r="I2007" s="204">
        <f t="shared" si="86"/>
        <v>5160</v>
      </c>
      <c r="J2007" s="92"/>
      <c r="K2007" s="41">
        <v>445</v>
      </c>
      <c r="L2007"/>
      <c r="M2007" s="41">
        <v>445</v>
      </c>
    </row>
    <row r="2008" spans="1:13" s="16" customFormat="1" ht="12.75">
      <c r="A2008" s="13"/>
      <c r="B2008" s="199">
        <v>2679368</v>
      </c>
      <c r="C2008" s="200" t="s">
        <v>1061</v>
      </c>
      <c r="D2008" s="200" t="s">
        <v>1068</v>
      </c>
      <c r="E2008" s="201"/>
      <c r="F2008" s="126"/>
      <c r="G2008" s="202"/>
      <c r="H2008" s="203">
        <f>H2006-B2008</f>
        <v>13726909</v>
      </c>
      <c r="I2008" s="204">
        <f t="shared" si="86"/>
        <v>6089.472727272727</v>
      </c>
      <c r="J2008" s="92"/>
      <c r="K2008" s="41">
        <v>440</v>
      </c>
      <c r="L2008"/>
      <c r="M2008" s="41">
        <v>440</v>
      </c>
    </row>
    <row r="2009" spans="1:13" s="16" customFormat="1" ht="12.75">
      <c r="A2009" s="13"/>
      <c r="B2009" s="199">
        <v>2927650</v>
      </c>
      <c r="C2009" s="200" t="s">
        <v>1061</v>
      </c>
      <c r="D2009" s="200" t="s">
        <v>1069</v>
      </c>
      <c r="E2009" s="201"/>
      <c r="F2009" s="126"/>
      <c r="G2009" s="202"/>
      <c r="H2009" s="203">
        <f>H2007-B2009</f>
        <v>14568072</v>
      </c>
      <c r="I2009" s="204">
        <f>+B2009/M2009</f>
        <v>6505.888888888889</v>
      </c>
      <c r="J2009" s="92"/>
      <c r="K2009" s="41">
        <v>450</v>
      </c>
      <c r="M2009" s="41">
        <v>450</v>
      </c>
    </row>
    <row r="2010" spans="1:13" s="16" customFormat="1" ht="12.75">
      <c r="A2010" s="13"/>
      <c r="B2010" s="199">
        <f>+B1992</f>
        <v>2741675</v>
      </c>
      <c r="C2010" s="200" t="s">
        <v>1061</v>
      </c>
      <c r="D2010" s="200" t="s">
        <v>1070</v>
      </c>
      <c r="E2010" s="201"/>
      <c r="F2010" s="126"/>
      <c r="G2010" s="202"/>
      <c r="H2010" s="203">
        <f>H2008-B2010</f>
        <v>10985234</v>
      </c>
      <c r="I2010" s="204">
        <f>+B2010/M2010</f>
        <v>5960.163043478261</v>
      </c>
      <c r="J2010" s="92"/>
      <c r="K2010" s="280">
        <v>460</v>
      </c>
      <c r="L2010" s="286"/>
      <c r="M2010" s="280">
        <v>460</v>
      </c>
    </row>
    <row r="2011" spans="1:13" s="16" customFormat="1" ht="12.75">
      <c r="A2011" s="12"/>
      <c r="B2011" s="205">
        <f>SUM(B2002:B2010)</f>
        <v>-5761384</v>
      </c>
      <c r="C2011" s="206" t="s">
        <v>1061</v>
      </c>
      <c r="D2011" s="206" t="s">
        <v>1071</v>
      </c>
      <c r="E2011" s="207"/>
      <c r="F2011" s="104"/>
      <c r="G2011" s="208"/>
      <c r="H2011" s="209">
        <f>H2002-B2011</f>
        <v>2840759</v>
      </c>
      <c r="I2011" s="85">
        <f t="shared" si="86"/>
        <v>-12524.747826086956</v>
      </c>
      <c r="J2011" s="210"/>
      <c r="K2011" s="304">
        <v>460</v>
      </c>
      <c r="L2011" s="304"/>
      <c r="M2011" s="304">
        <v>460</v>
      </c>
    </row>
    <row r="2012" spans="1:13" s="16" customFormat="1" ht="12.75">
      <c r="A2012" s="13"/>
      <c r="B2012" s="33"/>
      <c r="C2012" s="211"/>
      <c r="D2012" s="211"/>
      <c r="E2012" s="211"/>
      <c r="F2012" s="126"/>
      <c r="G2012" s="212"/>
      <c r="H2012" s="30"/>
      <c r="I2012" s="92"/>
      <c r="J2012" s="92"/>
      <c r="K2012" s="41"/>
      <c r="M2012" s="41"/>
    </row>
    <row r="2013" spans="2:6" ht="12.75">
      <c r="B2013" s="42"/>
      <c r="F2013" s="88"/>
    </row>
    <row r="2014" spans="1:13" s="16" customFormat="1" ht="12.75">
      <c r="A2014" s="213"/>
      <c r="B2014" s="214"/>
      <c r="C2014" s="213"/>
      <c r="D2014" s="213"/>
      <c r="E2014" s="213"/>
      <c r="F2014" s="215"/>
      <c r="G2014" s="216"/>
      <c r="H2014" s="217"/>
      <c r="I2014" s="218"/>
      <c r="J2014" s="219"/>
      <c r="K2014" s="41"/>
      <c r="M2014" s="41"/>
    </row>
    <row r="2015" spans="1:13" s="229" customFormat="1" ht="12.75">
      <c r="A2015" s="220"/>
      <c r="B2015" s="221">
        <v>-24325231</v>
      </c>
      <c r="C2015" s="222" t="s">
        <v>1057</v>
      </c>
      <c r="D2015" s="220" t="s">
        <v>1072</v>
      </c>
      <c r="E2015" s="220"/>
      <c r="F2015" s="223"/>
      <c r="G2015" s="224"/>
      <c r="H2015" s="225">
        <f aca="true" t="shared" si="87" ref="H2015:H2020">H2014-B2015</f>
        <v>24325231</v>
      </c>
      <c r="I2015" s="226">
        <f aca="true" t="shared" si="88" ref="I2015:I2026">+B2015/M2015</f>
        <v>-48168.77425742574</v>
      </c>
      <c r="J2015" s="227"/>
      <c r="K2015" s="227">
        <v>505</v>
      </c>
      <c r="L2015" s="227"/>
      <c r="M2015" s="228">
        <v>505</v>
      </c>
    </row>
    <row r="2016" spans="1:13" s="229" customFormat="1" ht="12.75">
      <c r="A2016" s="220"/>
      <c r="B2016" s="221">
        <v>2162305</v>
      </c>
      <c r="C2016" s="222" t="s">
        <v>1057</v>
      </c>
      <c r="D2016" s="220" t="s">
        <v>1073</v>
      </c>
      <c r="E2016" s="220"/>
      <c r="F2016" s="223"/>
      <c r="G2016" s="224"/>
      <c r="H2016" s="225">
        <f t="shared" si="87"/>
        <v>22162926</v>
      </c>
      <c r="I2016" s="226">
        <f t="shared" si="88"/>
        <v>4412.867346938776</v>
      </c>
      <c r="J2016" s="227"/>
      <c r="K2016" s="227">
        <v>490</v>
      </c>
      <c r="L2016" s="227"/>
      <c r="M2016" s="228">
        <v>490</v>
      </c>
    </row>
    <row r="2017" spans="1:13" s="229" customFormat="1" ht="12.75">
      <c r="A2017" s="220"/>
      <c r="B2017" s="221">
        <v>1077240</v>
      </c>
      <c r="C2017" s="222" t="s">
        <v>1057</v>
      </c>
      <c r="D2017" s="220" t="s">
        <v>1074</v>
      </c>
      <c r="E2017" s="220"/>
      <c r="F2017" s="223"/>
      <c r="G2017" s="224"/>
      <c r="H2017" s="225">
        <f t="shared" si="87"/>
        <v>21085686</v>
      </c>
      <c r="I2017" s="226">
        <f t="shared" si="88"/>
        <v>2267.8736842105263</v>
      </c>
      <c r="J2017" s="227"/>
      <c r="K2017" s="227">
        <v>475</v>
      </c>
      <c r="L2017" s="227"/>
      <c r="M2017" s="228">
        <v>475</v>
      </c>
    </row>
    <row r="2018" spans="1:13" s="229" customFormat="1" ht="12.75">
      <c r="A2018" s="220"/>
      <c r="B2018" s="221">
        <v>2382135</v>
      </c>
      <c r="C2018" s="222" t="s">
        <v>1057</v>
      </c>
      <c r="D2018" s="220" t="s">
        <v>1062</v>
      </c>
      <c r="E2018" s="220"/>
      <c r="F2018" s="223"/>
      <c r="G2018" s="224"/>
      <c r="H2018" s="225">
        <f t="shared" si="87"/>
        <v>18703551</v>
      </c>
      <c r="I2018" s="226">
        <f t="shared" si="88"/>
        <v>5068.372340425532</v>
      </c>
      <c r="J2018" s="227"/>
      <c r="K2018" s="227">
        <v>470</v>
      </c>
      <c r="L2018" s="227"/>
      <c r="M2018" s="228">
        <v>470</v>
      </c>
    </row>
    <row r="2019" spans="1:13" s="229" customFormat="1" ht="12.75">
      <c r="A2019" s="220"/>
      <c r="B2019" s="225">
        <v>2634195</v>
      </c>
      <c r="C2019" s="222" t="s">
        <v>1057</v>
      </c>
      <c r="D2019" s="220" t="s">
        <v>1063</v>
      </c>
      <c r="E2019" s="220"/>
      <c r="F2019" s="223"/>
      <c r="G2019" s="224"/>
      <c r="H2019" s="225">
        <f t="shared" si="87"/>
        <v>16069356</v>
      </c>
      <c r="I2019" s="226">
        <f t="shared" si="88"/>
        <v>5664.935483870968</v>
      </c>
      <c r="J2019" s="227"/>
      <c r="K2019" s="2">
        <v>465</v>
      </c>
      <c r="L2019"/>
      <c r="M2019" s="2">
        <v>465</v>
      </c>
    </row>
    <row r="2020" spans="1:13" s="229" customFormat="1" ht="12.75">
      <c r="A2020" s="220"/>
      <c r="B2020" s="221">
        <v>818015</v>
      </c>
      <c r="C2020" s="222" t="s">
        <v>1057</v>
      </c>
      <c r="D2020" s="220" t="s">
        <v>1064</v>
      </c>
      <c r="E2020" s="220"/>
      <c r="F2020" s="223"/>
      <c r="G2020" s="224"/>
      <c r="H2020" s="225">
        <f t="shared" si="87"/>
        <v>15251341</v>
      </c>
      <c r="I2020" s="226">
        <f t="shared" si="88"/>
        <v>1778.2934782608695</v>
      </c>
      <c r="J2020" s="227"/>
      <c r="K2020" s="2">
        <v>460</v>
      </c>
      <c r="L2020"/>
      <c r="M2020" s="2">
        <v>460</v>
      </c>
    </row>
    <row r="2021" spans="1:13" s="229" customFormat="1" ht="12.75">
      <c r="A2021" s="220"/>
      <c r="B2021" s="221">
        <v>3440953</v>
      </c>
      <c r="C2021" s="222" t="s">
        <v>1057</v>
      </c>
      <c r="D2021" s="220" t="s">
        <v>1066</v>
      </c>
      <c r="E2021" s="220"/>
      <c r="F2021" s="223"/>
      <c r="G2021" s="224"/>
      <c r="H2021" s="225">
        <f>H2020-B2021</f>
        <v>11810388</v>
      </c>
      <c r="I2021" s="226">
        <f>+B2021/M2021</f>
        <v>7646.562222222222</v>
      </c>
      <c r="J2021" s="227"/>
      <c r="K2021" s="230">
        <v>450</v>
      </c>
      <c r="L2021"/>
      <c r="M2021" s="228">
        <v>450</v>
      </c>
    </row>
    <row r="2022" spans="1:13" s="229" customFormat="1" ht="12.75">
      <c r="A2022" s="220"/>
      <c r="B2022" s="221">
        <v>3264381</v>
      </c>
      <c r="C2022" s="222" t="s">
        <v>1057</v>
      </c>
      <c r="D2022" s="220" t="s">
        <v>1067</v>
      </c>
      <c r="E2022" s="220"/>
      <c r="F2022" s="223"/>
      <c r="G2022" s="224"/>
      <c r="H2022" s="225">
        <f>H2021-B2022</f>
        <v>8546007</v>
      </c>
      <c r="I2022" s="226">
        <f>+B2022/M2022</f>
        <v>7335.687640449438</v>
      </c>
      <c r="J2022" s="227"/>
      <c r="K2022" s="41">
        <v>445</v>
      </c>
      <c r="L2022"/>
      <c r="M2022" s="41">
        <v>445</v>
      </c>
    </row>
    <row r="2023" spans="1:13" s="229" customFormat="1" ht="12.75">
      <c r="A2023" s="220"/>
      <c r="B2023" s="221">
        <v>2323754</v>
      </c>
      <c r="C2023" s="222" t="s">
        <v>1057</v>
      </c>
      <c r="D2023" s="220" t="s">
        <v>1068</v>
      </c>
      <c r="E2023" s="220"/>
      <c r="F2023" s="223"/>
      <c r="G2023" s="224"/>
      <c r="H2023" s="225">
        <f>H2022-B2023</f>
        <v>6222253</v>
      </c>
      <c r="I2023" s="226">
        <f>+B2023/M2023</f>
        <v>5281.259090909091</v>
      </c>
      <c r="J2023" s="227"/>
      <c r="K2023" s="41">
        <v>440</v>
      </c>
      <c r="L2023"/>
      <c r="M2023" s="41">
        <v>440</v>
      </c>
    </row>
    <row r="2024" spans="1:13" s="229" customFormat="1" ht="12.75">
      <c r="A2024" s="220"/>
      <c r="B2024" s="221">
        <v>2139162</v>
      </c>
      <c r="C2024" s="222" t="s">
        <v>1057</v>
      </c>
      <c r="D2024" s="220" t="s">
        <v>1069</v>
      </c>
      <c r="E2024" s="220"/>
      <c r="F2024" s="223"/>
      <c r="G2024" s="224"/>
      <c r="H2024" s="225">
        <f>H2023-B2024</f>
        <v>4083091</v>
      </c>
      <c r="I2024" s="226">
        <f>+B2024/M2024</f>
        <v>4753.693333333334</v>
      </c>
      <c r="J2024" s="227"/>
      <c r="K2024" s="41">
        <v>450</v>
      </c>
      <c r="L2024" s="16"/>
      <c r="M2024" s="41">
        <v>450</v>
      </c>
    </row>
    <row r="2025" spans="1:13" s="229" customFormat="1" ht="12.75">
      <c r="A2025" s="220"/>
      <c r="B2025" s="221">
        <f>+B1993</f>
        <v>2189746</v>
      </c>
      <c r="C2025" s="222" t="s">
        <v>1057</v>
      </c>
      <c r="D2025" s="220" t="s">
        <v>1075</v>
      </c>
      <c r="E2025" s="220"/>
      <c r="F2025" s="223"/>
      <c r="G2025" s="224"/>
      <c r="H2025" s="225">
        <f>H2024-B2025</f>
        <v>1893345</v>
      </c>
      <c r="I2025" s="226">
        <f>+B2025/M2025</f>
        <v>4760.317391304347</v>
      </c>
      <c r="J2025" s="227"/>
      <c r="K2025" s="280">
        <v>460</v>
      </c>
      <c r="L2025" s="286"/>
      <c r="M2025" s="280">
        <v>460</v>
      </c>
    </row>
    <row r="2026" spans="1:13" s="227" customFormat="1" ht="12.75">
      <c r="A2026" s="231"/>
      <c r="B2026" s="232">
        <f>SUM(B2015:B2025)</f>
        <v>-1893345</v>
      </c>
      <c r="C2026" s="231" t="s">
        <v>1057</v>
      </c>
      <c r="D2026" s="231" t="s">
        <v>1071</v>
      </c>
      <c r="E2026" s="231"/>
      <c r="F2026" s="233"/>
      <c r="G2026" s="234"/>
      <c r="H2026" s="232">
        <f>H2017-B2026</f>
        <v>22979031</v>
      </c>
      <c r="I2026" s="235">
        <f t="shared" si="88"/>
        <v>-4115.967391304348</v>
      </c>
      <c r="J2026" s="229"/>
      <c r="K2026" s="304">
        <v>460</v>
      </c>
      <c r="L2026" s="304"/>
      <c r="M2026" s="304">
        <v>460</v>
      </c>
    </row>
    <row r="2027" spans="1:13" s="16" customFormat="1" ht="12.75">
      <c r="A2027" s="213"/>
      <c r="B2027" s="214"/>
      <c r="C2027" s="213"/>
      <c r="D2027" s="213"/>
      <c r="E2027" s="213"/>
      <c r="F2027" s="215"/>
      <c r="G2027" s="216"/>
      <c r="H2027" s="217"/>
      <c r="I2027" s="218"/>
      <c r="J2027" s="219"/>
      <c r="K2027" s="41"/>
      <c r="M2027" s="41"/>
    </row>
    <row r="2028" spans="1:13" s="16" customFormat="1" ht="12.75">
      <c r="A2028" s="213"/>
      <c r="B2028" s="214"/>
      <c r="C2028" s="213"/>
      <c r="D2028" s="213"/>
      <c r="E2028" s="213"/>
      <c r="F2028" s="215"/>
      <c r="G2028" s="216"/>
      <c r="H2028" s="217"/>
      <c r="I2028" s="218"/>
      <c r="J2028" s="219"/>
      <c r="K2028" s="41"/>
      <c r="M2028" s="41"/>
    </row>
    <row r="2029" spans="1:13" s="243" customFormat="1" ht="12.75">
      <c r="A2029" s="236"/>
      <c r="B2029" s="237">
        <v>1035755</v>
      </c>
      <c r="C2029" s="238" t="s">
        <v>1058</v>
      </c>
      <c r="D2029" s="236" t="s">
        <v>1062</v>
      </c>
      <c r="E2029" s="236"/>
      <c r="F2029" s="99"/>
      <c r="G2029" s="239"/>
      <c r="H2029" s="237">
        <f>H2026-B2029</f>
        <v>21943276</v>
      </c>
      <c r="I2029" s="240">
        <f aca="true" t="shared" si="89" ref="I2029:I2038">+B2029/M2029</f>
        <v>2203.7340425531916</v>
      </c>
      <c r="J2029" s="241"/>
      <c r="K2029" s="241">
        <v>470</v>
      </c>
      <c r="L2029" s="241"/>
      <c r="M2029" s="242">
        <v>470</v>
      </c>
    </row>
    <row r="2030" spans="1:13" s="243" customFormat="1" ht="12.75">
      <c r="A2030" s="236"/>
      <c r="B2030" s="244">
        <v>1812055</v>
      </c>
      <c r="C2030" s="238" t="s">
        <v>1058</v>
      </c>
      <c r="D2030" s="236" t="s">
        <v>1063</v>
      </c>
      <c r="E2030" s="236"/>
      <c r="F2030" s="99"/>
      <c r="G2030" s="239"/>
      <c r="H2030" s="237">
        <f aca="true" t="shared" si="90" ref="H2030:H2035">H2029-B2030</f>
        <v>20131221</v>
      </c>
      <c r="I2030" s="240">
        <f t="shared" si="89"/>
        <v>3896.8924731182797</v>
      </c>
      <c r="J2030" s="241"/>
      <c r="K2030" s="2">
        <v>465</v>
      </c>
      <c r="L2030"/>
      <c r="M2030" s="2">
        <v>465</v>
      </c>
    </row>
    <row r="2031" spans="1:13" s="243" customFormat="1" ht="12.75">
      <c r="A2031" s="236"/>
      <c r="B2031" s="244">
        <v>2353251</v>
      </c>
      <c r="C2031" s="238" t="s">
        <v>1058</v>
      </c>
      <c r="D2031" s="236" t="s">
        <v>1064</v>
      </c>
      <c r="E2031" s="236"/>
      <c r="F2031" s="99"/>
      <c r="G2031" s="239"/>
      <c r="H2031" s="237">
        <f t="shared" si="90"/>
        <v>17777970</v>
      </c>
      <c r="I2031" s="240">
        <f t="shared" si="89"/>
        <v>5115.76304347826</v>
      </c>
      <c r="J2031" s="241"/>
      <c r="K2031" s="2">
        <v>460</v>
      </c>
      <c r="L2031"/>
      <c r="M2031" s="2">
        <v>460</v>
      </c>
    </row>
    <row r="2032" spans="1:13" s="243" customFormat="1" ht="12.75">
      <c r="A2032" s="236"/>
      <c r="B2032" s="244">
        <v>-22609454</v>
      </c>
      <c r="C2032" s="238" t="s">
        <v>1058</v>
      </c>
      <c r="D2032" s="236" t="s">
        <v>1065</v>
      </c>
      <c r="E2032" s="236"/>
      <c r="F2032" s="99"/>
      <c r="G2032" s="239"/>
      <c r="H2032" s="237">
        <f t="shared" si="90"/>
        <v>40387424</v>
      </c>
      <c r="I2032" s="240">
        <f t="shared" si="89"/>
        <v>-50243.23111111111</v>
      </c>
      <c r="J2032" s="241"/>
      <c r="K2032" s="41">
        <v>450</v>
      </c>
      <c r="L2032"/>
      <c r="M2032" s="41">
        <v>450</v>
      </c>
    </row>
    <row r="2033" spans="1:13" s="243" customFormat="1" ht="12.75">
      <c r="A2033" s="236"/>
      <c r="B2033" s="244">
        <v>3252395</v>
      </c>
      <c r="C2033" s="238" t="s">
        <v>1058</v>
      </c>
      <c r="D2033" s="236" t="s">
        <v>1066</v>
      </c>
      <c r="E2033" s="236"/>
      <c r="F2033" s="99"/>
      <c r="G2033" s="239"/>
      <c r="H2033" s="237">
        <f t="shared" si="90"/>
        <v>37135029</v>
      </c>
      <c r="I2033" s="240">
        <f t="shared" si="89"/>
        <v>7227.544444444445</v>
      </c>
      <c r="J2033" s="241"/>
      <c r="K2033" s="41">
        <v>450</v>
      </c>
      <c r="L2033"/>
      <c r="M2033" s="41">
        <v>450</v>
      </c>
    </row>
    <row r="2034" spans="1:256" s="243" customFormat="1" ht="12.75">
      <c r="A2034" s="236"/>
      <c r="B2034" s="244">
        <v>3007365</v>
      </c>
      <c r="C2034" s="238" t="s">
        <v>1058</v>
      </c>
      <c r="D2034" s="236" t="s">
        <v>1067</v>
      </c>
      <c r="E2034" s="236"/>
      <c r="F2034" s="99"/>
      <c r="G2034" s="239"/>
      <c r="H2034" s="237">
        <f t="shared" si="90"/>
        <v>34127664</v>
      </c>
      <c r="I2034" s="240">
        <f t="shared" si="89"/>
        <v>6758.123595505618</v>
      </c>
      <c r="J2034" s="241"/>
      <c r="K2034" s="41">
        <v>445</v>
      </c>
      <c r="L2034"/>
      <c r="M2034" s="41">
        <v>445</v>
      </c>
      <c r="N2034" s="229"/>
      <c r="O2034" s="229"/>
      <c r="P2034" s="229"/>
      <c r="Q2034" s="229"/>
      <c r="R2034" s="229"/>
      <c r="S2034" s="229"/>
      <c r="T2034" s="229"/>
      <c r="U2034" s="229"/>
      <c r="V2034" s="229"/>
      <c r="W2034" s="229"/>
      <c r="X2034" s="229"/>
      <c r="Y2034" s="229"/>
      <c r="Z2034" s="229"/>
      <c r="AA2034" s="229"/>
      <c r="AB2034" s="229"/>
      <c r="AC2034" s="229"/>
      <c r="AD2034" s="229"/>
      <c r="AE2034" s="229"/>
      <c r="AF2034" s="229"/>
      <c r="AG2034" s="229"/>
      <c r="AH2034" s="229"/>
      <c r="AI2034" s="229"/>
      <c r="AJ2034" s="229"/>
      <c r="AK2034" s="229"/>
      <c r="AL2034" s="229"/>
      <c r="AM2034" s="229"/>
      <c r="AN2034" s="229"/>
      <c r="AO2034" s="229"/>
      <c r="AP2034" s="229"/>
      <c r="AQ2034" s="229"/>
      <c r="AR2034" s="229"/>
      <c r="AS2034" s="229"/>
      <c r="AT2034" s="229"/>
      <c r="AU2034" s="229"/>
      <c r="AV2034" s="229"/>
      <c r="AW2034" s="229"/>
      <c r="AX2034" s="229"/>
      <c r="AY2034" s="229"/>
      <c r="AZ2034" s="229"/>
      <c r="BA2034" s="229"/>
      <c r="BB2034" s="229"/>
      <c r="BC2034" s="229"/>
      <c r="BD2034" s="229"/>
      <c r="BE2034" s="229"/>
      <c r="BF2034" s="229"/>
      <c r="BG2034" s="229"/>
      <c r="BH2034" s="229"/>
      <c r="BI2034" s="229"/>
      <c r="BJ2034" s="229"/>
      <c r="BK2034" s="229"/>
      <c r="BL2034" s="229"/>
      <c r="BM2034" s="229"/>
      <c r="BN2034" s="229"/>
      <c r="BO2034" s="229"/>
      <c r="BP2034" s="229"/>
      <c r="BQ2034" s="229"/>
      <c r="BR2034" s="229"/>
      <c r="BS2034" s="229"/>
      <c r="BT2034" s="229"/>
      <c r="BU2034" s="229"/>
      <c r="BV2034" s="229"/>
      <c r="BW2034" s="229"/>
      <c r="BX2034" s="229"/>
      <c r="BY2034" s="229"/>
      <c r="BZ2034" s="229"/>
      <c r="CA2034" s="229"/>
      <c r="CB2034" s="229"/>
      <c r="CC2034" s="229"/>
      <c r="CD2034" s="229"/>
      <c r="CE2034" s="229"/>
      <c r="CF2034" s="229"/>
      <c r="CG2034" s="229"/>
      <c r="CH2034" s="229"/>
      <c r="CI2034" s="229"/>
      <c r="CJ2034" s="229"/>
      <c r="CK2034" s="229"/>
      <c r="CL2034" s="229"/>
      <c r="CM2034" s="229"/>
      <c r="CN2034" s="229"/>
      <c r="CO2034" s="229"/>
      <c r="CP2034" s="229"/>
      <c r="CQ2034" s="229"/>
      <c r="CR2034" s="229"/>
      <c r="CS2034" s="229"/>
      <c r="CT2034" s="229"/>
      <c r="CU2034" s="229"/>
      <c r="CV2034" s="229"/>
      <c r="CW2034" s="229"/>
      <c r="CX2034" s="229"/>
      <c r="CY2034" s="229"/>
      <c r="CZ2034" s="229"/>
      <c r="DA2034" s="229"/>
      <c r="DB2034" s="229"/>
      <c r="DC2034" s="229"/>
      <c r="DD2034" s="229"/>
      <c r="DE2034" s="229"/>
      <c r="DF2034" s="229"/>
      <c r="DG2034" s="229"/>
      <c r="DH2034" s="229"/>
      <c r="DI2034" s="229"/>
      <c r="DJ2034" s="229"/>
      <c r="DK2034" s="229"/>
      <c r="DL2034" s="229"/>
      <c r="DM2034" s="229"/>
      <c r="DN2034" s="229"/>
      <c r="DO2034" s="229"/>
      <c r="DP2034" s="229"/>
      <c r="DQ2034" s="229"/>
      <c r="DR2034" s="229"/>
      <c r="DS2034" s="229"/>
      <c r="DT2034" s="229"/>
      <c r="DU2034" s="229"/>
      <c r="DV2034" s="229"/>
      <c r="DW2034" s="229"/>
      <c r="DX2034" s="229"/>
      <c r="DY2034" s="229"/>
      <c r="DZ2034" s="229"/>
      <c r="EA2034" s="229"/>
      <c r="EB2034" s="229"/>
      <c r="EC2034" s="229"/>
      <c r="ED2034" s="229"/>
      <c r="EE2034" s="229"/>
      <c r="EF2034" s="229"/>
      <c r="EG2034" s="229"/>
      <c r="EH2034" s="229"/>
      <c r="EI2034" s="229"/>
      <c r="EJ2034" s="229"/>
      <c r="EK2034" s="229"/>
      <c r="EL2034" s="229"/>
      <c r="EM2034" s="229"/>
      <c r="EN2034" s="229"/>
      <c r="EO2034" s="229"/>
      <c r="EP2034" s="229"/>
      <c r="EQ2034" s="229"/>
      <c r="ER2034" s="229"/>
      <c r="ES2034" s="229"/>
      <c r="ET2034" s="229"/>
      <c r="EU2034" s="229"/>
      <c r="EV2034" s="229"/>
      <c r="EW2034" s="229"/>
      <c r="EX2034" s="229"/>
      <c r="EY2034" s="229"/>
      <c r="EZ2034" s="229"/>
      <c r="FA2034" s="229"/>
      <c r="FB2034" s="229"/>
      <c r="FC2034" s="229"/>
      <c r="FD2034" s="229"/>
      <c r="FE2034" s="229"/>
      <c r="FF2034" s="229"/>
      <c r="FG2034" s="229"/>
      <c r="FH2034" s="229"/>
      <c r="FI2034" s="229"/>
      <c r="FJ2034" s="229"/>
      <c r="FK2034" s="229"/>
      <c r="FL2034" s="229"/>
      <c r="FM2034" s="229"/>
      <c r="FN2034" s="229"/>
      <c r="FO2034" s="229"/>
      <c r="FP2034" s="229"/>
      <c r="FQ2034" s="229"/>
      <c r="FR2034" s="229"/>
      <c r="FS2034" s="229"/>
      <c r="FT2034" s="229"/>
      <c r="FU2034" s="229"/>
      <c r="FV2034" s="229"/>
      <c r="FW2034" s="229"/>
      <c r="FX2034" s="229"/>
      <c r="FY2034" s="229"/>
      <c r="FZ2034" s="229"/>
      <c r="GA2034" s="229"/>
      <c r="GB2034" s="229"/>
      <c r="GC2034" s="229"/>
      <c r="GD2034" s="229"/>
      <c r="GE2034" s="229"/>
      <c r="GF2034" s="229"/>
      <c r="GG2034" s="229"/>
      <c r="GH2034" s="229"/>
      <c r="GI2034" s="229"/>
      <c r="GJ2034" s="229"/>
      <c r="GK2034" s="229"/>
      <c r="GL2034" s="229"/>
      <c r="GM2034" s="229"/>
      <c r="GN2034" s="229"/>
      <c r="GO2034" s="229"/>
      <c r="GP2034" s="229"/>
      <c r="GQ2034" s="229"/>
      <c r="GR2034" s="229"/>
      <c r="GS2034" s="229"/>
      <c r="GT2034" s="229"/>
      <c r="GU2034" s="229"/>
      <c r="GV2034" s="229"/>
      <c r="GW2034" s="229"/>
      <c r="GX2034" s="229"/>
      <c r="GY2034" s="229"/>
      <c r="GZ2034" s="229"/>
      <c r="HA2034" s="229"/>
      <c r="HB2034" s="229"/>
      <c r="HC2034" s="229"/>
      <c r="HD2034" s="229"/>
      <c r="HE2034" s="229"/>
      <c r="HF2034" s="229"/>
      <c r="HG2034" s="229"/>
      <c r="HH2034" s="229"/>
      <c r="HI2034" s="229"/>
      <c r="HJ2034" s="229"/>
      <c r="HK2034" s="229"/>
      <c r="HL2034" s="229"/>
      <c r="HM2034" s="229"/>
      <c r="HN2034" s="229"/>
      <c r="HO2034" s="229"/>
      <c r="HP2034" s="229"/>
      <c r="HQ2034" s="229"/>
      <c r="HR2034" s="229"/>
      <c r="HS2034" s="229"/>
      <c r="HT2034" s="229"/>
      <c r="HU2034" s="229"/>
      <c r="HV2034" s="229"/>
      <c r="HW2034" s="229"/>
      <c r="HX2034" s="229"/>
      <c r="HY2034" s="229"/>
      <c r="HZ2034" s="229"/>
      <c r="IA2034" s="229"/>
      <c r="IB2034" s="229"/>
      <c r="IC2034" s="229"/>
      <c r="ID2034" s="229"/>
      <c r="IE2034" s="229"/>
      <c r="IF2034" s="229"/>
      <c r="IG2034" s="229"/>
      <c r="IH2034" s="229"/>
      <c r="II2034" s="229"/>
      <c r="IJ2034" s="229"/>
      <c r="IK2034" s="229"/>
      <c r="IL2034" s="229"/>
      <c r="IM2034" s="229"/>
      <c r="IN2034" s="229"/>
      <c r="IO2034" s="229"/>
      <c r="IP2034" s="229"/>
      <c r="IQ2034" s="229"/>
      <c r="IR2034" s="229"/>
      <c r="IS2034" s="229"/>
      <c r="IT2034" s="229"/>
      <c r="IU2034" s="229"/>
      <c r="IV2034" s="229"/>
    </row>
    <row r="2035" spans="1:256" s="243" customFormat="1" ht="12.75">
      <c r="A2035" s="236"/>
      <c r="B2035" s="244">
        <v>2874395</v>
      </c>
      <c r="C2035" s="238" t="s">
        <v>1058</v>
      </c>
      <c r="D2035" s="236" t="s">
        <v>1068</v>
      </c>
      <c r="E2035" s="236"/>
      <c r="F2035" s="99"/>
      <c r="G2035" s="239"/>
      <c r="H2035" s="237">
        <f t="shared" si="90"/>
        <v>31253269</v>
      </c>
      <c r="I2035" s="240">
        <f>+B2035/M2035</f>
        <v>6532.715909090909</v>
      </c>
      <c r="J2035" s="241"/>
      <c r="K2035" s="41">
        <v>440</v>
      </c>
      <c r="L2035"/>
      <c r="M2035" s="41">
        <v>440</v>
      </c>
      <c r="N2035" s="229"/>
      <c r="O2035" s="229"/>
      <c r="P2035" s="229"/>
      <c r="Q2035" s="229"/>
      <c r="R2035" s="229"/>
      <c r="S2035" s="229"/>
      <c r="T2035" s="229"/>
      <c r="U2035" s="229"/>
      <c r="V2035" s="229"/>
      <c r="W2035" s="229"/>
      <c r="X2035" s="229"/>
      <c r="Y2035" s="229"/>
      <c r="Z2035" s="229"/>
      <c r="AA2035" s="229"/>
      <c r="AB2035" s="229"/>
      <c r="AC2035" s="229"/>
      <c r="AD2035" s="229"/>
      <c r="AE2035" s="229"/>
      <c r="AF2035" s="229"/>
      <c r="AG2035" s="229"/>
      <c r="AH2035" s="229"/>
      <c r="AI2035" s="229"/>
      <c r="AJ2035" s="229"/>
      <c r="AK2035" s="229"/>
      <c r="AL2035" s="229"/>
      <c r="AM2035" s="229"/>
      <c r="AN2035" s="229"/>
      <c r="AO2035" s="229"/>
      <c r="AP2035" s="229"/>
      <c r="AQ2035" s="229"/>
      <c r="AR2035" s="229"/>
      <c r="AS2035" s="229"/>
      <c r="AT2035" s="229"/>
      <c r="AU2035" s="229"/>
      <c r="AV2035" s="229"/>
      <c r="AW2035" s="229"/>
      <c r="AX2035" s="229"/>
      <c r="AY2035" s="229"/>
      <c r="AZ2035" s="229"/>
      <c r="BA2035" s="229"/>
      <c r="BB2035" s="229"/>
      <c r="BC2035" s="229"/>
      <c r="BD2035" s="229"/>
      <c r="BE2035" s="229"/>
      <c r="BF2035" s="229"/>
      <c r="BG2035" s="229"/>
      <c r="BH2035" s="229"/>
      <c r="BI2035" s="229"/>
      <c r="BJ2035" s="229"/>
      <c r="BK2035" s="229"/>
      <c r="BL2035" s="229"/>
      <c r="BM2035" s="229"/>
      <c r="BN2035" s="229"/>
      <c r="BO2035" s="229"/>
      <c r="BP2035" s="229"/>
      <c r="BQ2035" s="229"/>
      <c r="BR2035" s="229"/>
      <c r="BS2035" s="229"/>
      <c r="BT2035" s="229"/>
      <c r="BU2035" s="229"/>
      <c r="BV2035" s="229"/>
      <c r="BW2035" s="229"/>
      <c r="BX2035" s="229"/>
      <c r="BY2035" s="229"/>
      <c r="BZ2035" s="229"/>
      <c r="CA2035" s="229"/>
      <c r="CB2035" s="229"/>
      <c r="CC2035" s="229"/>
      <c r="CD2035" s="229"/>
      <c r="CE2035" s="229"/>
      <c r="CF2035" s="229"/>
      <c r="CG2035" s="229"/>
      <c r="CH2035" s="229"/>
      <c r="CI2035" s="229"/>
      <c r="CJ2035" s="229"/>
      <c r="CK2035" s="229"/>
      <c r="CL2035" s="229"/>
      <c r="CM2035" s="229"/>
      <c r="CN2035" s="229"/>
      <c r="CO2035" s="229"/>
      <c r="CP2035" s="229"/>
      <c r="CQ2035" s="229"/>
      <c r="CR2035" s="229"/>
      <c r="CS2035" s="229"/>
      <c r="CT2035" s="229"/>
      <c r="CU2035" s="229"/>
      <c r="CV2035" s="229"/>
      <c r="CW2035" s="229"/>
      <c r="CX2035" s="229"/>
      <c r="CY2035" s="229"/>
      <c r="CZ2035" s="229"/>
      <c r="DA2035" s="229"/>
      <c r="DB2035" s="229"/>
      <c r="DC2035" s="229"/>
      <c r="DD2035" s="229"/>
      <c r="DE2035" s="229"/>
      <c r="DF2035" s="229"/>
      <c r="DG2035" s="229"/>
      <c r="DH2035" s="229"/>
      <c r="DI2035" s="229"/>
      <c r="DJ2035" s="229"/>
      <c r="DK2035" s="229"/>
      <c r="DL2035" s="229"/>
      <c r="DM2035" s="229"/>
      <c r="DN2035" s="229"/>
      <c r="DO2035" s="229"/>
      <c r="DP2035" s="229"/>
      <c r="DQ2035" s="229"/>
      <c r="DR2035" s="229"/>
      <c r="DS2035" s="229"/>
      <c r="DT2035" s="229"/>
      <c r="DU2035" s="229"/>
      <c r="DV2035" s="229"/>
      <c r="DW2035" s="229"/>
      <c r="DX2035" s="229"/>
      <c r="DY2035" s="229"/>
      <c r="DZ2035" s="229"/>
      <c r="EA2035" s="229"/>
      <c r="EB2035" s="229"/>
      <c r="EC2035" s="229"/>
      <c r="ED2035" s="229"/>
      <c r="EE2035" s="229"/>
      <c r="EF2035" s="229"/>
      <c r="EG2035" s="229"/>
      <c r="EH2035" s="229"/>
      <c r="EI2035" s="229"/>
      <c r="EJ2035" s="229"/>
      <c r="EK2035" s="229"/>
      <c r="EL2035" s="229"/>
      <c r="EM2035" s="229"/>
      <c r="EN2035" s="229"/>
      <c r="EO2035" s="229"/>
      <c r="EP2035" s="229"/>
      <c r="EQ2035" s="229"/>
      <c r="ER2035" s="229"/>
      <c r="ES2035" s="229"/>
      <c r="ET2035" s="229"/>
      <c r="EU2035" s="229"/>
      <c r="EV2035" s="229"/>
      <c r="EW2035" s="229"/>
      <c r="EX2035" s="229"/>
      <c r="EY2035" s="229"/>
      <c r="EZ2035" s="229"/>
      <c r="FA2035" s="229"/>
      <c r="FB2035" s="229"/>
      <c r="FC2035" s="229"/>
      <c r="FD2035" s="229"/>
      <c r="FE2035" s="229"/>
      <c r="FF2035" s="229"/>
      <c r="FG2035" s="229"/>
      <c r="FH2035" s="229"/>
      <c r="FI2035" s="229"/>
      <c r="FJ2035" s="229"/>
      <c r="FK2035" s="229"/>
      <c r="FL2035" s="229"/>
      <c r="FM2035" s="229"/>
      <c r="FN2035" s="229"/>
      <c r="FO2035" s="229"/>
      <c r="FP2035" s="229"/>
      <c r="FQ2035" s="229"/>
      <c r="FR2035" s="229"/>
      <c r="FS2035" s="229"/>
      <c r="FT2035" s="229"/>
      <c r="FU2035" s="229"/>
      <c r="FV2035" s="229"/>
      <c r="FW2035" s="229"/>
      <c r="FX2035" s="229"/>
      <c r="FY2035" s="229"/>
      <c r="FZ2035" s="229"/>
      <c r="GA2035" s="229"/>
      <c r="GB2035" s="229"/>
      <c r="GC2035" s="229"/>
      <c r="GD2035" s="229"/>
      <c r="GE2035" s="229"/>
      <c r="GF2035" s="229"/>
      <c r="GG2035" s="229"/>
      <c r="GH2035" s="229"/>
      <c r="GI2035" s="229"/>
      <c r="GJ2035" s="229"/>
      <c r="GK2035" s="229"/>
      <c r="GL2035" s="229"/>
      <c r="GM2035" s="229"/>
      <c r="GN2035" s="229"/>
      <c r="GO2035" s="229"/>
      <c r="GP2035" s="229"/>
      <c r="GQ2035" s="229"/>
      <c r="GR2035" s="229"/>
      <c r="GS2035" s="229"/>
      <c r="GT2035" s="229"/>
      <c r="GU2035" s="229"/>
      <c r="GV2035" s="229"/>
      <c r="GW2035" s="229"/>
      <c r="GX2035" s="229"/>
      <c r="GY2035" s="229"/>
      <c r="GZ2035" s="229"/>
      <c r="HA2035" s="229"/>
      <c r="HB2035" s="229"/>
      <c r="HC2035" s="229"/>
      <c r="HD2035" s="229"/>
      <c r="HE2035" s="229"/>
      <c r="HF2035" s="229"/>
      <c r="HG2035" s="229"/>
      <c r="HH2035" s="229"/>
      <c r="HI2035" s="229"/>
      <c r="HJ2035" s="229"/>
      <c r="HK2035" s="229"/>
      <c r="HL2035" s="229"/>
      <c r="HM2035" s="229"/>
      <c r="HN2035" s="229"/>
      <c r="HO2035" s="229"/>
      <c r="HP2035" s="229"/>
      <c r="HQ2035" s="229"/>
      <c r="HR2035" s="229"/>
      <c r="HS2035" s="229"/>
      <c r="HT2035" s="229"/>
      <c r="HU2035" s="229"/>
      <c r="HV2035" s="229"/>
      <c r="HW2035" s="229"/>
      <c r="HX2035" s="229"/>
      <c r="HY2035" s="229"/>
      <c r="HZ2035" s="229"/>
      <c r="IA2035" s="229"/>
      <c r="IB2035" s="229"/>
      <c r="IC2035" s="229"/>
      <c r="ID2035" s="229"/>
      <c r="IE2035" s="229"/>
      <c r="IF2035" s="229"/>
      <c r="IG2035" s="229"/>
      <c r="IH2035" s="229"/>
      <c r="II2035" s="229"/>
      <c r="IJ2035" s="229"/>
      <c r="IK2035" s="229"/>
      <c r="IL2035" s="229"/>
      <c r="IM2035" s="229"/>
      <c r="IN2035" s="229"/>
      <c r="IO2035" s="229"/>
      <c r="IP2035" s="229"/>
      <c r="IQ2035" s="229"/>
      <c r="IR2035" s="229"/>
      <c r="IS2035" s="229"/>
      <c r="IT2035" s="229"/>
      <c r="IU2035" s="229"/>
      <c r="IV2035" s="229"/>
    </row>
    <row r="2036" spans="1:256" s="243" customFormat="1" ht="12.75">
      <c r="A2036" s="236"/>
      <c r="B2036" s="244">
        <v>2566520</v>
      </c>
      <c r="C2036" s="238" t="s">
        <v>1058</v>
      </c>
      <c r="D2036" s="236" t="s">
        <v>1069</v>
      </c>
      <c r="E2036" s="236"/>
      <c r="F2036" s="99"/>
      <c r="G2036" s="239"/>
      <c r="H2036" s="237">
        <f>H2035-B2036</f>
        <v>28686749</v>
      </c>
      <c r="I2036" s="240">
        <f>+B2036/M2036</f>
        <v>5703.377777777778</v>
      </c>
      <c r="J2036" s="241"/>
      <c r="K2036" s="41">
        <v>450</v>
      </c>
      <c r="L2036" s="16"/>
      <c r="M2036" s="41">
        <v>450</v>
      </c>
      <c r="N2036" s="229"/>
      <c r="O2036" s="229"/>
      <c r="P2036" s="229"/>
      <c r="Q2036" s="229"/>
      <c r="R2036" s="229"/>
      <c r="S2036" s="229"/>
      <c r="T2036" s="229"/>
      <c r="U2036" s="229"/>
      <c r="V2036" s="229"/>
      <c r="W2036" s="229"/>
      <c r="X2036" s="229"/>
      <c r="Y2036" s="229"/>
      <c r="Z2036" s="229"/>
      <c r="AA2036" s="229"/>
      <c r="AB2036" s="229"/>
      <c r="AC2036" s="229"/>
      <c r="AD2036" s="229"/>
      <c r="AE2036" s="229"/>
      <c r="AF2036" s="229"/>
      <c r="AG2036" s="229"/>
      <c r="AH2036" s="229"/>
      <c r="AI2036" s="229"/>
      <c r="AJ2036" s="229"/>
      <c r="AK2036" s="229"/>
      <c r="AL2036" s="229"/>
      <c r="AM2036" s="229"/>
      <c r="AN2036" s="229"/>
      <c r="AO2036" s="229"/>
      <c r="AP2036" s="229"/>
      <c r="AQ2036" s="229"/>
      <c r="AR2036" s="229"/>
      <c r="AS2036" s="229"/>
      <c r="AT2036" s="229"/>
      <c r="AU2036" s="229"/>
      <c r="AV2036" s="229"/>
      <c r="AW2036" s="229"/>
      <c r="AX2036" s="229"/>
      <c r="AY2036" s="229"/>
      <c r="AZ2036" s="229"/>
      <c r="BA2036" s="229"/>
      <c r="BB2036" s="229"/>
      <c r="BC2036" s="229"/>
      <c r="BD2036" s="229"/>
      <c r="BE2036" s="229"/>
      <c r="BF2036" s="229"/>
      <c r="BG2036" s="229"/>
      <c r="BH2036" s="229"/>
      <c r="BI2036" s="229"/>
      <c r="BJ2036" s="229"/>
      <c r="BK2036" s="229"/>
      <c r="BL2036" s="229"/>
      <c r="BM2036" s="229"/>
      <c r="BN2036" s="229"/>
      <c r="BO2036" s="229"/>
      <c r="BP2036" s="229"/>
      <c r="BQ2036" s="229"/>
      <c r="BR2036" s="229"/>
      <c r="BS2036" s="229"/>
      <c r="BT2036" s="229"/>
      <c r="BU2036" s="229"/>
      <c r="BV2036" s="229"/>
      <c r="BW2036" s="229"/>
      <c r="BX2036" s="229"/>
      <c r="BY2036" s="229"/>
      <c r="BZ2036" s="229"/>
      <c r="CA2036" s="229"/>
      <c r="CB2036" s="229"/>
      <c r="CC2036" s="229"/>
      <c r="CD2036" s="229"/>
      <c r="CE2036" s="229"/>
      <c r="CF2036" s="229"/>
      <c r="CG2036" s="229"/>
      <c r="CH2036" s="229"/>
      <c r="CI2036" s="229"/>
      <c r="CJ2036" s="229"/>
      <c r="CK2036" s="229"/>
      <c r="CL2036" s="229"/>
      <c r="CM2036" s="229"/>
      <c r="CN2036" s="229"/>
      <c r="CO2036" s="229"/>
      <c r="CP2036" s="229"/>
      <c r="CQ2036" s="229"/>
      <c r="CR2036" s="229"/>
      <c r="CS2036" s="229"/>
      <c r="CT2036" s="229"/>
      <c r="CU2036" s="229"/>
      <c r="CV2036" s="229"/>
      <c r="CW2036" s="229"/>
      <c r="CX2036" s="229"/>
      <c r="CY2036" s="229"/>
      <c r="CZ2036" s="229"/>
      <c r="DA2036" s="229"/>
      <c r="DB2036" s="229"/>
      <c r="DC2036" s="229"/>
      <c r="DD2036" s="229"/>
      <c r="DE2036" s="229"/>
      <c r="DF2036" s="229"/>
      <c r="DG2036" s="229"/>
      <c r="DH2036" s="229"/>
      <c r="DI2036" s="229"/>
      <c r="DJ2036" s="229"/>
      <c r="DK2036" s="229"/>
      <c r="DL2036" s="229"/>
      <c r="DM2036" s="229"/>
      <c r="DN2036" s="229"/>
      <c r="DO2036" s="229"/>
      <c r="DP2036" s="229"/>
      <c r="DQ2036" s="229"/>
      <c r="DR2036" s="229"/>
      <c r="DS2036" s="229"/>
      <c r="DT2036" s="229"/>
      <c r="DU2036" s="229"/>
      <c r="DV2036" s="229"/>
      <c r="DW2036" s="229"/>
      <c r="DX2036" s="229"/>
      <c r="DY2036" s="229"/>
      <c r="DZ2036" s="229"/>
      <c r="EA2036" s="229"/>
      <c r="EB2036" s="229"/>
      <c r="EC2036" s="229"/>
      <c r="ED2036" s="229"/>
      <c r="EE2036" s="229"/>
      <c r="EF2036" s="229"/>
      <c r="EG2036" s="229"/>
      <c r="EH2036" s="229"/>
      <c r="EI2036" s="229"/>
      <c r="EJ2036" s="229"/>
      <c r="EK2036" s="229"/>
      <c r="EL2036" s="229"/>
      <c r="EM2036" s="229"/>
      <c r="EN2036" s="229"/>
      <c r="EO2036" s="229"/>
      <c r="EP2036" s="229"/>
      <c r="EQ2036" s="229"/>
      <c r="ER2036" s="229"/>
      <c r="ES2036" s="229"/>
      <c r="ET2036" s="229"/>
      <c r="EU2036" s="229"/>
      <c r="EV2036" s="229"/>
      <c r="EW2036" s="229"/>
      <c r="EX2036" s="229"/>
      <c r="EY2036" s="229"/>
      <c r="EZ2036" s="229"/>
      <c r="FA2036" s="229"/>
      <c r="FB2036" s="229"/>
      <c r="FC2036" s="229"/>
      <c r="FD2036" s="229"/>
      <c r="FE2036" s="229"/>
      <c r="FF2036" s="229"/>
      <c r="FG2036" s="229"/>
      <c r="FH2036" s="229"/>
      <c r="FI2036" s="229"/>
      <c r="FJ2036" s="229"/>
      <c r="FK2036" s="229"/>
      <c r="FL2036" s="229"/>
      <c r="FM2036" s="229"/>
      <c r="FN2036" s="229"/>
      <c r="FO2036" s="229"/>
      <c r="FP2036" s="229"/>
      <c r="FQ2036" s="229"/>
      <c r="FR2036" s="229"/>
      <c r="FS2036" s="229"/>
      <c r="FT2036" s="229"/>
      <c r="FU2036" s="229"/>
      <c r="FV2036" s="229"/>
      <c r="FW2036" s="229"/>
      <c r="FX2036" s="229"/>
      <c r="FY2036" s="229"/>
      <c r="FZ2036" s="229"/>
      <c r="GA2036" s="229"/>
      <c r="GB2036" s="229"/>
      <c r="GC2036" s="229"/>
      <c r="GD2036" s="229"/>
      <c r="GE2036" s="229"/>
      <c r="GF2036" s="229"/>
      <c r="GG2036" s="229"/>
      <c r="GH2036" s="229"/>
      <c r="GI2036" s="229"/>
      <c r="GJ2036" s="229"/>
      <c r="GK2036" s="229"/>
      <c r="GL2036" s="229"/>
      <c r="GM2036" s="229"/>
      <c r="GN2036" s="229"/>
      <c r="GO2036" s="229"/>
      <c r="GP2036" s="229"/>
      <c r="GQ2036" s="229"/>
      <c r="GR2036" s="229"/>
      <c r="GS2036" s="229"/>
      <c r="GT2036" s="229"/>
      <c r="GU2036" s="229"/>
      <c r="GV2036" s="229"/>
      <c r="GW2036" s="229"/>
      <c r="GX2036" s="229"/>
      <c r="GY2036" s="229"/>
      <c r="GZ2036" s="229"/>
      <c r="HA2036" s="229"/>
      <c r="HB2036" s="229"/>
      <c r="HC2036" s="229"/>
      <c r="HD2036" s="229"/>
      <c r="HE2036" s="229"/>
      <c r="HF2036" s="229"/>
      <c r="HG2036" s="229"/>
      <c r="HH2036" s="229"/>
      <c r="HI2036" s="229"/>
      <c r="HJ2036" s="229"/>
      <c r="HK2036" s="229"/>
      <c r="HL2036" s="229"/>
      <c r="HM2036" s="229"/>
      <c r="HN2036" s="229"/>
      <c r="HO2036" s="229"/>
      <c r="HP2036" s="229"/>
      <c r="HQ2036" s="229"/>
      <c r="HR2036" s="229"/>
      <c r="HS2036" s="229"/>
      <c r="HT2036" s="229"/>
      <c r="HU2036" s="229"/>
      <c r="HV2036" s="229"/>
      <c r="HW2036" s="229"/>
      <c r="HX2036" s="229"/>
      <c r="HY2036" s="229"/>
      <c r="HZ2036" s="229"/>
      <c r="IA2036" s="229"/>
      <c r="IB2036" s="229"/>
      <c r="IC2036" s="229"/>
      <c r="ID2036" s="229"/>
      <c r="IE2036" s="229"/>
      <c r="IF2036" s="229"/>
      <c r="IG2036" s="229"/>
      <c r="IH2036" s="229"/>
      <c r="II2036" s="229"/>
      <c r="IJ2036" s="229"/>
      <c r="IK2036" s="229"/>
      <c r="IL2036" s="229"/>
      <c r="IM2036" s="229"/>
      <c r="IN2036" s="229"/>
      <c r="IO2036" s="229"/>
      <c r="IP2036" s="229"/>
      <c r="IQ2036" s="229"/>
      <c r="IR2036" s="229"/>
      <c r="IS2036" s="229"/>
      <c r="IT2036" s="229"/>
      <c r="IU2036" s="229"/>
      <c r="IV2036" s="229"/>
    </row>
    <row r="2037" spans="1:256" s="243" customFormat="1" ht="12.75">
      <c r="A2037" s="236"/>
      <c r="B2037" s="244">
        <f>+B1994</f>
        <v>1962215</v>
      </c>
      <c r="C2037" s="238" t="s">
        <v>1058</v>
      </c>
      <c r="D2037" s="236" t="s">
        <v>1075</v>
      </c>
      <c r="E2037" s="236"/>
      <c r="F2037" s="99"/>
      <c r="G2037" s="239"/>
      <c r="H2037" s="237">
        <f>H2036-B2037</f>
        <v>26724534</v>
      </c>
      <c r="I2037" s="240">
        <f>+B2037/M2037</f>
        <v>4265.684782608696</v>
      </c>
      <c r="J2037" s="241"/>
      <c r="K2037" s="280">
        <v>460</v>
      </c>
      <c r="L2037" s="286"/>
      <c r="M2037" s="280">
        <v>460</v>
      </c>
      <c r="N2037" s="229"/>
      <c r="O2037" s="229"/>
      <c r="P2037" s="229"/>
      <c r="Q2037" s="229"/>
      <c r="R2037" s="229"/>
      <c r="S2037" s="229"/>
      <c r="T2037" s="229"/>
      <c r="U2037" s="229"/>
      <c r="V2037" s="229"/>
      <c r="W2037" s="229"/>
      <c r="X2037" s="229"/>
      <c r="Y2037" s="229"/>
      <c r="Z2037" s="229"/>
      <c r="AA2037" s="229"/>
      <c r="AB2037" s="229"/>
      <c r="AC2037" s="229"/>
      <c r="AD2037" s="229"/>
      <c r="AE2037" s="229"/>
      <c r="AF2037" s="229"/>
      <c r="AG2037" s="229"/>
      <c r="AH2037" s="229"/>
      <c r="AI2037" s="229"/>
      <c r="AJ2037" s="229"/>
      <c r="AK2037" s="229"/>
      <c r="AL2037" s="229"/>
      <c r="AM2037" s="229"/>
      <c r="AN2037" s="229"/>
      <c r="AO2037" s="229"/>
      <c r="AP2037" s="229"/>
      <c r="AQ2037" s="229"/>
      <c r="AR2037" s="229"/>
      <c r="AS2037" s="229"/>
      <c r="AT2037" s="229"/>
      <c r="AU2037" s="229"/>
      <c r="AV2037" s="229"/>
      <c r="AW2037" s="229"/>
      <c r="AX2037" s="229"/>
      <c r="AY2037" s="229"/>
      <c r="AZ2037" s="229"/>
      <c r="BA2037" s="229"/>
      <c r="BB2037" s="229"/>
      <c r="BC2037" s="229"/>
      <c r="BD2037" s="229"/>
      <c r="BE2037" s="229"/>
      <c r="BF2037" s="229"/>
      <c r="BG2037" s="229"/>
      <c r="BH2037" s="229"/>
      <c r="BI2037" s="229"/>
      <c r="BJ2037" s="229"/>
      <c r="BK2037" s="229"/>
      <c r="BL2037" s="229"/>
      <c r="BM2037" s="229"/>
      <c r="BN2037" s="229"/>
      <c r="BO2037" s="229"/>
      <c r="BP2037" s="229"/>
      <c r="BQ2037" s="229"/>
      <c r="BR2037" s="229"/>
      <c r="BS2037" s="229"/>
      <c r="BT2037" s="229"/>
      <c r="BU2037" s="229"/>
      <c r="BV2037" s="229"/>
      <c r="BW2037" s="229"/>
      <c r="BX2037" s="229"/>
      <c r="BY2037" s="229"/>
      <c r="BZ2037" s="229"/>
      <c r="CA2037" s="229"/>
      <c r="CB2037" s="229"/>
      <c r="CC2037" s="229"/>
      <c r="CD2037" s="229"/>
      <c r="CE2037" s="229"/>
      <c r="CF2037" s="229"/>
      <c r="CG2037" s="229"/>
      <c r="CH2037" s="229"/>
      <c r="CI2037" s="229"/>
      <c r="CJ2037" s="229"/>
      <c r="CK2037" s="229"/>
      <c r="CL2037" s="229"/>
      <c r="CM2037" s="229"/>
      <c r="CN2037" s="229"/>
      <c r="CO2037" s="229"/>
      <c r="CP2037" s="229"/>
      <c r="CQ2037" s="229"/>
      <c r="CR2037" s="229"/>
      <c r="CS2037" s="229"/>
      <c r="CT2037" s="229"/>
      <c r="CU2037" s="229"/>
      <c r="CV2037" s="229"/>
      <c r="CW2037" s="229"/>
      <c r="CX2037" s="229"/>
      <c r="CY2037" s="229"/>
      <c r="CZ2037" s="229"/>
      <c r="DA2037" s="229"/>
      <c r="DB2037" s="229"/>
      <c r="DC2037" s="229"/>
      <c r="DD2037" s="229"/>
      <c r="DE2037" s="229"/>
      <c r="DF2037" s="229"/>
      <c r="DG2037" s="229"/>
      <c r="DH2037" s="229"/>
      <c r="DI2037" s="229"/>
      <c r="DJ2037" s="229"/>
      <c r="DK2037" s="229"/>
      <c r="DL2037" s="229"/>
      <c r="DM2037" s="229"/>
      <c r="DN2037" s="229"/>
      <c r="DO2037" s="229"/>
      <c r="DP2037" s="229"/>
      <c r="DQ2037" s="229"/>
      <c r="DR2037" s="229"/>
      <c r="DS2037" s="229"/>
      <c r="DT2037" s="229"/>
      <c r="DU2037" s="229"/>
      <c r="DV2037" s="229"/>
      <c r="DW2037" s="229"/>
      <c r="DX2037" s="229"/>
      <c r="DY2037" s="229"/>
      <c r="DZ2037" s="229"/>
      <c r="EA2037" s="229"/>
      <c r="EB2037" s="229"/>
      <c r="EC2037" s="229"/>
      <c r="ED2037" s="229"/>
      <c r="EE2037" s="229"/>
      <c r="EF2037" s="229"/>
      <c r="EG2037" s="229"/>
      <c r="EH2037" s="229"/>
      <c r="EI2037" s="229"/>
      <c r="EJ2037" s="229"/>
      <c r="EK2037" s="229"/>
      <c r="EL2037" s="229"/>
      <c r="EM2037" s="229"/>
      <c r="EN2037" s="229"/>
      <c r="EO2037" s="229"/>
      <c r="EP2037" s="229"/>
      <c r="EQ2037" s="229"/>
      <c r="ER2037" s="229"/>
      <c r="ES2037" s="229"/>
      <c r="ET2037" s="229"/>
      <c r="EU2037" s="229"/>
      <c r="EV2037" s="229"/>
      <c r="EW2037" s="229"/>
      <c r="EX2037" s="229"/>
      <c r="EY2037" s="229"/>
      <c r="EZ2037" s="229"/>
      <c r="FA2037" s="229"/>
      <c r="FB2037" s="229"/>
      <c r="FC2037" s="229"/>
      <c r="FD2037" s="229"/>
      <c r="FE2037" s="229"/>
      <c r="FF2037" s="229"/>
      <c r="FG2037" s="229"/>
      <c r="FH2037" s="229"/>
      <c r="FI2037" s="229"/>
      <c r="FJ2037" s="229"/>
      <c r="FK2037" s="229"/>
      <c r="FL2037" s="229"/>
      <c r="FM2037" s="229"/>
      <c r="FN2037" s="229"/>
      <c r="FO2037" s="229"/>
      <c r="FP2037" s="229"/>
      <c r="FQ2037" s="229"/>
      <c r="FR2037" s="229"/>
      <c r="FS2037" s="229"/>
      <c r="FT2037" s="229"/>
      <c r="FU2037" s="229"/>
      <c r="FV2037" s="229"/>
      <c r="FW2037" s="229"/>
      <c r="FX2037" s="229"/>
      <c r="FY2037" s="229"/>
      <c r="FZ2037" s="229"/>
      <c r="GA2037" s="229"/>
      <c r="GB2037" s="229"/>
      <c r="GC2037" s="229"/>
      <c r="GD2037" s="229"/>
      <c r="GE2037" s="229"/>
      <c r="GF2037" s="229"/>
      <c r="GG2037" s="229"/>
      <c r="GH2037" s="229"/>
      <c r="GI2037" s="229"/>
      <c r="GJ2037" s="229"/>
      <c r="GK2037" s="229"/>
      <c r="GL2037" s="229"/>
      <c r="GM2037" s="229"/>
      <c r="GN2037" s="229"/>
      <c r="GO2037" s="229"/>
      <c r="GP2037" s="229"/>
      <c r="GQ2037" s="229"/>
      <c r="GR2037" s="229"/>
      <c r="GS2037" s="229"/>
      <c r="GT2037" s="229"/>
      <c r="GU2037" s="229"/>
      <c r="GV2037" s="229"/>
      <c r="GW2037" s="229"/>
      <c r="GX2037" s="229"/>
      <c r="GY2037" s="229"/>
      <c r="GZ2037" s="229"/>
      <c r="HA2037" s="229"/>
      <c r="HB2037" s="229"/>
      <c r="HC2037" s="229"/>
      <c r="HD2037" s="229"/>
      <c r="HE2037" s="229"/>
      <c r="HF2037" s="229"/>
      <c r="HG2037" s="229"/>
      <c r="HH2037" s="229"/>
      <c r="HI2037" s="229"/>
      <c r="HJ2037" s="229"/>
      <c r="HK2037" s="229"/>
      <c r="HL2037" s="229"/>
      <c r="HM2037" s="229"/>
      <c r="HN2037" s="229"/>
      <c r="HO2037" s="229"/>
      <c r="HP2037" s="229"/>
      <c r="HQ2037" s="229"/>
      <c r="HR2037" s="229"/>
      <c r="HS2037" s="229"/>
      <c r="HT2037" s="229"/>
      <c r="HU2037" s="229"/>
      <c r="HV2037" s="229"/>
      <c r="HW2037" s="229"/>
      <c r="HX2037" s="229"/>
      <c r="HY2037" s="229"/>
      <c r="HZ2037" s="229"/>
      <c r="IA2037" s="229"/>
      <c r="IB2037" s="229"/>
      <c r="IC2037" s="229"/>
      <c r="ID2037" s="229"/>
      <c r="IE2037" s="229"/>
      <c r="IF2037" s="229"/>
      <c r="IG2037" s="229"/>
      <c r="IH2037" s="229"/>
      <c r="II2037" s="229"/>
      <c r="IJ2037" s="229"/>
      <c r="IK2037" s="229"/>
      <c r="IL2037" s="229"/>
      <c r="IM2037" s="229"/>
      <c r="IN2037" s="229"/>
      <c r="IO2037" s="229"/>
      <c r="IP2037" s="229"/>
      <c r="IQ2037" s="229"/>
      <c r="IR2037" s="229"/>
      <c r="IS2037" s="229"/>
      <c r="IT2037" s="229"/>
      <c r="IU2037" s="229"/>
      <c r="IV2037" s="229"/>
    </row>
    <row r="2038" spans="1:256" s="241" customFormat="1" ht="12.75">
      <c r="A2038" s="245"/>
      <c r="B2038" s="246">
        <f>SUM(B2029:B2037)</f>
        <v>-3745503</v>
      </c>
      <c r="C2038" s="245" t="s">
        <v>1058</v>
      </c>
      <c r="D2038" s="245" t="s">
        <v>1076</v>
      </c>
      <c r="E2038" s="245"/>
      <c r="F2038" s="247"/>
      <c r="G2038" s="248"/>
      <c r="H2038" s="246">
        <f>H2026-B2038</f>
        <v>26724534</v>
      </c>
      <c r="I2038" s="249">
        <f t="shared" si="89"/>
        <v>-8142.397826086956</v>
      </c>
      <c r="J2038" s="243"/>
      <c r="K2038" s="304">
        <v>460</v>
      </c>
      <c r="L2038" s="304"/>
      <c r="M2038" s="304">
        <v>460</v>
      </c>
      <c r="N2038" s="227"/>
      <c r="O2038" s="227"/>
      <c r="P2038" s="227"/>
      <c r="Q2038" s="227"/>
      <c r="R2038" s="227"/>
      <c r="S2038" s="227"/>
      <c r="T2038" s="227"/>
      <c r="U2038" s="227"/>
      <c r="V2038" s="227"/>
      <c r="W2038" s="227"/>
      <c r="X2038" s="227"/>
      <c r="Y2038" s="227"/>
      <c r="Z2038" s="227"/>
      <c r="AA2038" s="227"/>
      <c r="AB2038" s="227"/>
      <c r="AC2038" s="227"/>
      <c r="AD2038" s="227"/>
      <c r="AE2038" s="227"/>
      <c r="AF2038" s="227"/>
      <c r="AG2038" s="227"/>
      <c r="AH2038" s="227"/>
      <c r="AI2038" s="227"/>
      <c r="AJ2038" s="227"/>
      <c r="AK2038" s="227"/>
      <c r="AL2038" s="227"/>
      <c r="AM2038" s="227"/>
      <c r="AN2038" s="227"/>
      <c r="AO2038" s="227"/>
      <c r="AP2038" s="227"/>
      <c r="AQ2038" s="227"/>
      <c r="AR2038" s="227"/>
      <c r="AS2038" s="227"/>
      <c r="AT2038" s="227"/>
      <c r="AU2038" s="227"/>
      <c r="AV2038" s="227"/>
      <c r="AW2038" s="227"/>
      <c r="AX2038" s="227"/>
      <c r="AY2038" s="227"/>
      <c r="AZ2038" s="227"/>
      <c r="BA2038" s="227"/>
      <c r="BB2038" s="227"/>
      <c r="BC2038" s="227"/>
      <c r="BD2038" s="227"/>
      <c r="BE2038" s="227"/>
      <c r="BF2038" s="227"/>
      <c r="BG2038" s="227"/>
      <c r="BH2038" s="227"/>
      <c r="BI2038" s="227"/>
      <c r="BJ2038" s="227"/>
      <c r="BK2038" s="227"/>
      <c r="BL2038" s="227"/>
      <c r="BM2038" s="227"/>
      <c r="BN2038" s="227"/>
      <c r="BO2038" s="227"/>
      <c r="BP2038" s="227"/>
      <c r="BQ2038" s="227"/>
      <c r="BR2038" s="227"/>
      <c r="BS2038" s="227"/>
      <c r="BT2038" s="227"/>
      <c r="BU2038" s="227"/>
      <c r="BV2038" s="227"/>
      <c r="BW2038" s="227"/>
      <c r="BX2038" s="227"/>
      <c r="BY2038" s="227"/>
      <c r="BZ2038" s="227"/>
      <c r="CA2038" s="227"/>
      <c r="CB2038" s="227"/>
      <c r="CC2038" s="227"/>
      <c r="CD2038" s="227"/>
      <c r="CE2038" s="227"/>
      <c r="CF2038" s="227"/>
      <c r="CG2038" s="227"/>
      <c r="CH2038" s="227"/>
      <c r="CI2038" s="227"/>
      <c r="CJ2038" s="227"/>
      <c r="CK2038" s="227"/>
      <c r="CL2038" s="227"/>
      <c r="CM2038" s="227"/>
      <c r="CN2038" s="227"/>
      <c r="CO2038" s="227"/>
      <c r="CP2038" s="227"/>
      <c r="CQ2038" s="227"/>
      <c r="CR2038" s="227"/>
      <c r="CS2038" s="227"/>
      <c r="CT2038" s="227"/>
      <c r="CU2038" s="227"/>
      <c r="CV2038" s="227"/>
      <c r="CW2038" s="227"/>
      <c r="CX2038" s="227"/>
      <c r="CY2038" s="227"/>
      <c r="CZ2038" s="227"/>
      <c r="DA2038" s="227"/>
      <c r="DB2038" s="227"/>
      <c r="DC2038" s="227"/>
      <c r="DD2038" s="227"/>
      <c r="DE2038" s="227"/>
      <c r="DF2038" s="227"/>
      <c r="DG2038" s="227"/>
      <c r="DH2038" s="227"/>
      <c r="DI2038" s="227"/>
      <c r="DJ2038" s="227"/>
      <c r="DK2038" s="227"/>
      <c r="DL2038" s="227"/>
      <c r="DM2038" s="227"/>
      <c r="DN2038" s="227"/>
      <c r="DO2038" s="227"/>
      <c r="DP2038" s="227"/>
      <c r="DQ2038" s="227"/>
      <c r="DR2038" s="227"/>
      <c r="DS2038" s="227"/>
      <c r="DT2038" s="227"/>
      <c r="DU2038" s="227"/>
      <c r="DV2038" s="227"/>
      <c r="DW2038" s="227"/>
      <c r="DX2038" s="227"/>
      <c r="DY2038" s="227"/>
      <c r="DZ2038" s="227"/>
      <c r="EA2038" s="227"/>
      <c r="EB2038" s="227"/>
      <c r="EC2038" s="227"/>
      <c r="ED2038" s="227"/>
      <c r="EE2038" s="227"/>
      <c r="EF2038" s="227"/>
      <c r="EG2038" s="227"/>
      <c r="EH2038" s="227"/>
      <c r="EI2038" s="227"/>
      <c r="EJ2038" s="227"/>
      <c r="EK2038" s="227"/>
      <c r="EL2038" s="227"/>
      <c r="EM2038" s="227"/>
      <c r="EN2038" s="227"/>
      <c r="EO2038" s="227"/>
      <c r="EP2038" s="227"/>
      <c r="EQ2038" s="227"/>
      <c r="ER2038" s="227"/>
      <c r="ES2038" s="227"/>
      <c r="ET2038" s="227"/>
      <c r="EU2038" s="227"/>
      <c r="EV2038" s="227"/>
      <c r="EW2038" s="227"/>
      <c r="EX2038" s="227"/>
      <c r="EY2038" s="227"/>
      <c r="EZ2038" s="227"/>
      <c r="FA2038" s="227"/>
      <c r="FB2038" s="227"/>
      <c r="FC2038" s="227"/>
      <c r="FD2038" s="227"/>
      <c r="FE2038" s="227"/>
      <c r="FF2038" s="227"/>
      <c r="FG2038" s="227"/>
      <c r="FH2038" s="227"/>
      <c r="FI2038" s="227"/>
      <c r="FJ2038" s="227"/>
      <c r="FK2038" s="227"/>
      <c r="FL2038" s="227"/>
      <c r="FM2038" s="227"/>
      <c r="FN2038" s="227"/>
      <c r="FO2038" s="227"/>
      <c r="FP2038" s="227"/>
      <c r="FQ2038" s="227"/>
      <c r="FR2038" s="227"/>
      <c r="FS2038" s="227"/>
      <c r="FT2038" s="227"/>
      <c r="FU2038" s="227"/>
      <c r="FV2038" s="227"/>
      <c r="FW2038" s="227"/>
      <c r="FX2038" s="227"/>
      <c r="FY2038" s="227"/>
      <c r="FZ2038" s="227"/>
      <c r="GA2038" s="227"/>
      <c r="GB2038" s="227"/>
      <c r="GC2038" s="227"/>
      <c r="GD2038" s="227"/>
      <c r="GE2038" s="227"/>
      <c r="GF2038" s="227"/>
      <c r="GG2038" s="227"/>
      <c r="GH2038" s="227"/>
      <c r="GI2038" s="227"/>
      <c r="GJ2038" s="227"/>
      <c r="GK2038" s="227"/>
      <c r="GL2038" s="227"/>
      <c r="GM2038" s="227"/>
      <c r="GN2038" s="227"/>
      <c r="GO2038" s="227"/>
      <c r="GP2038" s="227"/>
      <c r="GQ2038" s="227"/>
      <c r="GR2038" s="227"/>
      <c r="GS2038" s="227"/>
      <c r="GT2038" s="227"/>
      <c r="GU2038" s="227"/>
      <c r="GV2038" s="227"/>
      <c r="GW2038" s="227"/>
      <c r="GX2038" s="227"/>
      <c r="GY2038" s="227"/>
      <c r="GZ2038" s="227"/>
      <c r="HA2038" s="227"/>
      <c r="HB2038" s="227"/>
      <c r="HC2038" s="227"/>
      <c r="HD2038" s="227"/>
      <c r="HE2038" s="227"/>
      <c r="HF2038" s="227"/>
      <c r="HG2038" s="227"/>
      <c r="HH2038" s="227"/>
      <c r="HI2038" s="227"/>
      <c r="HJ2038" s="227"/>
      <c r="HK2038" s="227"/>
      <c r="HL2038" s="227"/>
      <c r="HM2038" s="227"/>
      <c r="HN2038" s="227"/>
      <c r="HO2038" s="227"/>
      <c r="HP2038" s="227"/>
      <c r="HQ2038" s="227"/>
      <c r="HR2038" s="227"/>
      <c r="HS2038" s="227"/>
      <c r="HT2038" s="227"/>
      <c r="HU2038" s="227"/>
      <c r="HV2038" s="227"/>
      <c r="HW2038" s="227"/>
      <c r="HX2038" s="227"/>
      <c r="HY2038" s="227"/>
      <c r="HZ2038" s="227"/>
      <c r="IA2038" s="227"/>
      <c r="IB2038" s="227"/>
      <c r="IC2038" s="227"/>
      <c r="ID2038" s="227"/>
      <c r="IE2038" s="227"/>
      <c r="IF2038" s="227"/>
      <c r="IG2038" s="227"/>
      <c r="IH2038" s="227"/>
      <c r="II2038" s="227"/>
      <c r="IJ2038" s="227"/>
      <c r="IK2038" s="227"/>
      <c r="IL2038" s="227"/>
      <c r="IM2038" s="227"/>
      <c r="IN2038" s="227"/>
      <c r="IO2038" s="227"/>
      <c r="IP2038" s="227"/>
      <c r="IQ2038" s="227"/>
      <c r="IR2038" s="227"/>
      <c r="IS2038" s="227"/>
      <c r="IT2038" s="227"/>
      <c r="IU2038" s="227"/>
      <c r="IV2038" s="227"/>
    </row>
    <row r="2039" spans="6:13" ht="12.75">
      <c r="F2039" s="61"/>
      <c r="H2039" s="217"/>
      <c r="I2039" s="23"/>
      <c r="M2039" s="2"/>
    </row>
    <row r="2040" spans="6:13" ht="12.75">
      <c r="F2040" s="61"/>
      <c r="H2040" s="217"/>
      <c r="I2040" s="23"/>
      <c r="M2040" s="2"/>
    </row>
    <row r="2041" spans="1:13" s="252" customFormat="1" ht="12.75">
      <c r="A2041" s="238"/>
      <c r="B2041" s="237"/>
      <c r="C2041" s="238"/>
      <c r="D2041" s="238"/>
      <c r="E2041" s="238"/>
      <c r="F2041" s="250"/>
      <c r="G2041" s="251"/>
      <c r="H2041" s="237"/>
      <c r="I2041" s="240"/>
      <c r="K2041" s="242"/>
      <c r="M2041" s="242"/>
    </row>
    <row r="2042" spans="1:13" s="252" customFormat="1" ht="12.75">
      <c r="A2042" s="238"/>
      <c r="B2042" s="237"/>
      <c r="C2042" s="238"/>
      <c r="D2042" s="238"/>
      <c r="E2042" s="238"/>
      <c r="F2042" s="250"/>
      <c r="G2042" s="251"/>
      <c r="H2042" s="237"/>
      <c r="I2042" s="240"/>
      <c r="K2042" s="242"/>
      <c r="M2042" s="242"/>
    </row>
    <row r="2043" spans="1:13" s="263" customFormat="1" ht="12.75">
      <c r="A2043" s="253"/>
      <c r="B2043" s="254">
        <v>-2133388</v>
      </c>
      <c r="C2043" s="255" t="s">
        <v>1059</v>
      </c>
      <c r="D2043" s="253" t="s">
        <v>1077</v>
      </c>
      <c r="E2043" s="253"/>
      <c r="F2043" s="256"/>
      <c r="G2043" s="257"/>
      <c r="H2043" s="258">
        <f>H2041-B2043</f>
        <v>2133388</v>
      </c>
      <c r="I2043" s="259">
        <f>+B2043/M2043</f>
        <v>-4848.609090909091</v>
      </c>
      <c r="J2043" s="260"/>
      <c r="K2043" s="261">
        <v>440</v>
      </c>
      <c r="L2043" s="262"/>
      <c r="M2043" s="261">
        <v>440</v>
      </c>
    </row>
    <row r="2044" spans="1:13" s="263" customFormat="1" ht="12.75">
      <c r="A2044" s="253"/>
      <c r="B2044" s="254">
        <v>704515</v>
      </c>
      <c r="C2044" s="255" t="s">
        <v>1059</v>
      </c>
      <c r="D2044" s="253" t="s">
        <v>1068</v>
      </c>
      <c r="E2044" s="253"/>
      <c r="F2044" s="256"/>
      <c r="G2044" s="257"/>
      <c r="H2044" s="258">
        <f>H2043-B2044</f>
        <v>1428873</v>
      </c>
      <c r="I2044" s="259">
        <f>+B2044/M2044</f>
        <v>1601.1704545454545</v>
      </c>
      <c r="J2044" s="260"/>
      <c r="K2044" s="261">
        <v>440</v>
      </c>
      <c r="L2044" s="262"/>
      <c r="M2044" s="261">
        <v>440</v>
      </c>
    </row>
    <row r="2045" spans="1:13" s="263" customFormat="1" ht="12.75">
      <c r="A2045" s="253"/>
      <c r="B2045" s="254">
        <v>875535</v>
      </c>
      <c r="C2045" s="255" t="s">
        <v>1059</v>
      </c>
      <c r="D2045" s="253" t="s">
        <v>1069</v>
      </c>
      <c r="E2045" s="253"/>
      <c r="F2045" s="256"/>
      <c r="G2045" s="257"/>
      <c r="H2045" s="258">
        <f>H2044-B2045</f>
        <v>553338</v>
      </c>
      <c r="I2045" s="259">
        <f>+B2045/M2045</f>
        <v>1945.6333333333334</v>
      </c>
      <c r="J2045" s="260"/>
      <c r="K2045" s="261">
        <v>450</v>
      </c>
      <c r="L2045" s="262"/>
      <c r="M2045" s="261">
        <v>450</v>
      </c>
    </row>
    <row r="2046" spans="1:13" s="263" customFormat="1" ht="12.75">
      <c r="A2046" s="253"/>
      <c r="B2046" s="254"/>
      <c r="C2046" s="255" t="s">
        <v>1059</v>
      </c>
      <c r="D2046" s="253" t="s">
        <v>1075</v>
      </c>
      <c r="E2046" s="253"/>
      <c r="F2046" s="256"/>
      <c r="G2046" s="257"/>
      <c r="H2046" s="258">
        <f>H2045-B2046</f>
        <v>553338</v>
      </c>
      <c r="I2046" s="259">
        <f>+B2046/M2046</f>
        <v>0</v>
      </c>
      <c r="J2046" s="260"/>
      <c r="K2046" s="280">
        <v>460</v>
      </c>
      <c r="L2046" s="286"/>
      <c r="M2046" s="280">
        <v>460</v>
      </c>
    </row>
    <row r="2047" spans="1:13" s="260" customFormat="1" ht="12.75">
      <c r="A2047" s="264"/>
      <c r="B2047" s="265">
        <f>SUM(B2043:B2045)</f>
        <v>-553338</v>
      </c>
      <c r="C2047" s="264" t="s">
        <v>1059</v>
      </c>
      <c r="D2047" s="264" t="s">
        <v>1076</v>
      </c>
      <c r="E2047" s="264"/>
      <c r="F2047" s="266"/>
      <c r="G2047" s="267"/>
      <c r="H2047" s="265">
        <f>H2044-B2047</f>
        <v>1982211</v>
      </c>
      <c r="I2047" s="268">
        <f>+B2047/M2047</f>
        <v>-1202.908695652174</v>
      </c>
      <c r="J2047" s="263"/>
      <c r="K2047" s="304">
        <v>460</v>
      </c>
      <c r="L2047" s="304"/>
      <c r="M2047" s="304">
        <v>460</v>
      </c>
    </row>
    <row r="2048" spans="1:13" s="274" customFormat="1" ht="12.75">
      <c r="A2048" s="269"/>
      <c r="B2048" s="270"/>
      <c r="C2048" s="269"/>
      <c r="D2048" s="269"/>
      <c r="E2048" s="269"/>
      <c r="F2048" s="271"/>
      <c r="G2048" s="272"/>
      <c r="H2048" s="270"/>
      <c r="I2048" s="273"/>
      <c r="K2048" s="41"/>
      <c r="L2048" s="16"/>
      <c r="M2048" s="41"/>
    </row>
    <row r="2049" spans="1:13" s="274" customFormat="1" ht="12.75" hidden="1">
      <c r="A2049" s="269"/>
      <c r="B2049" s="270"/>
      <c r="C2049" s="269"/>
      <c r="D2049" s="269"/>
      <c r="E2049" s="269"/>
      <c r="F2049" s="271"/>
      <c r="G2049" s="272"/>
      <c r="H2049" s="270"/>
      <c r="I2049" s="273"/>
      <c r="K2049" s="41"/>
      <c r="L2049" s="16"/>
      <c r="M2049" s="41"/>
    </row>
    <row r="2050" spans="1:13" s="274" customFormat="1" ht="12.75" hidden="1">
      <c r="A2050" s="269"/>
      <c r="B2050" s="270"/>
      <c r="C2050" s="269"/>
      <c r="D2050" s="269"/>
      <c r="E2050" s="269"/>
      <c r="F2050" s="271"/>
      <c r="G2050" s="272"/>
      <c r="H2050" s="270"/>
      <c r="I2050" s="273"/>
      <c r="K2050" s="41"/>
      <c r="L2050" s="16"/>
      <c r="M2050" s="41"/>
    </row>
    <row r="2051" spans="2:13" ht="12.75" hidden="1">
      <c r="B2051" s="8"/>
      <c r="F2051" s="61"/>
      <c r="H2051" s="270"/>
      <c r="I2051" s="23">
        <f aca="true" t="shared" si="91" ref="I2051:I2114">+B2051/M2051</f>
        <v>0</v>
      </c>
      <c r="M2051" s="2">
        <v>500</v>
      </c>
    </row>
    <row r="2052" spans="2:13" ht="12.75" hidden="1">
      <c r="B2052" s="8"/>
      <c r="F2052" s="61"/>
      <c r="H2052" s="270"/>
      <c r="I2052" s="23">
        <f t="shared" si="91"/>
        <v>0</v>
      </c>
      <c r="M2052" s="2">
        <v>500</v>
      </c>
    </row>
    <row r="2053" spans="2:13" ht="12.75" hidden="1">
      <c r="B2053" s="8"/>
      <c r="F2053" s="61"/>
      <c r="H2053" s="5">
        <f aca="true" t="shared" si="92" ref="H2053:H2116">H2052-B2053</f>
        <v>0</v>
      </c>
      <c r="I2053" s="23">
        <f t="shared" si="91"/>
        <v>0</v>
      </c>
      <c r="M2053" s="2">
        <v>500</v>
      </c>
    </row>
    <row r="2054" spans="2:13" ht="12.75" hidden="1">
      <c r="B2054" s="8"/>
      <c r="F2054" s="61"/>
      <c r="H2054" s="5">
        <f t="shared" si="92"/>
        <v>0</v>
      </c>
      <c r="I2054" s="23">
        <f t="shared" si="91"/>
        <v>0</v>
      </c>
      <c r="M2054" s="2">
        <v>500</v>
      </c>
    </row>
    <row r="2055" spans="2:13" ht="12.75" hidden="1">
      <c r="B2055" s="8"/>
      <c r="F2055" s="61"/>
      <c r="H2055" s="5">
        <f t="shared" si="92"/>
        <v>0</v>
      </c>
      <c r="I2055" s="23">
        <f t="shared" si="91"/>
        <v>0</v>
      </c>
      <c r="M2055" s="2">
        <v>500</v>
      </c>
    </row>
    <row r="2056" spans="2:13" ht="12.75" hidden="1">
      <c r="B2056" s="8"/>
      <c r="F2056" s="61"/>
      <c r="H2056" s="5">
        <f t="shared" si="92"/>
        <v>0</v>
      </c>
      <c r="I2056" s="23">
        <f t="shared" si="91"/>
        <v>0</v>
      </c>
      <c r="M2056" s="2">
        <v>500</v>
      </c>
    </row>
    <row r="2057" spans="2:13" ht="12.75" hidden="1">
      <c r="B2057" s="8"/>
      <c r="F2057" s="61"/>
      <c r="H2057" s="5">
        <f t="shared" si="92"/>
        <v>0</v>
      </c>
      <c r="I2057" s="23">
        <f t="shared" si="91"/>
        <v>0</v>
      </c>
      <c r="M2057" s="2">
        <v>500</v>
      </c>
    </row>
    <row r="2058" spans="2:13" ht="12.75" hidden="1">
      <c r="B2058" s="8"/>
      <c r="F2058" s="61"/>
      <c r="H2058" s="5">
        <f t="shared" si="92"/>
        <v>0</v>
      </c>
      <c r="I2058" s="23">
        <f t="shared" si="91"/>
        <v>0</v>
      </c>
      <c r="M2058" s="2">
        <v>500</v>
      </c>
    </row>
    <row r="2059" spans="2:13" ht="12.75" hidden="1">
      <c r="B2059" s="8"/>
      <c r="F2059" s="61"/>
      <c r="H2059" s="5">
        <f t="shared" si="92"/>
        <v>0</v>
      </c>
      <c r="I2059" s="23">
        <f t="shared" si="91"/>
        <v>0</v>
      </c>
      <c r="M2059" s="2">
        <v>500</v>
      </c>
    </row>
    <row r="2060" spans="2:13" ht="12.75" hidden="1">
      <c r="B2060" s="8"/>
      <c r="F2060" s="61"/>
      <c r="H2060" s="5">
        <f t="shared" si="92"/>
        <v>0</v>
      </c>
      <c r="I2060" s="23">
        <f t="shared" si="91"/>
        <v>0</v>
      </c>
      <c r="M2060" s="2">
        <v>500</v>
      </c>
    </row>
    <row r="2061" spans="2:13" ht="12.75" hidden="1">
      <c r="B2061" s="8"/>
      <c r="F2061" s="61"/>
      <c r="H2061" s="5">
        <f t="shared" si="92"/>
        <v>0</v>
      </c>
      <c r="I2061" s="23">
        <f t="shared" si="91"/>
        <v>0</v>
      </c>
      <c r="M2061" s="2">
        <v>500</v>
      </c>
    </row>
    <row r="2062" spans="2:13" ht="12.75" hidden="1">
      <c r="B2062" s="8"/>
      <c r="F2062" s="61"/>
      <c r="H2062" s="5">
        <f t="shared" si="92"/>
        <v>0</v>
      </c>
      <c r="I2062" s="23">
        <f t="shared" si="91"/>
        <v>0</v>
      </c>
      <c r="M2062" s="2">
        <v>500</v>
      </c>
    </row>
    <row r="2063" spans="2:13" ht="12.75" hidden="1">
      <c r="B2063" s="8"/>
      <c r="F2063" s="61"/>
      <c r="H2063" s="5">
        <f t="shared" si="92"/>
        <v>0</v>
      </c>
      <c r="I2063" s="23">
        <f t="shared" si="91"/>
        <v>0</v>
      </c>
      <c r="M2063" s="2">
        <v>500</v>
      </c>
    </row>
    <row r="2064" spans="2:13" ht="12.75" hidden="1">
      <c r="B2064" s="8"/>
      <c r="F2064" s="61"/>
      <c r="H2064" s="5">
        <f t="shared" si="92"/>
        <v>0</v>
      </c>
      <c r="I2064" s="23">
        <f t="shared" si="91"/>
        <v>0</v>
      </c>
      <c r="M2064" s="2">
        <v>500</v>
      </c>
    </row>
    <row r="2065" spans="6:13" ht="12.75" hidden="1">
      <c r="F2065" s="61"/>
      <c r="H2065" s="5">
        <f t="shared" si="92"/>
        <v>0</v>
      </c>
      <c r="I2065" s="23">
        <f t="shared" si="91"/>
        <v>0</v>
      </c>
      <c r="M2065" s="2">
        <v>500</v>
      </c>
    </row>
    <row r="2066" spans="2:13" ht="12.75" hidden="1">
      <c r="B2066" s="6"/>
      <c r="F2066" s="61"/>
      <c r="H2066" s="5">
        <f t="shared" si="92"/>
        <v>0</v>
      </c>
      <c r="I2066" s="23">
        <f t="shared" si="91"/>
        <v>0</v>
      </c>
      <c r="M2066" s="2">
        <v>500</v>
      </c>
    </row>
    <row r="2067" spans="6:13" ht="12.75" hidden="1">
      <c r="F2067" s="61"/>
      <c r="H2067" s="5">
        <f t="shared" si="92"/>
        <v>0</v>
      </c>
      <c r="I2067" s="23">
        <f t="shared" si="91"/>
        <v>0</v>
      </c>
      <c r="M2067" s="2">
        <v>500</v>
      </c>
    </row>
    <row r="2068" spans="6:13" ht="12.75" hidden="1">
      <c r="F2068" s="61"/>
      <c r="H2068" s="5">
        <f t="shared" si="92"/>
        <v>0</v>
      </c>
      <c r="I2068" s="23">
        <f t="shared" si="91"/>
        <v>0</v>
      </c>
      <c r="M2068" s="2">
        <v>500</v>
      </c>
    </row>
    <row r="2069" spans="6:13" ht="12.75" hidden="1">
      <c r="F2069" s="61"/>
      <c r="H2069" s="5">
        <f t="shared" si="92"/>
        <v>0</v>
      </c>
      <c r="I2069" s="23">
        <f t="shared" si="91"/>
        <v>0</v>
      </c>
      <c r="M2069" s="2">
        <v>500</v>
      </c>
    </row>
    <row r="2070" spans="6:13" ht="12.75" hidden="1">
      <c r="F2070" s="61"/>
      <c r="H2070" s="5">
        <f t="shared" si="92"/>
        <v>0</v>
      </c>
      <c r="I2070" s="23">
        <f t="shared" si="91"/>
        <v>0</v>
      </c>
      <c r="M2070" s="2">
        <v>500</v>
      </c>
    </row>
    <row r="2071" spans="6:13" ht="12.75" hidden="1">
      <c r="F2071" s="61"/>
      <c r="H2071" s="5">
        <f t="shared" si="92"/>
        <v>0</v>
      </c>
      <c r="I2071" s="23">
        <f t="shared" si="91"/>
        <v>0</v>
      </c>
      <c r="M2071" s="2">
        <v>500</v>
      </c>
    </row>
    <row r="2072" spans="6:13" ht="12.75" hidden="1">
      <c r="F2072" s="61"/>
      <c r="H2072" s="5">
        <f t="shared" si="92"/>
        <v>0</v>
      </c>
      <c r="I2072" s="23">
        <f t="shared" si="91"/>
        <v>0</v>
      </c>
      <c r="M2072" s="2">
        <v>500</v>
      </c>
    </row>
    <row r="2073" spans="6:13" ht="12.75" hidden="1">
      <c r="F2073" s="61"/>
      <c r="H2073" s="5">
        <f t="shared" si="92"/>
        <v>0</v>
      </c>
      <c r="I2073" s="23">
        <f t="shared" si="91"/>
        <v>0</v>
      </c>
      <c r="M2073" s="2">
        <v>500</v>
      </c>
    </row>
    <row r="2074" spans="6:13" ht="12.75" hidden="1">
      <c r="F2074" s="61"/>
      <c r="H2074" s="5">
        <f t="shared" si="92"/>
        <v>0</v>
      </c>
      <c r="I2074" s="23">
        <f t="shared" si="91"/>
        <v>0</v>
      </c>
      <c r="M2074" s="2">
        <v>500</v>
      </c>
    </row>
    <row r="2075" spans="6:13" ht="12.75" hidden="1">
      <c r="F2075" s="61"/>
      <c r="H2075" s="5">
        <f t="shared" si="92"/>
        <v>0</v>
      </c>
      <c r="I2075" s="23">
        <f t="shared" si="91"/>
        <v>0</v>
      </c>
      <c r="M2075" s="2">
        <v>500</v>
      </c>
    </row>
    <row r="2076" spans="6:13" ht="12.75" hidden="1">
      <c r="F2076" s="61"/>
      <c r="H2076" s="5">
        <f t="shared" si="92"/>
        <v>0</v>
      </c>
      <c r="I2076" s="23">
        <f t="shared" si="91"/>
        <v>0</v>
      </c>
      <c r="M2076" s="2">
        <v>500</v>
      </c>
    </row>
    <row r="2077" spans="6:13" ht="12.75" hidden="1">
      <c r="F2077" s="61"/>
      <c r="H2077" s="5">
        <f t="shared" si="92"/>
        <v>0</v>
      </c>
      <c r="I2077" s="23">
        <f t="shared" si="91"/>
        <v>0</v>
      </c>
      <c r="M2077" s="2">
        <v>500</v>
      </c>
    </row>
    <row r="2078" spans="6:13" ht="12.75" hidden="1">
      <c r="F2078" s="61"/>
      <c r="H2078" s="5">
        <f t="shared" si="92"/>
        <v>0</v>
      </c>
      <c r="I2078" s="23">
        <f t="shared" si="91"/>
        <v>0</v>
      </c>
      <c r="M2078" s="2">
        <v>500</v>
      </c>
    </row>
    <row r="2079" spans="6:13" ht="12.75" hidden="1">
      <c r="F2079" s="61"/>
      <c r="H2079" s="5">
        <f t="shared" si="92"/>
        <v>0</v>
      </c>
      <c r="I2079" s="23">
        <f t="shared" si="91"/>
        <v>0</v>
      </c>
      <c r="M2079" s="2">
        <v>500</v>
      </c>
    </row>
    <row r="2080" spans="6:13" ht="12.75" hidden="1">
      <c r="F2080" s="61"/>
      <c r="H2080" s="5">
        <f t="shared" si="92"/>
        <v>0</v>
      </c>
      <c r="I2080" s="23">
        <f t="shared" si="91"/>
        <v>0</v>
      </c>
      <c r="M2080" s="2">
        <v>500</v>
      </c>
    </row>
    <row r="2081" spans="6:13" ht="12.75" hidden="1">
      <c r="F2081" s="61"/>
      <c r="H2081" s="5">
        <f t="shared" si="92"/>
        <v>0</v>
      </c>
      <c r="I2081" s="23">
        <f t="shared" si="91"/>
        <v>0</v>
      </c>
      <c r="M2081" s="2">
        <v>500</v>
      </c>
    </row>
    <row r="2082" spans="6:13" ht="12.75" hidden="1">
      <c r="F2082" s="61"/>
      <c r="H2082" s="5">
        <f t="shared" si="92"/>
        <v>0</v>
      </c>
      <c r="I2082" s="23">
        <f t="shared" si="91"/>
        <v>0</v>
      </c>
      <c r="M2082" s="2">
        <v>500</v>
      </c>
    </row>
    <row r="2083" spans="6:13" ht="12.75" hidden="1">
      <c r="F2083" s="61"/>
      <c r="H2083" s="5">
        <f t="shared" si="92"/>
        <v>0</v>
      </c>
      <c r="I2083" s="23">
        <f t="shared" si="91"/>
        <v>0</v>
      </c>
      <c r="M2083" s="2">
        <v>500</v>
      </c>
    </row>
    <row r="2084" spans="6:13" ht="12.75" hidden="1">
      <c r="F2084" s="61"/>
      <c r="H2084" s="5">
        <f t="shared" si="92"/>
        <v>0</v>
      </c>
      <c r="I2084" s="23">
        <f t="shared" si="91"/>
        <v>0</v>
      </c>
      <c r="M2084" s="2">
        <v>500</v>
      </c>
    </row>
    <row r="2085" spans="6:13" ht="12.75" hidden="1">
      <c r="F2085" s="61"/>
      <c r="H2085" s="5">
        <f t="shared" si="92"/>
        <v>0</v>
      </c>
      <c r="I2085" s="23">
        <f t="shared" si="91"/>
        <v>0</v>
      </c>
      <c r="M2085" s="2">
        <v>500</v>
      </c>
    </row>
    <row r="2086" spans="6:13" ht="12.75" hidden="1">
      <c r="F2086" s="61"/>
      <c r="H2086" s="5">
        <f t="shared" si="92"/>
        <v>0</v>
      </c>
      <c r="I2086" s="23">
        <f t="shared" si="91"/>
        <v>0</v>
      </c>
      <c r="M2086" s="2">
        <v>500</v>
      </c>
    </row>
    <row r="2087" spans="6:13" ht="12.75" hidden="1">
      <c r="F2087" s="61"/>
      <c r="H2087" s="5">
        <f t="shared" si="92"/>
        <v>0</v>
      </c>
      <c r="I2087" s="23">
        <f t="shared" si="91"/>
        <v>0</v>
      </c>
      <c r="M2087" s="2">
        <v>500</v>
      </c>
    </row>
    <row r="2088" spans="6:13" ht="12.75" hidden="1">
      <c r="F2088" s="61"/>
      <c r="H2088" s="5">
        <f t="shared" si="92"/>
        <v>0</v>
      </c>
      <c r="I2088" s="23">
        <f t="shared" si="91"/>
        <v>0</v>
      </c>
      <c r="M2088" s="2">
        <v>500</v>
      </c>
    </row>
    <row r="2089" spans="6:13" ht="12.75" hidden="1">
      <c r="F2089" s="61"/>
      <c r="H2089" s="5">
        <f t="shared" si="92"/>
        <v>0</v>
      </c>
      <c r="I2089" s="23">
        <f t="shared" si="91"/>
        <v>0</v>
      </c>
      <c r="M2089" s="2">
        <v>500</v>
      </c>
    </row>
    <row r="2090" spans="6:13" ht="12.75" hidden="1">
      <c r="F2090" s="61"/>
      <c r="H2090" s="5">
        <f t="shared" si="92"/>
        <v>0</v>
      </c>
      <c r="I2090" s="23">
        <f t="shared" si="91"/>
        <v>0</v>
      </c>
      <c r="M2090" s="2">
        <v>500</v>
      </c>
    </row>
    <row r="2091" spans="6:13" ht="12.75" hidden="1">
      <c r="F2091" s="61"/>
      <c r="H2091" s="5">
        <f t="shared" si="92"/>
        <v>0</v>
      </c>
      <c r="I2091" s="23">
        <f t="shared" si="91"/>
        <v>0</v>
      </c>
      <c r="M2091" s="2">
        <v>500</v>
      </c>
    </row>
    <row r="2092" spans="6:13" ht="12.75" hidden="1">
      <c r="F2092" s="61"/>
      <c r="H2092" s="5">
        <f t="shared" si="92"/>
        <v>0</v>
      </c>
      <c r="I2092" s="23">
        <f t="shared" si="91"/>
        <v>0</v>
      </c>
      <c r="M2092" s="2">
        <v>500</v>
      </c>
    </row>
    <row r="2093" spans="6:13" ht="12.75" hidden="1">
      <c r="F2093" s="61"/>
      <c r="H2093" s="5">
        <f t="shared" si="92"/>
        <v>0</v>
      </c>
      <c r="I2093" s="23">
        <f t="shared" si="91"/>
        <v>0</v>
      </c>
      <c r="M2093" s="2">
        <v>500</v>
      </c>
    </row>
    <row r="2094" spans="6:13" ht="12.75" hidden="1">
      <c r="F2094" s="61"/>
      <c r="H2094" s="5">
        <f t="shared" si="92"/>
        <v>0</v>
      </c>
      <c r="I2094" s="23">
        <f t="shared" si="91"/>
        <v>0</v>
      </c>
      <c r="M2094" s="2">
        <v>500</v>
      </c>
    </row>
    <row r="2095" spans="6:13" ht="12.75" hidden="1">
      <c r="F2095" s="61"/>
      <c r="H2095" s="5">
        <f t="shared" si="92"/>
        <v>0</v>
      </c>
      <c r="I2095" s="23">
        <f t="shared" si="91"/>
        <v>0</v>
      </c>
      <c r="M2095" s="2">
        <v>500</v>
      </c>
    </row>
    <row r="2096" spans="6:13" ht="12.75" hidden="1">
      <c r="F2096" s="61"/>
      <c r="H2096" s="5">
        <f t="shared" si="92"/>
        <v>0</v>
      </c>
      <c r="I2096" s="23">
        <f t="shared" si="91"/>
        <v>0</v>
      </c>
      <c r="M2096" s="2">
        <v>500</v>
      </c>
    </row>
    <row r="2097" spans="6:13" ht="12.75" hidden="1">
      <c r="F2097" s="61"/>
      <c r="H2097" s="5">
        <f t="shared" si="92"/>
        <v>0</v>
      </c>
      <c r="I2097" s="23">
        <f t="shared" si="91"/>
        <v>0</v>
      </c>
      <c r="M2097" s="2">
        <v>500</v>
      </c>
    </row>
    <row r="2098" spans="6:13" ht="12.75" hidden="1">
      <c r="F2098" s="61"/>
      <c r="H2098" s="5">
        <f t="shared" si="92"/>
        <v>0</v>
      </c>
      <c r="I2098" s="23">
        <f t="shared" si="91"/>
        <v>0</v>
      </c>
      <c r="M2098" s="2">
        <v>500</v>
      </c>
    </row>
    <row r="2099" spans="6:13" ht="12.75" hidden="1">
      <c r="F2099" s="61"/>
      <c r="H2099" s="5">
        <f t="shared" si="92"/>
        <v>0</v>
      </c>
      <c r="I2099" s="23">
        <f t="shared" si="91"/>
        <v>0</v>
      </c>
      <c r="M2099" s="2">
        <v>500</v>
      </c>
    </row>
    <row r="2100" spans="6:13" ht="12.75" hidden="1">
      <c r="F2100" s="61"/>
      <c r="H2100" s="5">
        <f t="shared" si="92"/>
        <v>0</v>
      </c>
      <c r="I2100" s="23">
        <f t="shared" si="91"/>
        <v>0</v>
      </c>
      <c r="M2100" s="2">
        <v>500</v>
      </c>
    </row>
    <row r="2101" spans="6:13" ht="12.75" hidden="1">
      <c r="F2101" s="61"/>
      <c r="H2101" s="5">
        <f t="shared" si="92"/>
        <v>0</v>
      </c>
      <c r="I2101" s="23">
        <f t="shared" si="91"/>
        <v>0</v>
      </c>
      <c r="M2101" s="2">
        <v>500</v>
      </c>
    </row>
    <row r="2102" spans="6:13" ht="12.75" hidden="1">
      <c r="F2102" s="61"/>
      <c r="H2102" s="5">
        <f t="shared" si="92"/>
        <v>0</v>
      </c>
      <c r="I2102" s="23">
        <f t="shared" si="91"/>
        <v>0</v>
      </c>
      <c r="M2102" s="2">
        <v>500</v>
      </c>
    </row>
    <row r="2103" spans="6:13" ht="12.75" hidden="1">
      <c r="F2103" s="61"/>
      <c r="H2103" s="5">
        <f t="shared" si="92"/>
        <v>0</v>
      </c>
      <c r="I2103" s="23">
        <f t="shared" si="91"/>
        <v>0</v>
      </c>
      <c r="M2103" s="2">
        <v>500</v>
      </c>
    </row>
    <row r="2104" spans="6:13" ht="12.75" hidden="1">
      <c r="F2104" s="61"/>
      <c r="H2104" s="5">
        <f t="shared" si="92"/>
        <v>0</v>
      </c>
      <c r="I2104" s="23">
        <f t="shared" si="91"/>
        <v>0</v>
      </c>
      <c r="M2104" s="2">
        <v>500</v>
      </c>
    </row>
    <row r="2105" spans="6:13" ht="12.75" hidden="1">
      <c r="F2105" s="61"/>
      <c r="H2105" s="5">
        <f t="shared" si="92"/>
        <v>0</v>
      </c>
      <c r="I2105" s="23">
        <f t="shared" si="91"/>
        <v>0</v>
      </c>
      <c r="M2105" s="2">
        <v>500</v>
      </c>
    </row>
    <row r="2106" spans="6:13" ht="12.75" hidden="1">
      <c r="F2106" s="61"/>
      <c r="H2106" s="5">
        <f t="shared" si="92"/>
        <v>0</v>
      </c>
      <c r="I2106" s="23">
        <f t="shared" si="91"/>
        <v>0</v>
      </c>
      <c r="M2106" s="2">
        <v>500</v>
      </c>
    </row>
    <row r="2107" spans="6:13" ht="12.75" hidden="1">
      <c r="F2107" s="61"/>
      <c r="H2107" s="5">
        <f t="shared" si="92"/>
        <v>0</v>
      </c>
      <c r="I2107" s="23">
        <f t="shared" si="91"/>
        <v>0</v>
      </c>
      <c r="M2107" s="2">
        <v>500</v>
      </c>
    </row>
    <row r="2108" spans="6:13" ht="12.75" hidden="1">
      <c r="F2108" s="61"/>
      <c r="H2108" s="5">
        <f t="shared" si="92"/>
        <v>0</v>
      </c>
      <c r="I2108" s="23">
        <f t="shared" si="91"/>
        <v>0</v>
      </c>
      <c r="M2108" s="2">
        <v>500</v>
      </c>
    </row>
    <row r="2109" spans="6:13" ht="12.75" hidden="1">
      <c r="F2109" s="61"/>
      <c r="H2109" s="5">
        <f t="shared" si="92"/>
        <v>0</v>
      </c>
      <c r="I2109" s="23">
        <f t="shared" si="91"/>
        <v>0</v>
      </c>
      <c r="M2109" s="2">
        <v>500</v>
      </c>
    </row>
    <row r="2110" spans="6:13" ht="12.75" hidden="1">
      <c r="F2110" s="61"/>
      <c r="H2110" s="5">
        <f t="shared" si="92"/>
        <v>0</v>
      </c>
      <c r="I2110" s="23">
        <f t="shared" si="91"/>
        <v>0</v>
      </c>
      <c r="M2110" s="2">
        <v>500</v>
      </c>
    </row>
    <row r="2111" spans="6:13" ht="12.75" hidden="1">
      <c r="F2111" s="61"/>
      <c r="H2111" s="5">
        <f t="shared" si="92"/>
        <v>0</v>
      </c>
      <c r="I2111" s="23">
        <f t="shared" si="91"/>
        <v>0</v>
      </c>
      <c r="M2111" s="2">
        <v>500</v>
      </c>
    </row>
    <row r="2112" spans="6:13" ht="12.75" hidden="1">
      <c r="F2112" s="61"/>
      <c r="H2112" s="5">
        <f t="shared" si="92"/>
        <v>0</v>
      </c>
      <c r="I2112" s="23">
        <f t="shared" si="91"/>
        <v>0</v>
      </c>
      <c r="M2112" s="2">
        <v>500</v>
      </c>
    </row>
    <row r="2113" spans="6:13" ht="12.75" hidden="1">
      <c r="F2113" s="61"/>
      <c r="H2113" s="5">
        <f t="shared" si="92"/>
        <v>0</v>
      </c>
      <c r="I2113" s="23">
        <f t="shared" si="91"/>
        <v>0</v>
      </c>
      <c r="M2113" s="2">
        <v>500</v>
      </c>
    </row>
    <row r="2114" spans="6:13" ht="12.75" hidden="1">
      <c r="F2114" s="61"/>
      <c r="H2114" s="5">
        <f t="shared" si="92"/>
        <v>0</v>
      </c>
      <c r="I2114" s="23">
        <f t="shared" si="91"/>
        <v>0</v>
      </c>
      <c r="M2114" s="2">
        <v>500</v>
      </c>
    </row>
    <row r="2115" spans="6:13" ht="12.75" hidden="1">
      <c r="F2115" s="61"/>
      <c r="H2115" s="5">
        <f t="shared" si="92"/>
        <v>0</v>
      </c>
      <c r="I2115" s="23">
        <f aca="true" t="shared" si="93" ref="I2115:I2178">+B2115/M2115</f>
        <v>0</v>
      </c>
      <c r="M2115" s="2">
        <v>500</v>
      </c>
    </row>
    <row r="2116" spans="6:13" ht="12.75" hidden="1">
      <c r="F2116" s="61"/>
      <c r="H2116" s="5">
        <f t="shared" si="92"/>
        <v>0</v>
      </c>
      <c r="I2116" s="23">
        <f t="shared" si="93"/>
        <v>0</v>
      </c>
      <c r="M2116" s="2">
        <v>500</v>
      </c>
    </row>
    <row r="2117" spans="6:13" ht="12.75" hidden="1">
      <c r="F2117" s="61"/>
      <c r="H2117" s="5">
        <f aca="true" t="shared" si="94" ref="H2117:H2192">H2116-B2117</f>
        <v>0</v>
      </c>
      <c r="I2117" s="23">
        <f t="shared" si="93"/>
        <v>0</v>
      </c>
      <c r="M2117" s="2">
        <v>500</v>
      </c>
    </row>
    <row r="2118" spans="6:13" ht="12.75" hidden="1">
      <c r="F2118" s="61"/>
      <c r="H2118" s="5">
        <f t="shared" si="94"/>
        <v>0</v>
      </c>
      <c r="I2118" s="23">
        <f t="shared" si="93"/>
        <v>0</v>
      </c>
      <c r="M2118" s="2">
        <v>500</v>
      </c>
    </row>
    <row r="2119" spans="6:13" ht="12.75" hidden="1">
      <c r="F2119" s="61"/>
      <c r="H2119" s="5">
        <f t="shared" si="94"/>
        <v>0</v>
      </c>
      <c r="I2119" s="23">
        <f t="shared" si="93"/>
        <v>0</v>
      </c>
      <c r="M2119" s="2">
        <v>500</v>
      </c>
    </row>
    <row r="2120" spans="6:13" ht="12.75" hidden="1">
      <c r="F2120" s="61"/>
      <c r="H2120" s="5">
        <f t="shared" si="94"/>
        <v>0</v>
      </c>
      <c r="I2120" s="23">
        <f t="shared" si="93"/>
        <v>0</v>
      </c>
      <c r="M2120" s="2">
        <v>500</v>
      </c>
    </row>
    <row r="2121" spans="6:13" ht="12.75" hidden="1">
      <c r="F2121" s="61"/>
      <c r="H2121" s="5">
        <f t="shared" si="94"/>
        <v>0</v>
      </c>
      <c r="I2121" s="23">
        <f t="shared" si="93"/>
        <v>0</v>
      </c>
      <c r="M2121" s="2">
        <v>500</v>
      </c>
    </row>
    <row r="2122" spans="6:13" ht="12.75" hidden="1">
      <c r="F2122" s="61"/>
      <c r="H2122" s="5">
        <f t="shared" si="94"/>
        <v>0</v>
      </c>
      <c r="I2122" s="23">
        <f t="shared" si="93"/>
        <v>0</v>
      </c>
      <c r="M2122" s="2">
        <v>500</v>
      </c>
    </row>
    <row r="2123" spans="6:13" ht="12.75" hidden="1">
      <c r="F2123" s="61"/>
      <c r="H2123" s="5">
        <f t="shared" si="94"/>
        <v>0</v>
      </c>
      <c r="I2123" s="23">
        <f t="shared" si="93"/>
        <v>0</v>
      </c>
      <c r="M2123" s="2">
        <v>500</v>
      </c>
    </row>
    <row r="2124" spans="6:13" ht="12.75" hidden="1">
      <c r="F2124" s="61"/>
      <c r="H2124" s="5">
        <f t="shared" si="94"/>
        <v>0</v>
      </c>
      <c r="I2124" s="23">
        <f t="shared" si="93"/>
        <v>0</v>
      </c>
      <c r="M2124" s="2">
        <v>500</v>
      </c>
    </row>
    <row r="2125" spans="6:13" ht="12.75" hidden="1">
      <c r="F2125" s="61"/>
      <c r="H2125" s="5">
        <f t="shared" si="94"/>
        <v>0</v>
      </c>
      <c r="I2125" s="23">
        <f t="shared" si="93"/>
        <v>0</v>
      </c>
      <c r="M2125" s="2">
        <v>500</v>
      </c>
    </row>
    <row r="2126" spans="6:13" ht="12.75" hidden="1">
      <c r="F2126" s="61"/>
      <c r="H2126" s="5">
        <f t="shared" si="94"/>
        <v>0</v>
      </c>
      <c r="I2126" s="23">
        <f t="shared" si="93"/>
        <v>0</v>
      </c>
      <c r="M2126" s="2">
        <v>500</v>
      </c>
    </row>
    <row r="2127" spans="6:13" ht="12.75" hidden="1">
      <c r="F2127" s="61"/>
      <c r="H2127" s="5">
        <f t="shared" si="94"/>
        <v>0</v>
      </c>
      <c r="I2127" s="23">
        <f t="shared" si="93"/>
        <v>0</v>
      </c>
      <c r="M2127" s="2">
        <v>500</v>
      </c>
    </row>
    <row r="2128" spans="6:13" ht="12.75" hidden="1">
      <c r="F2128" s="61"/>
      <c r="H2128" s="5">
        <f t="shared" si="94"/>
        <v>0</v>
      </c>
      <c r="I2128" s="23">
        <f t="shared" si="93"/>
        <v>0</v>
      </c>
      <c r="M2128" s="2">
        <v>500</v>
      </c>
    </row>
    <row r="2129" spans="6:13" ht="12.75" hidden="1">
      <c r="F2129" s="61"/>
      <c r="H2129" s="5">
        <f t="shared" si="94"/>
        <v>0</v>
      </c>
      <c r="I2129" s="23">
        <f t="shared" si="93"/>
        <v>0</v>
      </c>
      <c r="M2129" s="2">
        <v>500</v>
      </c>
    </row>
    <row r="2130" spans="6:13" ht="12.75" hidden="1">
      <c r="F2130" s="61"/>
      <c r="H2130" s="5">
        <f t="shared" si="94"/>
        <v>0</v>
      </c>
      <c r="I2130" s="23">
        <f t="shared" si="93"/>
        <v>0</v>
      </c>
      <c r="M2130" s="2">
        <v>500</v>
      </c>
    </row>
    <row r="2131" spans="6:13" ht="12.75" hidden="1">
      <c r="F2131" s="61"/>
      <c r="H2131" s="5">
        <f t="shared" si="94"/>
        <v>0</v>
      </c>
      <c r="I2131" s="23">
        <f t="shared" si="93"/>
        <v>0</v>
      </c>
      <c r="M2131" s="2">
        <v>500</v>
      </c>
    </row>
    <row r="2132" spans="6:13" ht="12.75" hidden="1">
      <c r="F2132" s="61"/>
      <c r="H2132" s="5">
        <f t="shared" si="94"/>
        <v>0</v>
      </c>
      <c r="I2132" s="23">
        <f t="shared" si="93"/>
        <v>0</v>
      </c>
      <c r="M2132" s="2">
        <v>500</v>
      </c>
    </row>
    <row r="2133" spans="6:13" ht="12.75" hidden="1">
      <c r="F2133" s="61"/>
      <c r="H2133" s="5">
        <f t="shared" si="94"/>
        <v>0</v>
      </c>
      <c r="I2133" s="23">
        <f t="shared" si="93"/>
        <v>0</v>
      </c>
      <c r="M2133" s="2">
        <v>500</v>
      </c>
    </row>
    <row r="2134" spans="6:13" ht="12.75" hidden="1">
      <c r="F2134" s="61"/>
      <c r="H2134" s="5">
        <f t="shared" si="94"/>
        <v>0</v>
      </c>
      <c r="I2134" s="23">
        <f t="shared" si="93"/>
        <v>0</v>
      </c>
      <c r="M2134" s="2">
        <v>500</v>
      </c>
    </row>
    <row r="2135" spans="6:13" ht="12.75" hidden="1">
      <c r="F2135" s="61"/>
      <c r="H2135" s="5">
        <f t="shared" si="94"/>
        <v>0</v>
      </c>
      <c r="I2135" s="23">
        <f t="shared" si="93"/>
        <v>0</v>
      </c>
      <c r="M2135" s="2">
        <v>500</v>
      </c>
    </row>
    <row r="2136" spans="6:13" ht="12.75" hidden="1">
      <c r="F2136" s="61"/>
      <c r="H2136" s="5">
        <f t="shared" si="94"/>
        <v>0</v>
      </c>
      <c r="I2136" s="23">
        <f t="shared" si="93"/>
        <v>0</v>
      </c>
      <c r="M2136" s="2">
        <v>500</v>
      </c>
    </row>
    <row r="2137" spans="6:13" ht="12.75" hidden="1">
      <c r="F2137" s="61"/>
      <c r="H2137" s="5">
        <f t="shared" si="94"/>
        <v>0</v>
      </c>
      <c r="I2137" s="23">
        <f t="shared" si="93"/>
        <v>0</v>
      </c>
      <c r="M2137" s="2">
        <v>500</v>
      </c>
    </row>
    <row r="2138" spans="6:13" ht="12.75" hidden="1">
      <c r="F2138" s="61"/>
      <c r="H2138" s="5">
        <f t="shared" si="94"/>
        <v>0</v>
      </c>
      <c r="I2138" s="23">
        <f t="shared" si="93"/>
        <v>0</v>
      </c>
      <c r="M2138" s="2">
        <v>500</v>
      </c>
    </row>
    <row r="2139" spans="6:13" ht="12.75" hidden="1">
      <c r="F2139" s="61"/>
      <c r="H2139" s="5">
        <f t="shared" si="94"/>
        <v>0</v>
      </c>
      <c r="I2139" s="23">
        <f t="shared" si="93"/>
        <v>0</v>
      </c>
      <c r="M2139" s="2">
        <v>500</v>
      </c>
    </row>
    <row r="2140" spans="6:13" ht="12.75" hidden="1">
      <c r="F2140" s="61"/>
      <c r="H2140" s="5">
        <f t="shared" si="94"/>
        <v>0</v>
      </c>
      <c r="I2140" s="23">
        <f t="shared" si="93"/>
        <v>0</v>
      </c>
      <c r="M2140" s="2">
        <v>500</v>
      </c>
    </row>
    <row r="2141" spans="6:13" ht="12.75" hidden="1">
      <c r="F2141" s="61"/>
      <c r="H2141" s="5">
        <f t="shared" si="94"/>
        <v>0</v>
      </c>
      <c r="I2141" s="23">
        <f t="shared" si="93"/>
        <v>0</v>
      </c>
      <c r="M2141" s="2">
        <v>500</v>
      </c>
    </row>
    <row r="2142" spans="6:13" ht="12.75" hidden="1">
      <c r="F2142" s="61"/>
      <c r="H2142" s="5">
        <f t="shared" si="94"/>
        <v>0</v>
      </c>
      <c r="I2142" s="23">
        <f t="shared" si="93"/>
        <v>0</v>
      </c>
      <c r="M2142" s="2">
        <v>500</v>
      </c>
    </row>
    <row r="2143" spans="6:13" ht="12.75" hidden="1">
      <c r="F2143" s="61"/>
      <c r="H2143" s="5">
        <f t="shared" si="94"/>
        <v>0</v>
      </c>
      <c r="I2143" s="23">
        <f t="shared" si="93"/>
        <v>0</v>
      </c>
      <c r="M2143" s="2">
        <v>500</v>
      </c>
    </row>
    <row r="2144" spans="6:13" ht="12.75" hidden="1">
      <c r="F2144" s="61"/>
      <c r="H2144" s="5">
        <f t="shared" si="94"/>
        <v>0</v>
      </c>
      <c r="I2144" s="23">
        <f t="shared" si="93"/>
        <v>0</v>
      </c>
      <c r="M2144" s="2">
        <v>500</v>
      </c>
    </row>
    <row r="2145" spans="6:13" ht="12.75" hidden="1">
      <c r="F2145" s="61"/>
      <c r="H2145" s="5">
        <f t="shared" si="94"/>
        <v>0</v>
      </c>
      <c r="I2145" s="23">
        <f t="shared" si="93"/>
        <v>0</v>
      </c>
      <c r="M2145" s="2">
        <v>500</v>
      </c>
    </row>
    <row r="2146" spans="6:13" ht="12.75" hidden="1">
      <c r="F2146" s="61"/>
      <c r="H2146" s="5">
        <f t="shared" si="94"/>
        <v>0</v>
      </c>
      <c r="I2146" s="23">
        <f t="shared" si="93"/>
        <v>0</v>
      </c>
      <c r="M2146" s="2">
        <v>500</v>
      </c>
    </row>
    <row r="2147" spans="6:13" ht="12.75" hidden="1">
      <c r="F2147" s="61"/>
      <c r="H2147" s="5">
        <f t="shared" si="94"/>
        <v>0</v>
      </c>
      <c r="I2147" s="23">
        <f t="shared" si="93"/>
        <v>0</v>
      </c>
      <c r="M2147" s="2">
        <v>500</v>
      </c>
    </row>
    <row r="2148" spans="6:13" ht="12.75" hidden="1">
      <c r="F2148" s="61"/>
      <c r="H2148" s="5">
        <f t="shared" si="94"/>
        <v>0</v>
      </c>
      <c r="I2148" s="23">
        <f t="shared" si="93"/>
        <v>0</v>
      </c>
      <c r="M2148" s="2">
        <v>500</v>
      </c>
    </row>
    <row r="2149" spans="6:13" ht="12.75" hidden="1">
      <c r="F2149" s="61"/>
      <c r="H2149" s="5">
        <f t="shared" si="94"/>
        <v>0</v>
      </c>
      <c r="I2149" s="23">
        <f t="shared" si="93"/>
        <v>0</v>
      </c>
      <c r="M2149" s="2">
        <v>500</v>
      </c>
    </row>
    <row r="2150" spans="6:13" ht="12.75" hidden="1">
      <c r="F2150" s="61"/>
      <c r="H2150" s="5">
        <f t="shared" si="94"/>
        <v>0</v>
      </c>
      <c r="I2150" s="23">
        <f t="shared" si="93"/>
        <v>0</v>
      </c>
      <c r="M2150" s="2">
        <v>500</v>
      </c>
    </row>
    <row r="2151" spans="6:13" ht="12.75" hidden="1">
      <c r="F2151" s="61"/>
      <c r="H2151" s="5">
        <f t="shared" si="94"/>
        <v>0</v>
      </c>
      <c r="I2151" s="23">
        <f t="shared" si="93"/>
        <v>0</v>
      </c>
      <c r="M2151" s="2">
        <v>500</v>
      </c>
    </row>
    <row r="2152" spans="6:13" ht="12.75" hidden="1">
      <c r="F2152" s="61"/>
      <c r="H2152" s="5">
        <f t="shared" si="94"/>
        <v>0</v>
      </c>
      <c r="I2152" s="23">
        <f t="shared" si="93"/>
        <v>0</v>
      </c>
      <c r="M2152" s="2">
        <v>500</v>
      </c>
    </row>
    <row r="2153" spans="6:13" ht="12.75" hidden="1">
      <c r="F2153" s="61"/>
      <c r="H2153" s="5">
        <f t="shared" si="94"/>
        <v>0</v>
      </c>
      <c r="I2153" s="23">
        <f t="shared" si="93"/>
        <v>0</v>
      </c>
      <c r="M2153" s="2">
        <v>500</v>
      </c>
    </row>
    <row r="2154" spans="6:13" ht="12.75" hidden="1">
      <c r="F2154" s="61"/>
      <c r="H2154" s="5">
        <f t="shared" si="94"/>
        <v>0</v>
      </c>
      <c r="I2154" s="23">
        <f t="shared" si="93"/>
        <v>0</v>
      </c>
      <c r="M2154" s="2">
        <v>500</v>
      </c>
    </row>
    <row r="2155" spans="6:13" ht="12.75" hidden="1">
      <c r="F2155" s="61"/>
      <c r="H2155" s="5">
        <f t="shared" si="94"/>
        <v>0</v>
      </c>
      <c r="I2155" s="23">
        <f t="shared" si="93"/>
        <v>0</v>
      </c>
      <c r="M2155" s="2">
        <v>500</v>
      </c>
    </row>
    <row r="2156" spans="6:13" ht="12.75" hidden="1">
      <c r="F2156" s="61"/>
      <c r="H2156" s="5">
        <f t="shared" si="94"/>
        <v>0</v>
      </c>
      <c r="I2156" s="23">
        <f t="shared" si="93"/>
        <v>0</v>
      </c>
      <c r="M2156" s="2">
        <v>500</v>
      </c>
    </row>
    <row r="2157" spans="6:13" ht="12.75" hidden="1">
      <c r="F2157" s="61"/>
      <c r="H2157" s="5">
        <f t="shared" si="94"/>
        <v>0</v>
      </c>
      <c r="I2157" s="23">
        <f t="shared" si="93"/>
        <v>0</v>
      </c>
      <c r="M2157" s="2">
        <v>500</v>
      </c>
    </row>
    <row r="2158" spans="6:13" ht="12.75" hidden="1">
      <c r="F2158" s="61"/>
      <c r="H2158" s="5">
        <f t="shared" si="94"/>
        <v>0</v>
      </c>
      <c r="I2158" s="23">
        <f t="shared" si="93"/>
        <v>0</v>
      </c>
      <c r="M2158" s="2">
        <v>500</v>
      </c>
    </row>
    <row r="2159" spans="6:13" ht="12.75" hidden="1">
      <c r="F2159" s="61"/>
      <c r="H2159" s="5">
        <f t="shared" si="94"/>
        <v>0</v>
      </c>
      <c r="I2159" s="23">
        <f t="shared" si="93"/>
        <v>0</v>
      </c>
      <c r="M2159" s="2">
        <v>500</v>
      </c>
    </row>
    <row r="2160" spans="6:13" ht="12.75" hidden="1">
      <c r="F2160" s="61"/>
      <c r="H2160" s="5">
        <f t="shared" si="94"/>
        <v>0</v>
      </c>
      <c r="I2160" s="23">
        <f t="shared" si="93"/>
        <v>0</v>
      </c>
      <c r="M2160" s="2">
        <v>500</v>
      </c>
    </row>
    <row r="2161" spans="6:13" ht="12.75" hidden="1">
      <c r="F2161" s="61"/>
      <c r="H2161" s="5">
        <f t="shared" si="94"/>
        <v>0</v>
      </c>
      <c r="I2161" s="23">
        <f t="shared" si="93"/>
        <v>0</v>
      </c>
      <c r="M2161" s="2">
        <v>500</v>
      </c>
    </row>
    <row r="2162" spans="6:13" ht="12.75" hidden="1">
      <c r="F2162" s="61"/>
      <c r="H2162" s="5">
        <f t="shared" si="94"/>
        <v>0</v>
      </c>
      <c r="I2162" s="23">
        <f t="shared" si="93"/>
        <v>0</v>
      </c>
      <c r="M2162" s="2">
        <v>500</v>
      </c>
    </row>
    <row r="2163" spans="6:13" ht="12.75" hidden="1">
      <c r="F2163" s="61"/>
      <c r="H2163" s="5">
        <f t="shared" si="94"/>
        <v>0</v>
      </c>
      <c r="I2163" s="23">
        <f t="shared" si="93"/>
        <v>0</v>
      </c>
      <c r="M2163" s="2">
        <v>500</v>
      </c>
    </row>
    <row r="2164" spans="6:13" ht="12.75" hidden="1">
      <c r="F2164" s="61"/>
      <c r="H2164" s="5">
        <f t="shared" si="94"/>
        <v>0</v>
      </c>
      <c r="I2164" s="23">
        <f t="shared" si="93"/>
        <v>0</v>
      </c>
      <c r="M2164" s="2">
        <v>500</v>
      </c>
    </row>
    <row r="2165" spans="6:13" ht="12.75" hidden="1">
      <c r="F2165" s="61"/>
      <c r="H2165" s="5">
        <f t="shared" si="94"/>
        <v>0</v>
      </c>
      <c r="I2165" s="23">
        <f t="shared" si="93"/>
        <v>0</v>
      </c>
      <c r="M2165" s="2">
        <v>500</v>
      </c>
    </row>
    <row r="2166" spans="6:13" ht="12.75" hidden="1">
      <c r="F2166" s="61"/>
      <c r="H2166" s="5">
        <f t="shared" si="94"/>
        <v>0</v>
      </c>
      <c r="I2166" s="23">
        <f t="shared" si="93"/>
        <v>0</v>
      </c>
      <c r="M2166" s="2">
        <v>500</v>
      </c>
    </row>
    <row r="2167" spans="6:13" ht="12.75" hidden="1">
      <c r="F2167" s="61"/>
      <c r="H2167" s="5">
        <f t="shared" si="94"/>
        <v>0</v>
      </c>
      <c r="I2167" s="23">
        <f t="shared" si="93"/>
        <v>0</v>
      </c>
      <c r="M2167" s="2">
        <v>500</v>
      </c>
    </row>
    <row r="2168" spans="6:13" ht="12.75" hidden="1">
      <c r="F2168" s="61"/>
      <c r="H2168" s="5">
        <f t="shared" si="94"/>
        <v>0</v>
      </c>
      <c r="I2168" s="23">
        <f t="shared" si="93"/>
        <v>0</v>
      </c>
      <c r="M2168" s="2">
        <v>500</v>
      </c>
    </row>
    <row r="2169" spans="6:13" ht="12.75" hidden="1">
      <c r="F2169" s="61"/>
      <c r="H2169" s="5">
        <f t="shared" si="94"/>
        <v>0</v>
      </c>
      <c r="I2169" s="23">
        <f t="shared" si="93"/>
        <v>0</v>
      </c>
      <c r="M2169" s="2">
        <v>500</v>
      </c>
    </row>
    <row r="2170" spans="6:13" ht="12.75" hidden="1">
      <c r="F2170" s="61"/>
      <c r="H2170" s="5">
        <f t="shared" si="94"/>
        <v>0</v>
      </c>
      <c r="I2170" s="23">
        <f t="shared" si="93"/>
        <v>0</v>
      </c>
      <c r="M2170" s="2">
        <v>500</v>
      </c>
    </row>
    <row r="2171" spans="6:13" ht="12.75" hidden="1">
      <c r="F2171" s="61"/>
      <c r="H2171" s="5">
        <f t="shared" si="94"/>
        <v>0</v>
      </c>
      <c r="I2171" s="23">
        <f t="shared" si="93"/>
        <v>0</v>
      </c>
      <c r="M2171" s="2">
        <v>500</v>
      </c>
    </row>
    <row r="2172" spans="6:13" ht="12.75" hidden="1">
      <c r="F2172" s="61"/>
      <c r="H2172" s="5">
        <f t="shared" si="94"/>
        <v>0</v>
      </c>
      <c r="I2172" s="23">
        <f t="shared" si="93"/>
        <v>0</v>
      </c>
      <c r="M2172" s="2">
        <v>500</v>
      </c>
    </row>
    <row r="2173" spans="6:13" ht="12.75" hidden="1">
      <c r="F2173" s="61"/>
      <c r="H2173" s="5">
        <f t="shared" si="94"/>
        <v>0</v>
      </c>
      <c r="I2173" s="23">
        <f t="shared" si="93"/>
        <v>0</v>
      </c>
      <c r="M2173" s="2">
        <v>500</v>
      </c>
    </row>
    <row r="2174" spans="6:13" ht="12.75" hidden="1">
      <c r="F2174" s="61"/>
      <c r="H2174" s="5">
        <f t="shared" si="94"/>
        <v>0</v>
      </c>
      <c r="I2174" s="23">
        <f t="shared" si="93"/>
        <v>0</v>
      </c>
      <c r="M2174" s="2">
        <v>500</v>
      </c>
    </row>
    <row r="2175" spans="6:13" ht="12.75" hidden="1">
      <c r="F2175" s="61"/>
      <c r="H2175" s="5">
        <f t="shared" si="94"/>
        <v>0</v>
      </c>
      <c r="I2175" s="23">
        <f t="shared" si="93"/>
        <v>0</v>
      </c>
      <c r="M2175" s="2">
        <v>500</v>
      </c>
    </row>
    <row r="2176" spans="6:13" ht="12.75" hidden="1">
      <c r="F2176" s="61"/>
      <c r="H2176" s="5">
        <f t="shared" si="94"/>
        <v>0</v>
      </c>
      <c r="I2176" s="23">
        <f t="shared" si="93"/>
        <v>0</v>
      </c>
      <c r="M2176" s="2">
        <v>500</v>
      </c>
    </row>
    <row r="2177" spans="6:13" ht="12.75" hidden="1">
      <c r="F2177" s="61"/>
      <c r="H2177" s="5">
        <f t="shared" si="94"/>
        <v>0</v>
      </c>
      <c r="I2177" s="23">
        <f t="shared" si="93"/>
        <v>0</v>
      </c>
      <c r="M2177" s="2">
        <v>500</v>
      </c>
    </row>
    <row r="2178" spans="6:13" ht="12.75" hidden="1">
      <c r="F2178" s="61"/>
      <c r="H2178" s="5">
        <f t="shared" si="94"/>
        <v>0</v>
      </c>
      <c r="I2178" s="23">
        <f t="shared" si="93"/>
        <v>0</v>
      </c>
      <c r="M2178" s="2">
        <v>500</v>
      </c>
    </row>
    <row r="2179" spans="6:13" ht="12.75" hidden="1">
      <c r="F2179" s="61"/>
      <c r="H2179" s="5">
        <f t="shared" si="94"/>
        <v>0</v>
      </c>
      <c r="I2179" s="23">
        <f aca="true" t="shared" si="95" ref="I2179:I2233">+B2179/M2179</f>
        <v>0</v>
      </c>
      <c r="M2179" s="2">
        <v>500</v>
      </c>
    </row>
    <row r="2180" spans="6:13" ht="12.75" hidden="1">
      <c r="F2180" s="61"/>
      <c r="H2180" s="5">
        <f t="shared" si="94"/>
        <v>0</v>
      </c>
      <c r="I2180" s="23">
        <f t="shared" si="95"/>
        <v>0</v>
      </c>
      <c r="M2180" s="2">
        <v>500</v>
      </c>
    </row>
    <row r="2181" spans="6:13" ht="12.75" hidden="1">
      <c r="F2181" s="61"/>
      <c r="H2181" s="5">
        <f t="shared" si="94"/>
        <v>0</v>
      </c>
      <c r="I2181" s="23">
        <f t="shared" si="95"/>
        <v>0</v>
      </c>
      <c r="M2181" s="2">
        <v>500</v>
      </c>
    </row>
    <row r="2182" spans="6:13" ht="12.75" hidden="1">
      <c r="F2182" s="61"/>
      <c r="H2182" s="5">
        <f t="shared" si="94"/>
        <v>0</v>
      </c>
      <c r="I2182" s="23">
        <f t="shared" si="95"/>
        <v>0</v>
      </c>
      <c r="M2182" s="2">
        <v>500</v>
      </c>
    </row>
    <row r="2183" spans="6:13" ht="12.75" hidden="1">
      <c r="F2183" s="61"/>
      <c r="H2183" s="5">
        <f t="shared" si="94"/>
        <v>0</v>
      </c>
      <c r="I2183" s="23">
        <f t="shared" si="95"/>
        <v>0</v>
      </c>
      <c r="M2183" s="2">
        <v>500</v>
      </c>
    </row>
    <row r="2184" spans="6:13" ht="12.75" hidden="1">
      <c r="F2184" s="61"/>
      <c r="H2184" s="5">
        <f t="shared" si="94"/>
        <v>0</v>
      </c>
      <c r="I2184" s="23">
        <f t="shared" si="95"/>
        <v>0</v>
      </c>
      <c r="M2184" s="2">
        <v>500</v>
      </c>
    </row>
    <row r="2185" spans="6:13" ht="12.75" hidden="1">
      <c r="F2185" s="61"/>
      <c r="H2185" s="5">
        <f t="shared" si="94"/>
        <v>0</v>
      </c>
      <c r="I2185" s="23">
        <f t="shared" si="95"/>
        <v>0</v>
      </c>
      <c r="M2185" s="2">
        <v>500</v>
      </c>
    </row>
    <row r="2186" spans="6:13" ht="12.75" hidden="1">
      <c r="F2186" s="61"/>
      <c r="H2186" s="5">
        <f t="shared" si="94"/>
        <v>0</v>
      </c>
      <c r="I2186" s="23">
        <f t="shared" si="95"/>
        <v>0</v>
      </c>
      <c r="M2186" s="2">
        <v>500</v>
      </c>
    </row>
    <row r="2187" spans="6:13" ht="12.75" hidden="1">
      <c r="F2187" s="61"/>
      <c r="H2187" s="5">
        <f t="shared" si="94"/>
        <v>0</v>
      </c>
      <c r="I2187" s="23">
        <f t="shared" si="95"/>
        <v>0</v>
      </c>
      <c r="M2187" s="2">
        <v>500</v>
      </c>
    </row>
    <row r="2188" spans="6:13" ht="12.75" hidden="1">
      <c r="F2188" s="61"/>
      <c r="H2188" s="5">
        <f t="shared" si="94"/>
        <v>0</v>
      </c>
      <c r="I2188" s="23">
        <f t="shared" si="95"/>
        <v>0</v>
      </c>
      <c r="M2188" s="2">
        <v>500</v>
      </c>
    </row>
    <row r="2189" spans="6:13" ht="12.75" hidden="1">
      <c r="F2189" s="61"/>
      <c r="H2189" s="5">
        <f t="shared" si="94"/>
        <v>0</v>
      </c>
      <c r="I2189" s="23">
        <f t="shared" si="95"/>
        <v>0</v>
      </c>
      <c r="M2189" s="2">
        <v>500</v>
      </c>
    </row>
    <row r="2190" spans="6:13" ht="12.75" hidden="1">
      <c r="F2190" s="61"/>
      <c r="H2190" s="5">
        <f t="shared" si="94"/>
        <v>0</v>
      </c>
      <c r="I2190" s="23">
        <f t="shared" si="95"/>
        <v>0</v>
      </c>
      <c r="M2190" s="2">
        <v>500</v>
      </c>
    </row>
    <row r="2191" spans="6:13" ht="12.75" hidden="1">
      <c r="F2191" s="61"/>
      <c r="H2191" s="5">
        <f t="shared" si="94"/>
        <v>0</v>
      </c>
      <c r="I2191" s="23">
        <f t="shared" si="95"/>
        <v>0</v>
      </c>
      <c r="M2191" s="2">
        <v>500</v>
      </c>
    </row>
    <row r="2192" spans="6:13" ht="12.75" hidden="1">
      <c r="F2192" s="61"/>
      <c r="H2192" s="5">
        <f t="shared" si="94"/>
        <v>0</v>
      </c>
      <c r="I2192" s="23">
        <f t="shared" si="95"/>
        <v>0</v>
      </c>
      <c r="M2192" s="2">
        <v>500</v>
      </c>
    </row>
    <row r="2193" spans="6:13" ht="12.75" hidden="1">
      <c r="F2193" s="61"/>
      <c r="H2193" s="5">
        <f aca="true" t="shared" si="96" ref="H2193:H2233">H2192-B2193</f>
        <v>0</v>
      </c>
      <c r="I2193" s="23">
        <f t="shared" si="95"/>
        <v>0</v>
      </c>
      <c r="M2193" s="2">
        <v>500</v>
      </c>
    </row>
    <row r="2194" spans="6:13" ht="12.75" hidden="1">
      <c r="F2194" s="61"/>
      <c r="H2194" s="5">
        <f t="shared" si="96"/>
        <v>0</v>
      </c>
      <c r="I2194" s="23">
        <f t="shared" si="95"/>
        <v>0</v>
      </c>
      <c r="M2194" s="2">
        <v>500</v>
      </c>
    </row>
    <row r="2195" spans="6:13" ht="12.75" hidden="1">
      <c r="F2195" s="61"/>
      <c r="H2195" s="5">
        <f t="shared" si="96"/>
        <v>0</v>
      </c>
      <c r="I2195" s="23">
        <f t="shared" si="95"/>
        <v>0</v>
      </c>
      <c r="M2195" s="2">
        <v>500</v>
      </c>
    </row>
    <row r="2196" spans="6:13" ht="12.75" hidden="1">
      <c r="F2196" s="61"/>
      <c r="H2196" s="5">
        <f t="shared" si="96"/>
        <v>0</v>
      </c>
      <c r="I2196" s="23">
        <f t="shared" si="95"/>
        <v>0</v>
      </c>
      <c r="M2196" s="2">
        <v>500</v>
      </c>
    </row>
    <row r="2197" spans="6:13" ht="12.75" hidden="1">
      <c r="F2197" s="61"/>
      <c r="H2197" s="5">
        <f t="shared" si="96"/>
        <v>0</v>
      </c>
      <c r="I2197" s="23">
        <f t="shared" si="95"/>
        <v>0</v>
      </c>
      <c r="M2197" s="2">
        <v>500</v>
      </c>
    </row>
    <row r="2198" spans="6:13" ht="12.75" hidden="1">
      <c r="F2198" s="61"/>
      <c r="H2198" s="5">
        <f t="shared" si="96"/>
        <v>0</v>
      </c>
      <c r="I2198" s="23">
        <f t="shared" si="95"/>
        <v>0</v>
      </c>
      <c r="M2198" s="2">
        <v>500</v>
      </c>
    </row>
    <row r="2199" spans="6:13" ht="12.75" hidden="1">
      <c r="F2199" s="61"/>
      <c r="H2199" s="5">
        <f t="shared" si="96"/>
        <v>0</v>
      </c>
      <c r="I2199" s="23">
        <f t="shared" si="95"/>
        <v>0</v>
      </c>
      <c r="M2199" s="2">
        <v>500</v>
      </c>
    </row>
    <row r="2200" spans="6:13" ht="12.75" hidden="1">
      <c r="F2200" s="61"/>
      <c r="H2200" s="5">
        <f t="shared" si="96"/>
        <v>0</v>
      </c>
      <c r="I2200" s="23">
        <f t="shared" si="95"/>
        <v>0</v>
      </c>
      <c r="M2200" s="2">
        <v>500</v>
      </c>
    </row>
    <row r="2201" spans="6:13" ht="12.75" hidden="1">
      <c r="F2201" s="61"/>
      <c r="H2201" s="5">
        <f t="shared" si="96"/>
        <v>0</v>
      </c>
      <c r="I2201" s="23">
        <f t="shared" si="95"/>
        <v>0</v>
      </c>
      <c r="M2201" s="2">
        <v>500</v>
      </c>
    </row>
    <row r="2202" spans="6:13" ht="12.75" hidden="1">
      <c r="F2202" s="61"/>
      <c r="H2202" s="5">
        <f t="shared" si="96"/>
        <v>0</v>
      </c>
      <c r="I2202" s="23">
        <f t="shared" si="95"/>
        <v>0</v>
      </c>
      <c r="M2202" s="2">
        <v>500</v>
      </c>
    </row>
    <row r="2203" spans="6:13" ht="12.75" hidden="1">
      <c r="F2203" s="61"/>
      <c r="H2203" s="5">
        <f t="shared" si="96"/>
        <v>0</v>
      </c>
      <c r="I2203" s="23">
        <f t="shared" si="95"/>
        <v>0</v>
      </c>
      <c r="M2203" s="2">
        <v>500</v>
      </c>
    </row>
    <row r="2204" spans="6:13" ht="12.75" hidden="1">
      <c r="F2204" s="61"/>
      <c r="H2204" s="5">
        <f t="shared" si="96"/>
        <v>0</v>
      </c>
      <c r="I2204" s="23">
        <f t="shared" si="95"/>
        <v>0</v>
      </c>
      <c r="M2204" s="2">
        <v>500</v>
      </c>
    </row>
    <row r="2205" spans="6:13" ht="12.75" hidden="1">
      <c r="F2205" s="61"/>
      <c r="H2205" s="5">
        <f t="shared" si="96"/>
        <v>0</v>
      </c>
      <c r="I2205" s="23">
        <f t="shared" si="95"/>
        <v>0</v>
      </c>
      <c r="M2205" s="2">
        <v>500</v>
      </c>
    </row>
    <row r="2206" spans="6:13" ht="12.75" hidden="1">
      <c r="F2206" s="61"/>
      <c r="H2206" s="5">
        <f t="shared" si="96"/>
        <v>0</v>
      </c>
      <c r="I2206" s="23">
        <f t="shared" si="95"/>
        <v>0</v>
      </c>
      <c r="M2206" s="2">
        <v>500</v>
      </c>
    </row>
    <row r="2207" spans="6:13" ht="12.75" hidden="1">
      <c r="F2207" s="61"/>
      <c r="H2207" s="5">
        <f t="shared" si="96"/>
        <v>0</v>
      </c>
      <c r="I2207" s="23">
        <f t="shared" si="95"/>
        <v>0</v>
      </c>
      <c r="M2207" s="2">
        <v>500</v>
      </c>
    </row>
    <row r="2208" spans="6:13" ht="12.75" hidden="1">
      <c r="F2208" s="61"/>
      <c r="H2208" s="5">
        <f t="shared" si="96"/>
        <v>0</v>
      </c>
      <c r="I2208" s="23">
        <f t="shared" si="95"/>
        <v>0</v>
      </c>
      <c r="M2208" s="2">
        <v>500</v>
      </c>
    </row>
    <row r="2209" spans="6:13" ht="12.75" hidden="1">
      <c r="F2209" s="61"/>
      <c r="H2209" s="5">
        <f t="shared" si="96"/>
        <v>0</v>
      </c>
      <c r="I2209" s="23">
        <f t="shared" si="95"/>
        <v>0</v>
      </c>
      <c r="M2209" s="2">
        <v>500</v>
      </c>
    </row>
    <row r="2210" spans="6:13" ht="12.75" hidden="1">
      <c r="F2210" s="61"/>
      <c r="H2210" s="5">
        <f t="shared" si="96"/>
        <v>0</v>
      </c>
      <c r="I2210" s="23">
        <f t="shared" si="95"/>
        <v>0</v>
      </c>
      <c r="M2210" s="2">
        <v>500</v>
      </c>
    </row>
    <row r="2211" spans="6:13" ht="12.75" hidden="1">
      <c r="F2211" s="61"/>
      <c r="H2211" s="5">
        <f t="shared" si="96"/>
        <v>0</v>
      </c>
      <c r="I2211" s="23">
        <f t="shared" si="95"/>
        <v>0</v>
      </c>
      <c r="M2211" s="2">
        <v>500</v>
      </c>
    </row>
    <row r="2212" spans="6:13" ht="12.75" hidden="1">
      <c r="F2212" s="61"/>
      <c r="H2212" s="5">
        <f t="shared" si="96"/>
        <v>0</v>
      </c>
      <c r="I2212" s="23">
        <f t="shared" si="95"/>
        <v>0</v>
      </c>
      <c r="M2212" s="2">
        <v>500</v>
      </c>
    </row>
    <row r="2213" spans="6:13" ht="12.75" hidden="1">
      <c r="F2213" s="61"/>
      <c r="H2213" s="5">
        <f t="shared" si="96"/>
        <v>0</v>
      </c>
      <c r="I2213" s="23">
        <f t="shared" si="95"/>
        <v>0</v>
      </c>
      <c r="M2213" s="2">
        <v>500</v>
      </c>
    </row>
    <row r="2214" spans="6:13" ht="12.75" hidden="1">
      <c r="F2214" s="61"/>
      <c r="H2214" s="5">
        <f t="shared" si="96"/>
        <v>0</v>
      </c>
      <c r="I2214" s="23">
        <f t="shared" si="95"/>
        <v>0</v>
      </c>
      <c r="M2214" s="2">
        <v>500</v>
      </c>
    </row>
    <row r="2215" spans="6:13" ht="12.75" hidden="1">
      <c r="F2215" s="61"/>
      <c r="H2215" s="5">
        <f t="shared" si="96"/>
        <v>0</v>
      </c>
      <c r="I2215" s="23">
        <f t="shared" si="95"/>
        <v>0</v>
      </c>
      <c r="M2215" s="2">
        <v>500</v>
      </c>
    </row>
    <row r="2216" spans="6:13" ht="12.75" hidden="1">
      <c r="F2216" s="61"/>
      <c r="H2216" s="5">
        <f t="shared" si="96"/>
        <v>0</v>
      </c>
      <c r="I2216" s="23">
        <f t="shared" si="95"/>
        <v>0</v>
      </c>
      <c r="M2216" s="2">
        <v>500</v>
      </c>
    </row>
    <row r="2217" spans="6:13" ht="12.75" hidden="1">
      <c r="F2217" s="61"/>
      <c r="H2217" s="5">
        <f t="shared" si="96"/>
        <v>0</v>
      </c>
      <c r="I2217" s="23">
        <f t="shared" si="95"/>
        <v>0</v>
      </c>
      <c r="M2217" s="2">
        <v>500</v>
      </c>
    </row>
    <row r="2218" spans="6:13" ht="12.75" hidden="1">
      <c r="F2218" s="61"/>
      <c r="H2218" s="5">
        <f t="shared" si="96"/>
        <v>0</v>
      </c>
      <c r="I2218" s="23">
        <f t="shared" si="95"/>
        <v>0</v>
      </c>
      <c r="M2218" s="2">
        <v>500</v>
      </c>
    </row>
    <row r="2219" spans="6:13" ht="12.75" hidden="1">
      <c r="F2219" s="61"/>
      <c r="H2219" s="5">
        <f t="shared" si="96"/>
        <v>0</v>
      </c>
      <c r="I2219" s="23">
        <f t="shared" si="95"/>
        <v>0</v>
      </c>
      <c r="M2219" s="2">
        <v>500</v>
      </c>
    </row>
    <row r="2220" spans="6:13" ht="12.75" hidden="1">
      <c r="F2220" s="61"/>
      <c r="H2220" s="5">
        <f t="shared" si="96"/>
        <v>0</v>
      </c>
      <c r="I2220" s="23">
        <f t="shared" si="95"/>
        <v>0</v>
      </c>
      <c r="M2220" s="2">
        <v>500</v>
      </c>
    </row>
    <row r="2221" spans="6:13" ht="12.75" hidden="1">
      <c r="F2221" s="61"/>
      <c r="H2221" s="5">
        <f t="shared" si="96"/>
        <v>0</v>
      </c>
      <c r="I2221" s="23">
        <f t="shared" si="95"/>
        <v>0</v>
      </c>
      <c r="M2221" s="2">
        <v>500</v>
      </c>
    </row>
    <row r="2222" spans="6:13" ht="12.75" hidden="1">
      <c r="F2222" s="61"/>
      <c r="H2222" s="5">
        <f t="shared" si="96"/>
        <v>0</v>
      </c>
      <c r="I2222" s="23">
        <f t="shared" si="95"/>
        <v>0</v>
      </c>
      <c r="M2222" s="2">
        <v>500</v>
      </c>
    </row>
    <row r="2223" spans="6:13" ht="12.75" hidden="1">
      <c r="F2223" s="61"/>
      <c r="H2223" s="5">
        <f t="shared" si="96"/>
        <v>0</v>
      </c>
      <c r="I2223" s="23">
        <f t="shared" si="95"/>
        <v>0</v>
      </c>
      <c r="M2223" s="2">
        <v>500</v>
      </c>
    </row>
    <row r="2224" spans="6:13" ht="12.75" hidden="1">
      <c r="F2224" s="61"/>
      <c r="H2224" s="5">
        <f t="shared" si="96"/>
        <v>0</v>
      </c>
      <c r="I2224" s="23">
        <f t="shared" si="95"/>
        <v>0</v>
      </c>
      <c r="M2224" s="2">
        <v>500</v>
      </c>
    </row>
    <row r="2225" spans="6:13" ht="12.75" hidden="1">
      <c r="F2225" s="61"/>
      <c r="H2225" s="5">
        <f t="shared" si="96"/>
        <v>0</v>
      </c>
      <c r="I2225" s="23">
        <f t="shared" si="95"/>
        <v>0</v>
      </c>
      <c r="M2225" s="2">
        <v>500</v>
      </c>
    </row>
    <row r="2226" spans="6:13" ht="12.75" hidden="1">
      <c r="F2226" s="61"/>
      <c r="H2226" s="5">
        <f t="shared" si="96"/>
        <v>0</v>
      </c>
      <c r="I2226" s="23">
        <f t="shared" si="95"/>
        <v>0</v>
      </c>
      <c r="M2226" s="2">
        <v>500</v>
      </c>
    </row>
    <row r="2227" spans="6:13" ht="12.75" hidden="1">
      <c r="F2227" s="61"/>
      <c r="H2227" s="5">
        <f t="shared" si="96"/>
        <v>0</v>
      </c>
      <c r="I2227" s="23">
        <f t="shared" si="95"/>
        <v>0</v>
      </c>
      <c r="M2227" s="2">
        <v>500</v>
      </c>
    </row>
    <row r="2228" spans="6:13" ht="12.75" hidden="1">
      <c r="F2228" s="61"/>
      <c r="H2228" s="5">
        <f t="shared" si="96"/>
        <v>0</v>
      </c>
      <c r="I2228" s="23">
        <f t="shared" si="95"/>
        <v>0</v>
      </c>
      <c r="M2228" s="2">
        <v>500</v>
      </c>
    </row>
    <row r="2229" spans="6:13" ht="12.75" hidden="1">
      <c r="F2229" s="61"/>
      <c r="H2229" s="5">
        <f t="shared" si="96"/>
        <v>0</v>
      </c>
      <c r="I2229" s="23">
        <f t="shared" si="95"/>
        <v>0</v>
      </c>
      <c r="M2229" s="2">
        <v>500</v>
      </c>
    </row>
    <row r="2230" spans="6:13" ht="12.75" hidden="1">
      <c r="F2230" s="61"/>
      <c r="H2230" s="5">
        <f t="shared" si="96"/>
        <v>0</v>
      </c>
      <c r="I2230" s="23">
        <f t="shared" si="95"/>
        <v>0</v>
      </c>
      <c r="M2230" s="2">
        <v>500</v>
      </c>
    </row>
    <row r="2231" spans="6:13" ht="12.75" hidden="1">
      <c r="F2231" s="61"/>
      <c r="H2231" s="5">
        <f t="shared" si="96"/>
        <v>0</v>
      </c>
      <c r="I2231" s="23">
        <f t="shared" si="95"/>
        <v>0</v>
      </c>
      <c r="M2231" s="2">
        <v>500</v>
      </c>
    </row>
    <row r="2232" spans="6:13" ht="12.75" hidden="1">
      <c r="F2232" s="61"/>
      <c r="H2232" s="5">
        <f t="shared" si="96"/>
        <v>0</v>
      </c>
      <c r="I2232" s="23">
        <f t="shared" si="95"/>
        <v>0</v>
      </c>
      <c r="M2232" s="2">
        <v>500</v>
      </c>
    </row>
    <row r="2233" spans="6:13" ht="12.75" hidden="1">
      <c r="F2233" s="61"/>
      <c r="H2233" s="5">
        <f t="shared" si="96"/>
        <v>0</v>
      </c>
      <c r="I2233" s="23">
        <f t="shared" si="95"/>
        <v>0</v>
      </c>
      <c r="M2233" s="2">
        <v>500</v>
      </c>
    </row>
    <row r="2234" ht="12.75" hidden="1">
      <c r="F2234" s="61"/>
    </row>
    <row r="2235" ht="12.75" hidden="1">
      <c r="F2235" s="61"/>
    </row>
    <row r="2236" ht="12.75" hidden="1">
      <c r="F2236" s="61"/>
    </row>
    <row r="2237" ht="12.75" hidden="1">
      <c r="F2237" s="61"/>
    </row>
    <row r="2238" ht="12.75" hidden="1">
      <c r="F2238" s="61"/>
    </row>
    <row r="2239" ht="12.75" hidden="1">
      <c r="F2239" s="61"/>
    </row>
    <row r="2240" ht="12.75" hidden="1">
      <c r="F2240" s="61"/>
    </row>
    <row r="2241" ht="12.75" hidden="1">
      <c r="F2241" s="61"/>
    </row>
    <row r="2242" ht="12.75" hidden="1">
      <c r="F2242" s="61"/>
    </row>
    <row r="2243" ht="12.75" hidden="1">
      <c r="F2243" s="61"/>
    </row>
    <row r="2244" ht="12.75" hidden="1">
      <c r="F2244" s="61"/>
    </row>
    <row r="2245" ht="12.75" hidden="1">
      <c r="F2245" s="61"/>
    </row>
    <row r="2246" ht="12.75" hidden="1">
      <c r="F2246" s="61"/>
    </row>
    <row r="2247" ht="12.75" hidden="1">
      <c r="F2247" s="61"/>
    </row>
    <row r="2248" ht="12.75" hidden="1">
      <c r="F2248" s="61"/>
    </row>
    <row r="2249" ht="12.75" hidden="1">
      <c r="F2249" s="61"/>
    </row>
    <row r="2250" ht="12.75" hidden="1">
      <c r="F2250" s="61"/>
    </row>
    <row r="2251" ht="12.75" hidden="1">
      <c r="F2251" s="61"/>
    </row>
    <row r="2252" ht="12.75" hidden="1">
      <c r="F2252" s="61"/>
    </row>
    <row r="2253" ht="12.75" hidden="1">
      <c r="F2253" s="61"/>
    </row>
    <row r="2254" ht="12.75" hidden="1">
      <c r="F2254" s="61"/>
    </row>
    <row r="2255" ht="12.75" hidden="1">
      <c r="F2255" s="61"/>
    </row>
    <row r="2256" ht="12.75" hidden="1">
      <c r="F2256" s="61"/>
    </row>
    <row r="2257" ht="12.75" hidden="1">
      <c r="F2257" s="61"/>
    </row>
    <row r="2258" ht="12.75" hidden="1">
      <c r="F2258" s="61"/>
    </row>
    <row r="2259" ht="12.75" hidden="1">
      <c r="F2259" s="61"/>
    </row>
    <row r="2260" ht="12.75" hidden="1">
      <c r="F2260" s="61"/>
    </row>
    <row r="2261" ht="12.75" hidden="1">
      <c r="F2261" s="61"/>
    </row>
    <row r="2262" ht="12.75" hidden="1">
      <c r="F2262" s="61"/>
    </row>
    <row r="2263" ht="12.75" hidden="1">
      <c r="F2263" s="61"/>
    </row>
    <row r="2264" ht="12.75" hidden="1">
      <c r="F2264" s="61"/>
    </row>
    <row r="2265" ht="12.75" hidden="1">
      <c r="F2265" s="61"/>
    </row>
    <row r="2266" ht="12.75" hidden="1">
      <c r="F2266" s="61"/>
    </row>
    <row r="2267" ht="12.75" hidden="1">
      <c r="F2267" s="61"/>
    </row>
    <row r="2268" ht="12.75" hidden="1">
      <c r="F2268" s="61"/>
    </row>
    <row r="2269" ht="12.75" hidden="1">
      <c r="F2269" s="61"/>
    </row>
    <row r="2270" ht="12.75" hidden="1">
      <c r="F2270" s="61"/>
    </row>
    <row r="2271" ht="12.75" hidden="1">
      <c r="F2271" s="61"/>
    </row>
    <row r="2272" ht="12.75" hidden="1">
      <c r="F2272" s="61"/>
    </row>
    <row r="2273" ht="12.75" hidden="1">
      <c r="F2273" s="61"/>
    </row>
    <row r="2274" ht="12.75" hidden="1">
      <c r="F2274" s="61"/>
    </row>
    <row r="2275" ht="12.75" hidden="1">
      <c r="F2275" s="61"/>
    </row>
    <row r="2276" ht="12.75" hidden="1">
      <c r="F2276" s="61"/>
    </row>
    <row r="2277" ht="12.75" hidden="1">
      <c r="F2277" s="61"/>
    </row>
    <row r="2278" ht="12.75" hidden="1">
      <c r="F2278" s="61"/>
    </row>
    <row r="2279" ht="12.75" hidden="1">
      <c r="F2279" s="61"/>
    </row>
    <row r="2280" ht="12.75" hidden="1">
      <c r="F2280" s="61"/>
    </row>
    <row r="2281" ht="12.75" hidden="1">
      <c r="F2281" s="61"/>
    </row>
    <row r="2282" ht="12.75" hidden="1">
      <c r="F2282" s="61"/>
    </row>
    <row r="2283" ht="12.75" hidden="1">
      <c r="F2283" s="61"/>
    </row>
    <row r="2284" ht="12.75" hidden="1">
      <c r="F2284" s="61"/>
    </row>
    <row r="2285" ht="12.75" hidden="1">
      <c r="F2285" s="61"/>
    </row>
    <row r="2286" ht="12.75" hidden="1">
      <c r="F2286" s="61"/>
    </row>
    <row r="2287" ht="12.75" hidden="1">
      <c r="F2287" s="61"/>
    </row>
    <row r="2288" ht="12.75" hidden="1">
      <c r="F2288" s="61"/>
    </row>
    <row r="2289" ht="12.75" hidden="1">
      <c r="F2289" s="61"/>
    </row>
    <row r="2290" ht="12.75" hidden="1">
      <c r="F2290" s="61"/>
    </row>
    <row r="2291" ht="12.75" hidden="1">
      <c r="F2291" s="61"/>
    </row>
    <row r="2292" ht="12.75" hidden="1">
      <c r="F2292" s="61"/>
    </row>
    <row r="2293" ht="12.75" hidden="1">
      <c r="F2293" s="61"/>
    </row>
    <row r="2294" ht="12.75" hidden="1">
      <c r="F2294" s="61"/>
    </row>
    <row r="2295" ht="12.75" hidden="1">
      <c r="F2295" s="61"/>
    </row>
    <row r="2296" ht="12.75" hidden="1">
      <c r="F2296" s="61"/>
    </row>
    <row r="2297" ht="12.75" hidden="1">
      <c r="F2297" s="61"/>
    </row>
    <row r="2298" ht="12.75" hidden="1">
      <c r="F2298" s="61"/>
    </row>
    <row r="2299" ht="12.75" hidden="1">
      <c r="F2299" s="61"/>
    </row>
    <row r="2300" ht="12.75" hidden="1">
      <c r="F2300" s="61"/>
    </row>
    <row r="2301" ht="12.75" hidden="1">
      <c r="F2301" s="61"/>
    </row>
    <row r="2302" ht="12.75" hidden="1">
      <c r="F2302" s="61"/>
    </row>
    <row r="2303" ht="12.75">
      <c r="F2303" s="61"/>
    </row>
    <row r="2304" ht="12.75" hidden="1">
      <c r="F2304" s="61"/>
    </row>
    <row r="2305" ht="12.75" hidden="1">
      <c r="F2305" s="61"/>
    </row>
    <row r="2306" ht="12.75" hidden="1">
      <c r="F2306" s="61"/>
    </row>
    <row r="2307" ht="12.75" hidden="1">
      <c r="F2307" s="61"/>
    </row>
    <row r="2308" ht="12.75" hidden="1">
      <c r="F2308" s="61"/>
    </row>
    <row r="2309" ht="12.75" hidden="1">
      <c r="F2309" s="61"/>
    </row>
    <row r="2310" ht="12.75" hidden="1">
      <c r="F2310" s="61"/>
    </row>
    <row r="2311" ht="12.75" hidden="1">
      <c r="F2311" s="61"/>
    </row>
    <row r="2312" ht="12.75" hidden="1">
      <c r="F2312" s="61"/>
    </row>
    <row r="2313" ht="12.75" hidden="1">
      <c r="F2313" s="61"/>
    </row>
    <row r="2314" ht="12.75" hidden="1">
      <c r="F2314" s="61"/>
    </row>
    <row r="2315" ht="12.75" hidden="1">
      <c r="F2315" s="61"/>
    </row>
    <row r="2316" ht="12.75" hidden="1">
      <c r="F2316" s="61"/>
    </row>
    <row r="2317" ht="12.75" hidden="1">
      <c r="F2317" s="61"/>
    </row>
    <row r="2318" spans="1:13" s="280" customFormat="1" ht="12.75">
      <c r="A2318" s="275"/>
      <c r="B2318" s="301">
        <v>-911400</v>
      </c>
      <c r="C2318" s="275" t="s">
        <v>1109</v>
      </c>
      <c r="D2318" s="275" t="s">
        <v>1084</v>
      </c>
      <c r="E2318" s="275"/>
      <c r="F2318" s="302"/>
      <c r="G2318" s="277"/>
      <c r="H2318" s="301">
        <f>H2316-B2318</f>
        <v>911400</v>
      </c>
      <c r="I2318" s="310">
        <f>+B2318/M2318</f>
        <v>-1981.304347826087</v>
      </c>
      <c r="K2318" s="280">
        <v>460</v>
      </c>
      <c r="M2318" s="280">
        <v>460</v>
      </c>
    </row>
    <row r="2319" spans="1:13" s="304" customFormat="1" ht="12.75">
      <c r="A2319" s="275"/>
      <c r="B2319" s="301">
        <f>+B1996</f>
        <v>891400</v>
      </c>
      <c r="C2319" s="275" t="s">
        <v>1109</v>
      </c>
      <c r="D2319" s="275" t="s">
        <v>1075</v>
      </c>
      <c r="E2319" s="275"/>
      <c r="F2319" s="302"/>
      <c r="G2319" s="277"/>
      <c r="H2319" s="278">
        <f>H2318-B2319</f>
        <v>20000</v>
      </c>
      <c r="I2319" s="303">
        <f>+B2319/M2319</f>
        <v>1937.8260869565217</v>
      </c>
      <c r="J2319" s="280"/>
      <c r="K2319" s="280">
        <v>460</v>
      </c>
      <c r="L2319" s="286"/>
      <c r="M2319" s="280">
        <v>460</v>
      </c>
    </row>
    <row r="2320" spans="1:13" s="280" customFormat="1" ht="12.75">
      <c r="A2320" s="305"/>
      <c r="B2320" s="306">
        <f>SUM(B2304:B2319)</f>
        <v>-20000</v>
      </c>
      <c r="C2320" s="305" t="s">
        <v>1109</v>
      </c>
      <c r="D2320" s="305" t="s">
        <v>1076</v>
      </c>
      <c r="E2320" s="305"/>
      <c r="F2320" s="307"/>
      <c r="G2320" s="308"/>
      <c r="H2320" s="306">
        <f>H2319-B2320</f>
        <v>40000</v>
      </c>
      <c r="I2320" s="309">
        <f>+B2320/M2320</f>
        <v>-43.47826086956522</v>
      </c>
      <c r="J2320" s="304"/>
      <c r="K2320" s="304">
        <v>460</v>
      </c>
      <c r="L2320" s="304"/>
      <c r="M2320" s="304">
        <v>460</v>
      </c>
    </row>
    <row r="2321" ht="12.75">
      <c r="F2321" s="61"/>
    </row>
    <row r="2322" ht="12.75">
      <c r="F2322" s="61"/>
    </row>
    <row r="2323" ht="12.75">
      <c r="F2323" s="61"/>
    </row>
    <row r="2324" spans="1:13" s="280" customFormat="1" ht="12.75">
      <c r="A2324" s="275"/>
      <c r="B2324" s="276"/>
      <c r="C2324" s="275"/>
      <c r="D2324" s="275" t="s">
        <v>1109</v>
      </c>
      <c r="E2324" s="275"/>
      <c r="F2324" s="277"/>
      <c r="G2324" s="277"/>
      <c r="H2324" s="278"/>
      <c r="I2324" s="279"/>
      <c r="M2324" s="281"/>
    </row>
    <row r="2325" spans="1:11" s="286" customFormat="1" ht="12.75">
      <c r="A2325" s="282" t="s">
        <v>1078</v>
      </c>
      <c r="B2325" s="278"/>
      <c r="C2325" s="283"/>
      <c r="D2325" s="282"/>
      <c r="E2325" s="282"/>
      <c r="F2325" s="284"/>
      <c r="G2325" s="284"/>
      <c r="H2325" s="278"/>
      <c r="I2325" s="285"/>
      <c r="K2325" s="287"/>
    </row>
    <row r="2326" spans="1:11" s="286" customFormat="1" ht="12.75">
      <c r="A2326" s="282"/>
      <c r="B2326" s="278"/>
      <c r="C2326" s="282"/>
      <c r="D2326" s="282"/>
      <c r="E2326" s="282" t="s">
        <v>1108</v>
      </c>
      <c r="F2326" s="284"/>
      <c r="G2326" s="284"/>
      <c r="H2326" s="278"/>
      <c r="I2326" s="285"/>
      <c r="K2326" s="287"/>
    </row>
    <row r="2327" spans="1:13" s="286" customFormat="1" ht="12.75">
      <c r="A2327" s="282"/>
      <c r="B2327" s="288">
        <v>-929288</v>
      </c>
      <c r="C2327" s="278" t="s">
        <v>1079</v>
      </c>
      <c r="D2327" s="282"/>
      <c r="E2327" s="282" t="s">
        <v>1082</v>
      </c>
      <c r="F2327" s="284"/>
      <c r="G2327" s="284"/>
      <c r="H2327" s="278">
        <f>H2326-B2327</f>
        <v>929288</v>
      </c>
      <c r="I2327" s="289">
        <v>1250</v>
      </c>
      <c r="K2327" s="290"/>
      <c r="M2327" s="291">
        <f>+B2327/I2327</f>
        <v>-743.4304</v>
      </c>
    </row>
    <row r="2328" spans="1:13" s="286" customFormat="1" ht="12.75">
      <c r="A2328" s="282"/>
      <c r="B2328" s="278">
        <v>17888</v>
      </c>
      <c r="C2328" s="282" t="s">
        <v>1080</v>
      </c>
      <c r="D2328" s="282"/>
      <c r="E2328" s="282"/>
      <c r="F2328" s="284"/>
      <c r="G2328" s="284" t="s">
        <v>214</v>
      </c>
      <c r="H2328" s="278">
        <f>H2327-B2328</f>
        <v>911400</v>
      </c>
      <c r="I2328" s="289">
        <f>+B2328/M2328</f>
        <v>23.69271523178808</v>
      </c>
      <c r="K2328" s="290"/>
      <c r="M2328" s="323">
        <v>755</v>
      </c>
    </row>
    <row r="2329" spans="1:13" s="286" customFormat="1" ht="12.75">
      <c r="A2329" s="282"/>
      <c r="B2329" s="288">
        <f>SUM(B2327:B2328)</f>
        <v>-911400</v>
      </c>
      <c r="C2329" s="283" t="s">
        <v>1081</v>
      </c>
      <c r="D2329" s="282"/>
      <c r="E2329" s="282"/>
      <c r="F2329" s="284"/>
      <c r="G2329" s="284" t="s">
        <v>214</v>
      </c>
      <c r="H2329" s="278">
        <v>0</v>
      </c>
      <c r="I2329" s="289">
        <f>B2329/M2329</f>
        <v>-1207.1523178807947</v>
      </c>
      <c r="K2329" s="287"/>
      <c r="M2329" s="323">
        <v>755</v>
      </c>
    </row>
    <row r="2330" spans="9:13" ht="12.75">
      <c r="I2330" s="23"/>
      <c r="M2330" s="41"/>
    </row>
    <row r="2331" spans="2:13" ht="12.75" hidden="1">
      <c r="B2331" s="8"/>
      <c r="I2331" s="23"/>
      <c r="M2331" s="119">
        <v>500</v>
      </c>
    </row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/>
    <row r="2383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2011-02-10T16:10:13Z</dcterms:modified>
  <cp:category/>
  <cp:version/>
  <cp:contentType/>
  <cp:contentStatus/>
</cp:coreProperties>
</file>